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F&amp;O)'!$R$1:$R$326</definedName>
    <definedName name="_xlnm._FilterDatabase" localSheetId="1" hidden="1">'Future Intra'!$B$13:$P$13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6"/>
  <c r="P23"/>
  <c r="P22"/>
  <c r="P20"/>
  <c r="K113"/>
  <c r="M113" s="1"/>
  <c r="M112"/>
  <c r="K112"/>
  <c r="K111"/>
  <c r="M111" s="1"/>
  <c r="K110"/>
  <c r="M110" s="1"/>
  <c r="L12"/>
  <c r="K12"/>
  <c r="M12" s="1"/>
  <c r="L10"/>
  <c r="K10"/>
  <c r="M10" s="1"/>
  <c r="L47"/>
  <c r="K47"/>
  <c r="M47" s="1"/>
  <c r="L51"/>
  <c r="K51"/>
  <c r="M51" s="1"/>
  <c r="L44"/>
  <c r="K44"/>
  <c r="M44" s="1"/>
  <c r="L121"/>
  <c r="K121"/>
  <c r="M121" s="1"/>
  <c r="L71"/>
  <c r="K71"/>
  <c r="M71" l="1"/>
  <c r="K109" l="1"/>
  <c r="M109" s="1"/>
  <c r="M108"/>
  <c r="K108"/>
  <c r="K106"/>
  <c r="M106" s="1"/>
  <c r="K105"/>
  <c r="M105" s="1"/>
  <c r="K107"/>
  <c r="M107" s="1"/>
  <c r="K104"/>
  <c r="M104" s="1"/>
  <c r="K103"/>
  <c r="M103" s="1"/>
  <c r="K102"/>
  <c r="M102" s="1"/>
  <c r="K101"/>
  <c r="M101" s="1"/>
  <c r="K100"/>
  <c r="M100" s="1"/>
  <c r="K99"/>
  <c r="M99" s="1"/>
  <c r="K98"/>
  <c r="M98" s="1"/>
  <c r="L70"/>
  <c r="K70"/>
  <c r="L50"/>
  <c r="K50"/>
  <c r="L21"/>
  <c r="M21" s="1"/>
  <c r="K21"/>
  <c r="K97"/>
  <c r="M97" s="1"/>
  <c r="L69"/>
  <c r="K69"/>
  <c r="K96"/>
  <c r="M96" s="1"/>
  <c r="K94"/>
  <c r="M94" s="1"/>
  <c r="K95"/>
  <c r="M95" s="1"/>
  <c r="L63"/>
  <c r="K63"/>
  <c r="L68"/>
  <c r="K68"/>
  <c r="L46"/>
  <c r="K46"/>
  <c r="L45"/>
  <c r="K45"/>
  <c r="L49"/>
  <c r="K49"/>
  <c r="L48"/>
  <c r="K48"/>
  <c r="P16"/>
  <c r="L16"/>
  <c r="K16"/>
  <c r="L67"/>
  <c r="K67"/>
  <c r="K90"/>
  <c r="M90" s="1"/>
  <c r="L11"/>
  <c r="K11"/>
  <c r="K91"/>
  <c r="M91" s="1"/>
  <c r="K93"/>
  <c r="M93" s="1"/>
  <c r="L66"/>
  <c r="K66"/>
  <c r="K92"/>
  <c r="M92" s="1"/>
  <c r="K88"/>
  <c r="M88" s="1"/>
  <c r="L39"/>
  <c r="K39"/>
  <c r="K89"/>
  <c r="M89" s="1"/>
  <c r="L65"/>
  <c r="K65"/>
  <c r="L64"/>
  <c r="K64"/>
  <c r="L42"/>
  <c r="K42"/>
  <c r="L35"/>
  <c r="K35"/>
  <c r="L19"/>
  <c r="K19"/>
  <c r="L43"/>
  <c r="K43"/>
  <c r="K41"/>
  <c r="L41"/>
  <c r="M70" l="1"/>
  <c r="M69"/>
  <c r="M50"/>
  <c r="M45"/>
  <c r="M46"/>
  <c r="M35"/>
  <c r="M42"/>
  <c r="M65"/>
  <c r="M11"/>
  <c r="M16"/>
  <c r="M68"/>
  <c r="M63"/>
  <c r="M49"/>
  <c r="M48"/>
  <c r="M67"/>
  <c r="M39"/>
  <c r="M66"/>
  <c r="M41"/>
  <c r="M43"/>
  <c r="M19"/>
  <c r="M64"/>
  <c r="K311"/>
  <c r="L311" s="1"/>
  <c r="L40"/>
  <c r="K40"/>
  <c r="K87"/>
  <c r="M87" s="1"/>
  <c r="M40" l="1"/>
  <c r="K86"/>
  <c r="M86" s="1"/>
  <c r="K85"/>
  <c r="M85" s="1"/>
  <c r="K84"/>
  <c r="M84" s="1"/>
  <c r="K83" l="1"/>
  <c r="M83" s="1"/>
  <c r="K82"/>
  <c r="M82" s="1"/>
  <c r="K80"/>
  <c r="M80" s="1"/>
  <c r="K62"/>
  <c r="L62"/>
  <c r="K81"/>
  <c r="M81" s="1"/>
  <c r="M62" l="1"/>
  <c r="L122" l="1"/>
  <c r="K122"/>
  <c r="K79"/>
  <c r="M79" s="1"/>
  <c r="L61"/>
  <c r="K61"/>
  <c r="M122" l="1"/>
  <c r="M61"/>
  <c r="L37"/>
  <c r="K37"/>
  <c r="L36"/>
  <c r="K36"/>
  <c r="M37" l="1"/>
  <c r="M36"/>
  <c r="K312"/>
  <c r="L312" s="1"/>
  <c r="K78"/>
  <c r="M78" s="1"/>
  <c r="L38" l="1"/>
  <c r="K38"/>
  <c r="L34"/>
  <c r="K34"/>
  <c r="L14"/>
  <c r="K14"/>
  <c r="L18"/>
  <c r="K18"/>
  <c r="M18" l="1"/>
  <c r="M14"/>
  <c r="M34"/>
  <c r="M38"/>
  <c r="L17"/>
  <c r="K17"/>
  <c r="L15"/>
  <c r="K15"/>
  <c r="M17" l="1"/>
  <c r="M15"/>
  <c r="L13" l="1"/>
  <c r="K13"/>
  <c r="M13" l="1"/>
  <c r="K309" l="1"/>
  <c r="L309" s="1"/>
  <c r="K288"/>
  <c r="L288" s="1"/>
  <c r="K308"/>
  <c r="L308" s="1"/>
  <c r="K307"/>
  <c r="L307" s="1"/>
  <c r="K306"/>
  <c r="L306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4"/>
  <c r="L294" s="1"/>
  <c r="K293"/>
  <c r="L293" s="1"/>
  <c r="K292"/>
  <c r="L292" s="1"/>
  <c r="K291"/>
  <c r="L291" s="1"/>
  <c r="K290"/>
  <c r="L290" s="1"/>
  <c r="K289"/>
  <c r="L289" s="1"/>
  <c r="K287"/>
  <c r="L287" s="1"/>
  <c r="K286"/>
  <c r="L286" s="1"/>
  <c r="K285"/>
  <c r="L285" s="1"/>
  <c r="F284"/>
  <c r="K284" s="1"/>
  <c r="L284" s="1"/>
  <c r="K283"/>
  <c r="L283" s="1"/>
  <c r="K282"/>
  <c r="L282" s="1"/>
  <c r="K281"/>
  <c r="L281" s="1"/>
  <c r="K280"/>
  <c r="L280" s="1"/>
  <c r="K279"/>
  <c r="L279" s="1"/>
  <c r="F278"/>
  <c r="K278" s="1"/>
  <c r="L278" s="1"/>
  <c r="F277"/>
  <c r="K277" s="1"/>
  <c r="L277" s="1"/>
  <c r="K276"/>
  <c r="L276" s="1"/>
  <c r="F275"/>
  <c r="K275" s="1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7"/>
  <c r="L257" s="1"/>
  <c r="K256"/>
  <c r="L256" s="1"/>
  <c r="F255"/>
  <c r="K255" s="1"/>
  <c r="L255" s="1"/>
  <c r="K254"/>
  <c r="L254" s="1"/>
  <c r="K251"/>
  <c r="L251" s="1"/>
  <c r="K250"/>
  <c r="L250" s="1"/>
  <c r="K249"/>
  <c r="L249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5"/>
  <c r="L225" s="1"/>
  <c r="K223"/>
  <c r="L223" s="1"/>
  <c r="K222"/>
  <c r="L222" s="1"/>
  <c r="K221"/>
  <c r="L221" s="1"/>
  <c r="K219"/>
  <c r="L219" s="1"/>
  <c r="K218"/>
  <c r="L218" s="1"/>
  <c r="K217"/>
  <c r="L217" s="1"/>
  <c r="K216"/>
  <c r="K215"/>
  <c r="L215" s="1"/>
  <c r="K214"/>
  <c r="L214" s="1"/>
  <c r="K212"/>
  <c r="L212" s="1"/>
  <c r="K211"/>
  <c r="L211" s="1"/>
  <c r="K210"/>
  <c r="L210" s="1"/>
  <c r="K209"/>
  <c r="L209" s="1"/>
  <c r="K208"/>
  <c r="L208" s="1"/>
  <c r="F207"/>
  <c r="K207" s="1"/>
  <c r="L207" s="1"/>
  <c r="H206"/>
  <c r="K206" s="1"/>
  <c r="L206" s="1"/>
  <c r="K203"/>
  <c r="L203" s="1"/>
  <c r="K202"/>
  <c r="L202" s="1"/>
  <c r="K201"/>
  <c r="L201" s="1"/>
  <c r="K200"/>
  <c r="L200" s="1"/>
  <c r="K199"/>
  <c r="L199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H172"/>
  <c r="K172" s="1"/>
  <c r="L172" s="1"/>
  <c r="F171"/>
  <c r="K171" s="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M7"/>
  <c r="D7" i="5"/>
  <c r="K6" i="4"/>
  <c r="K6" i="3"/>
  <c r="L6" i="2"/>
</calcChain>
</file>

<file path=xl/sharedStrings.xml><?xml version="1.0" encoding="utf-8"?>
<sst xmlns="http://schemas.openxmlformats.org/spreadsheetml/2006/main" count="3355" uniqueCount="1228">
  <si>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</si>
  <si>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</si>
  <si>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</si>
  <si>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</si>
  <si>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</si>
  <si>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</si>
  <si>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</si>
  <si>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</si>
  <si>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</si>
  <si>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</si>
  <si>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</si>
  <si>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</si>
  <si>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</si>
  <si>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</si>
  <si>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</si>
  <si>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</si>
  <si>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</si>
  <si>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</si>
  <si>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</si>
  <si>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</si>
  <si>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</si>
  <si>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</si>
  <si>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</si>
  <si>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</si>
  <si>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</si>
  <si>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</si>
  <si>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</si>
  <si>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</si>
  <si>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</si>
  <si>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</si>
  <si>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</si>
  <si>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</si>
  <si>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</si>
  <si>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</si>
  <si>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</si>
  <si>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</si>
  <si>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</si>
  <si>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</si>
  <si>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</si>
  <si>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</si>
  <si>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</si>
  <si>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</si>
  <si>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</si>
  <si>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</si>
  <si>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</si>
  <si>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</si>
  <si>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</si>
  <si>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</si>
  <si>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</si>
  <si>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</si>
  <si>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</si>
  <si>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</si>
  <si>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</si>
  <si>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</si>
  <si>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</si>
  <si>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</si>
  <si>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</si>
  <si>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</si>
  <si>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</si>
  <si>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</si>
  <si>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</si>
  <si>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</si>
  <si>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</si>
  <si>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</si>
  <si>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</si>
  <si>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</si>
  <si>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</si>
  <si>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</si>
  <si>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</si>
  <si>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</si>
  <si>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</si>
  <si>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</si>
  <si>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</si>
  <si>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</si>
  <si>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</si>
  <si>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</si>
  <si>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</si>
  <si>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</si>
  <si>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</si>
  <si>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</si>
  <si>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</si>
  <si>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</si>
  <si>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</si>
  <si>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</si>
  <si>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</si>
  <si>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</si>
  <si>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</si>
  <si>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</si>
  <si>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</si>
  <si>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</si>
  <si>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</si>
  <si>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</si>
  <si>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</si>
  <si>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</si>
  <si>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</si>
  <si>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</si>
  <si>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</si>
  <si>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</si>
  <si>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</si>
  <si>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</si>
  <si>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</si>
  <si>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</si>
  <si>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</si>
  <si>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</si>
  <si>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</si>
  <si>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</si>
  <si>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</si>
  <si>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</si>
  <si>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</si>
  <si>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</si>
  <si>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</si>
  <si>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</si>
  <si>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</si>
  <si>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</si>
  <si>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</si>
  <si>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</si>
  <si>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</si>
  <si>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</si>
  <si>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</si>
  <si>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</si>
  <si>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</si>
  <si>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</si>
  <si>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</si>
  <si>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</si>
  <si>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</si>
  <si>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</si>
  <si>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</si>
  <si>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</si>
  <si>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</si>
  <si>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</si>
  <si>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</si>
  <si>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</si>
  <si>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</si>
  <si>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</si>
  <si>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</si>
  <si>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</si>
  <si>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</si>
  <si>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</si>
  <si>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</si>
  <si>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</si>
  <si>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</si>
  <si>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</si>
  <si>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</si>
  <si>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</si>
  <si>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</si>
  <si>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</si>
  <si>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</si>
  <si>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</si>
  <si>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</si>
  <si>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</si>
  <si>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</si>
  <si>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</si>
  <si>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</si>
  <si>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</si>
  <si>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</si>
  <si>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</si>
  <si>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</si>
  <si>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</si>
  <si>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</si>
  <si>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</si>
  <si>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</si>
  <si>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</si>
  <si>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</si>
  <si>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</si>
  <si>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</si>
  <si>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</si>
  <si>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</si>
  <si>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</si>
  <si>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</si>
  <si>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</si>
  <si>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</si>
  <si>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</si>
  <si>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</si>
  <si>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</si>
  <si>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</si>
  <si>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</si>
  <si>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</si>
  <si>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</si>
  <si>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</si>
  <si>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</si>
  <si>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</si>
  <si>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</si>
  <si>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</si>
  <si>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</si>
  <si>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</si>
  <si>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</si>
  <si>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</si>
  <si>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</si>
  <si>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</si>
  <si>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</si>
  <si>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</si>
  <si>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</si>
  <si>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</si>
  <si>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</si>
  <si>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</si>
  <si>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</si>
  <si>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</si>
  <si>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</si>
  <si>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</si>
  <si>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</si>
  <si>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</si>
  <si>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</si>
  <si>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</si>
  <si>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</si>
  <si>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</si>
  <si>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</si>
  <si>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</si>
  <si>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</si>
  <si>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</si>
  <si>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</si>
  <si>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</si>
  <si>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</si>
  <si>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</si>
  <si>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</si>
  <si>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</si>
  <si>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</si>
  <si>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</si>
  <si>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</si>
  <si>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</si>
  <si>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</si>
  <si>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</si>
  <si>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</si>
  <si>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</si>
  <si>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</si>
  <si>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</si>
  <si>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</si>
  <si>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</si>
  <si>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</si>
  <si>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</si>
  <si>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</si>
  <si>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</si>
  <si>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</si>
  <si>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</si>
  <si>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</si>
  <si>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</si>
  <si>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</si>
  <si>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</si>
  <si>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</si>
  <si>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</si>
  <si>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</si>
  <si>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</si>
  <si>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</si>
  <si>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</si>
  <si>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</si>
  <si>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</si>
  <si>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</si>
  <si>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</si>
  <si>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</si>
  <si>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</si>
  <si>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</si>
  <si>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</si>
  <si>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</si>
  <si>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</si>
  <si>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</si>
  <si>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</si>
  <si>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</si>
  <si>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</si>
  <si>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</si>
  <si>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</si>
  <si>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</si>
  <si>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</si>
  <si>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</si>
  <si>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</si>
  <si>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</si>
  <si>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</si>
  <si>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</si>
  <si>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</si>
  <si>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</si>
  <si>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</si>
  <si>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</si>
  <si>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</si>
  <si>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</si>
  <si>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</si>
  <si>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</si>
  <si>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</si>
  <si>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</si>
  <si>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</si>
  <si>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</si>
  <si>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</si>
  <si>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</si>
  <si>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</si>
  <si>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</si>
  <si>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</si>
  <si>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</si>
  <si>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</si>
  <si>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</si>
  <si>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</si>
  <si>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</si>
  <si>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</si>
  <si>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</si>
  <si>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</si>
  <si>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</si>
  <si>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</si>
  <si>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</si>
  <si>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</si>
  <si>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</si>
  <si>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</si>
  <si>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</si>
  <si>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</si>
  <si>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</si>
  <si>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</si>
  <si>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</si>
  <si>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</si>
  <si>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</si>
  <si>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</si>
  <si>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</si>
  <si>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</si>
  <si>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</si>
  <si>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</si>
  <si>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</si>
  <si>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</si>
  <si>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</si>
  <si>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</si>
  <si>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</si>
  <si>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</si>
  <si>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</si>
  <si>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</si>
  <si>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</si>
  <si>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</si>
  <si>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</si>
  <si>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</si>
  <si>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</si>
  <si>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</si>
  <si>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</si>
  <si>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</si>
  <si>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</si>
  <si>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</si>
  <si>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</si>
  <si>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</si>
  <si>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</si>
  <si>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</si>
  <si>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</si>
  <si>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</si>
  <si>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</si>
  <si>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</si>
  <si>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</si>
  <si>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</si>
  <si>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</si>
  <si>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</si>
  <si>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</si>
  <si>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</si>
  <si>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</si>
  <si>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</si>
  <si>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</si>
  <si>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</si>
  <si>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</si>
  <si>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</si>
  <si>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</si>
  <si>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</si>
  <si>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</si>
  <si>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</si>
  <si>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</si>
  <si>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</si>
  <si>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</si>
  <si>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</si>
  <si>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</si>
  <si>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</si>
  <si>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</si>
  <si>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</si>
  <si>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</si>
  <si>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</si>
  <si>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</si>
  <si>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</si>
  <si>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</si>
  <si>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</si>
  <si>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</si>
  <si>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</si>
  <si>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</si>
  <si>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</si>
  <si>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</si>
  <si>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</si>
  <si>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</si>
  <si>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</si>
  <si>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</si>
  <si>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</si>
  <si>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</si>
  <si>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</si>
  <si>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</si>
  <si>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</si>
  <si>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</si>
  <si>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</si>
  <si>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</si>
  <si>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</si>
  <si>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</si>
  <si>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</si>
  <si>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</si>
  <si>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</si>
  <si>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</si>
  <si>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</si>
  <si>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</si>
  <si>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</si>
  <si>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</si>
  <si>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</si>
  <si>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</si>
  <si>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</si>
  <si>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</si>
  <si>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</si>
  <si>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</si>
  <si>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</si>
  <si>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</si>
  <si>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</si>
  <si>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</si>
  <si>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</si>
  <si>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</si>
  <si>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</si>
  <si>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</si>
  <si>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</si>
  <si>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</si>
  <si>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</si>
  <si>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</si>
  <si>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</si>
  <si>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</si>
  <si>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</si>
  <si>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</si>
  <si>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</si>
  <si>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</si>
  <si>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</si>
  <si>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</si>
  <si>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</si>
  <si>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</si>
  <si>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</si>
  <si>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</si>
  <si>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</si>
  <si>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</si>
  <si>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</si>
  <si>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</si>
  <si>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</si>
  <si>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</si>
  <si>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</si>
  <si>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</si>
  <si>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</si>
  <si>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</si>
  <si>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</si>
  <si>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</si>
  <si>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</si>
  <si>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</si>
  <si>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</si>
  <si>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</si>
  <si>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</si>
  <si>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</si>
  <si>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</si>
  <si>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</si>
  <si>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</si>
  <si>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</si>
  <si>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</si>
  <si>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</si>
  <si>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</si>
  <si>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</si>
  <si>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</si>
  <si>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</si>
  <si>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</si>
  <si>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</si>
  <si>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</si>
  <si>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</si>
  <si>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</si>
  <si>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</si>
  <si>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</si>
  <si>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</si>
  <si>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</si>
  <si>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</si>
  <si>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</si>
  <si>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</si>
  <si>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</si>
  <si>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</si>
  <si>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</si>
  <si>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</si>
  <si>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</si>
  <si>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</si>
  <si>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</si>
  <si>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</si>
  <si>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</si>
  <si>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</si>
  <si>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</si>
  <si>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</si>
  <si>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</si>
  <si>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</si>
  <si>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</si>
  <si>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</si>
  <si>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</si>
  <si>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</si>
  <si>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</si>
  <si>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</si>
  <si>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</si>
  <si>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</si>
  <si>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</si>
  <si>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</si>
  <si>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</si>
  <si>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</si>
  <si>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</si>
  <si>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</si>
  <si>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</si>
  <si>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</si>
  <si>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</si>
  <si>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</si>
  <si>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</si>
  <si>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</si>
  <si>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</si>
  <si>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</si>
  <si>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</si>
  <si>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</si>
  <si>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</si>
  <si>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</si>
  <si>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</si>
  <si>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</si>
  <si>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</si>
  <si>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</si>
  <si>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</si>
  <si>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</si>
  <si>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</si>
  <si>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</si>
  <si>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</si>
  <si>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</si>
  <si>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</si>
  <si>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</si>
  <si>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</si>
  <si>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</si>
  <si>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</si>
  <si>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</si>
  <si>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</si>
  <si>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</si>
  <si>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</si>
  <si>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</si>
  <si>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</si>
  <si>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</si>
  <si>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</si>
  <si>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</si>
  <si>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</si>
  <si>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</si>
  <si>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</si>
  <si>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</si>
  <si>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</si>
  <si>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</si>
  <si>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</si>
  <si>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</si>
  <si>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</si>
  <si>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</si>
  <si>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</si>
  <si>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</si>
  <si>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</si>
  <si>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</si>
  <si>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</si>
  <si>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</si>
  <si>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</si>
  <si>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</si>
  <si>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</si>
  <si>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</si>
  <si>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</si>
  <si>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</si>
  <si>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</si>
  <si>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</si>
  <si>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</si>
  <si>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</si>
  <si>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</si>
  <si>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</si>
  <si>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</si>
  <si>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</si>
  <si>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</si>
  <si>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</si>
  <si>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</si>
  <si>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</si>
  <si>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</si>
  <si>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</si>
  <si>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</si>
  <si>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</si>
  <si>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</si>
  <si>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</si>
  <si>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</si>
  <si>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</si>
  <si>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</si>
  <si>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</si>
  <si>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</si>
  <si>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</si>
  <si>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</si>
  <si>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</si>
  <si>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</si>
  <si>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</si>
  <si>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</si>
  <si>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</si>
  <si>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</si>
  <si>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</si>
  <si>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</si>
  <si>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</si>
  <si>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</si>
  <si>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</si>
  <si>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</si>
  <si>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</si>
  <si>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</si>
  <si>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</si>
  <si>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</si>
  <si>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</si>
  <si>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</si>
  <si>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</si>
  <si>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</si>
  <si>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</si>
  <si>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</si>
  <si>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</si>
  <si>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</si>
  <si>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</si>
  <si>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</si>
  <si>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</si>
  <si>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</si>
  <si>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</si>
  <si>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</si>
  <si>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</si>
  <si>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</si>
  <si>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</si>
  <si>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</si>
  <si>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</si>
  <si>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</si>
  <si>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</si>
  <si>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</si>
  <si>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</si>
  <si>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</si>
  <si>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</si>
  <si>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</si>
  <si>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</si>
  <si>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</si>
  <si>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</si>
  <si>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</si>
  <si>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</si>
  <si>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</si>
  <si>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</si>
  <si>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</si>
  <si>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</si>
  <si>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</si>
  <si>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</si>
  <si>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</si>
  <si>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</si>
  <si>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</si>
  <si>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</si>
  <si>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</si>
  <si>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</si>
  <si>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</si>
  <si>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</si>
  <si>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</si>
  <si>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</si>
  <si>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</si>
  <si>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</si>
  <si>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</si>
  <si>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</si>
  <si>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</si>
  <si>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</si>
  <si>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</si>
  <si>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</si>
  <si>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</si>
  <si>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</si>
  <si>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</si>
  <si>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</si>
  <si>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</si>
  <si>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</si>
  <si>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</si>
  <si>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</si>
  <si>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</si>
  <si>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</si>
  <si>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</si>
  <si>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</si>
  <si>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</si>
  <si>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</si>
  <si>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</si>
  <si>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</si>
  <si>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</si>
  <si>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</si>
  <si>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</si>
  <si>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</si>
  <si>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</si>
  <si>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</si>
  <si>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</si>
  <si>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</si>
  <si>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</si>
  <si>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</si>
  <si>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</si>
  <si>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</si>
  <si>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</si>
  <si>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</si>
  <si>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</si>
  <si>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</si>
  <si>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</si>
  <si>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</si>
  <si>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</si>
  <si>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</si>
  <si>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</si>
  <si>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</si>
  <si>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</si>
  <si>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</si>
  <si>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</si>
  <si>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</si>
  <si>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</si>
  <si>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</si>
  <si>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</si>
  <si>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</si>
  <si>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</si>
  <si>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</si>
  <si>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</si>
  <si>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</si>
  <si>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</si>
  <si>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</si>
  <si>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</si>
  <si>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</si>
  <si>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</si>
  <si>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</si>
  <si>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</si>
  <si>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</si>
  <si>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</si>
  <si>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</si>
  <si>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</si>
  <si>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</si>
  <si>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</si>
  <si>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</si>
  <si>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</si>
  <si>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</si>
  <si>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</si>
  <si>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</si>
  <si>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</si>
  <si>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</si>
  <si>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</si>
  <si>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</si>
  <si>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</si>
  <si>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</si>
  <si>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</si>
  <si>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</si>
  <si>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</si>
  <si>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</si>
  <si>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</si>
  <si>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</si>
  <si>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</si>
  <si>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</si>
  <si>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</si>
  <si>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</si>
  <si>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</si>
  <si>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</si>
  <si>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</si>
  <si>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</si>
  <si>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</si>
  <si>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</si>
  <si>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</si>
  <si>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</si>
  <si>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</si>
  <si>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</si>
  <si>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</si>
  <si>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</si>
  <si>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</si>
  <si>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</si>
  <si>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</si>
  <si>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</si>
  <si>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</si>
  <si>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</si>
  <si>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</si>
  <si>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</si>
  <si>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</si>
  <si>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</si>
  <si>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</si>
  <si>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</si>
  <si>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</si>
  <si>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</si>
  <si>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</si>
  <si>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</si>
  <si>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</si>
  <si>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</si>
  <si>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</si>
  <si>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</si>
  <si>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</si>
  <si>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</si>
  <si>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</si>
  <si>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</si>
  <si>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</si>
  <si>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</si>
  <si>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</si>
  <si>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</si>
  <si>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</si>
  <si>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</si>
  <si>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</si>
  <si>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</si>
  <si>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</si>
  <si>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</si>
  <si>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</si>
  <si>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</si>
  <si>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</si>
  <si>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</si>
  <si>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</si>
  <si>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</si>
  <si>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</si>
  <si>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</si>
  <si>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</si>
  <si>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</si>
  <si>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</si>
  <si>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</si>
  <si>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</si>
  <si>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</si>
  <si>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</si>
  <si>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</si>
  <si>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</si>
  <si>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</si>
  <si>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</si>
  <si>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</si>
  <si>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</si>
  <si>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</si>
  <si>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</si>
  <si>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</si>
  <si>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</si>
  <si>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</si>
  <si>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</si>
  <si>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</si>
  <si>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</si>
  <si>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</si>
  <si>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</si>
  <si>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</si>
  <si>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</si>
  <si>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</si>
  <si>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</si>
  <si>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</si>
  <si>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</si>
  <si>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</si>
  <si>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</si>
  <si>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</si>
  <si>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</si>
  <si>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</si>
  <si>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</si>
  <si>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</si>
  <si>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</si>
  <si>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</si>
  <si>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</si>
  <si>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</si>
  <si>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</si>
  <si>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</si>
  <si>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2400-2500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</si>
  <si>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</si>
  <si>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</si>
  <si>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</si>
  <si>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</si>
  <si>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</si>
  <si>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</si>
  <si>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</si>
  <si>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</si>
  <si>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</si>
  <si>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</si>
  <si>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</si>
  <si>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</si>
  <si>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</si>
  <si>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</si>
  <si>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</si>
  <si>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</si>
  <si>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</si>
  <si>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</si>
  <si>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</si>
  <si>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</si>
  <si>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</si>
  <si>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</si>
  <si>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</si>
  <si>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</si>
  <si>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</si>
  <si>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</si>
  <si>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</si>
  <si>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</si>
  <si>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</si>
  <si>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</si>
  <si>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</si>
  <si>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</si>
  <si>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</si>
  <si>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</si>
  <si>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</si>
  <si>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</si>
  <si>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Profit of Rs.20/-</t>
  </si>
  <si>
    <t>465-475</t>
  </si>
  <si>
    <t>130-135</t>
  </si>
  <si>
    <t>700-730</t>
  </si>
  <si>
    <t>220-230</t>
  </si>
  <si>
    <t>780-820</t>
  </si>
  <si>
    <t>240-250</t>
  </si>
  <si>
    <t>2340-2380</t>
  </si>
  <si>
    <t>2350-2450</t>
  </si>
  <si>
    <t>3140-3200</t>
  </si>
  <si>
    <t>130-134</t>
  </si>
  <si>
    <t>1900-2000</t>
  </si>
  <si>
    <t>3200-3400</t>
  </si>
  <si>
    <t>460-475</t>
  </si>
  <si>
    <t>NIFTY 17200 PE 06-JAN</t>
  </si>
  <si>
    <t>120-150</t>
  </si>
  <si>
    <t>2470-2490</t>
  </si>
  <si>
    <t>SRF JAN FUT</t>
  </si>
  <si>
    <t>700-720</t>
  </si>
  <si>
    <t>BRANDBUCKT</t>
  </si>
  <si>
    <t>Retail Research Technical Calls &amp; Fundamental Performance Report for the month of Jan-2022</t>
  </si>
  <si>
    <t>Profit of Rs.18.5/-</t>
  </si>
  <si>
    <t>Loss of Rs.41.50/-</t>
  </si>
  <si>
    <t>Profit of Rs.13/-</t>
  </si>
  <si>
    <t>Profit of Rs.5.5/-</t>
  </si>
  <si>
    <t>Profit of Rs.15.5/-</t>
  </si>
  <si>
    <t>Profit of Rs.44/-</t>
  </si>
  <si>
    <t>NIFTY JAN FUT</t>
  </si>
  <si>
    <t>Sell</t>
  </si>
  <si>
    <t>17650-17550</t>
  </si>
  <si>
    <t>Loss of Rs.34.5/-</t>
  </si>
  <si>
    <t>NIFTY 17600 PE 06-JAN</t>
  </si>
  <si>
    <t xml:space="preserve">POWERGRID 215 CE JAN </t>
  </si>
  <si>
    <t>SBIN 500 CE JAN</t>
  </si>
  <si>
    <t>15-18</t>
  </si>
  <si>
    <t>5.0-6</t>
  </si>
  <si>
    <t>Profit of Rs.2.25/-</t>
  </si>
  <si>
    <t>Loss of Rs.105/-</t>
  </si>
  <si>
    <t>Profit of Rs.16/-</t>
  </si>
  <si>
    <t>Loss of Rs.41/-</t>
  </si>
  <si>
    <t>HDFCBANK 1550 CE JAN</t>
  </si>
  <si>
    <t>40-45</t>
  </si>
  <si>
    <t>Profit of Rs.5.75/-</t>
  </si>
  <si>
    <t>NIFTY 17750 CE 6-JAN</t>
  </si>
  <si>
    <t>60-80</t>
  </si>
  <si>
    <t>Loss of Rs.0.90/-</t>
  </si>
  <si>
    <t>380-390</t>
  </si>
  <si>
    <t xml:space="preserve">NIFTY 17750 PE 13-JAN </t>
  </si>
  <si>
    <t>140-160</t>
  </si>
  <si>
    <t xml:space="preserve">NIFTY 17900 CE 13-JAN </t>
  </si>
  <si>
    <t>320-400</t>
  </si>
  <si>
    <t>Loss of Rs.45/-</t>
  </si>
  <si>
    <t xml:space="preserve">BANKNIFTY 37200 PE 13-JAN </t>
  </si>
  <si>
    <t>1720-1770</t>
  </si>
  <si>
    <t>COLPAL JAN FUT</t>
  </si>
  <si>
    <t>1510-1530</t>
  </si>
  <si>
    <t>s</t>
  </si>
  <si>
    <t>NIFTY 17800 PE 13-JAN</t>
  </si>
  <si>
    <t>100-120</t>
  </si>
  <si>
    <t>Profit of Rs.10/-</t>
  </si>
  <si>
    <t>POWERGRID 210 CE JAN</t>
  </si>
  <si>
    <t>Profit of Rs.47/-</t>
  </si>
  <si>
    <t>185-190</t>
  </si>
  <si>
    <t>1130-1160</t>
  </si>
  <si>
    <t>Profit of Rs.33/-</t>
  </si>
  <si>
    <t>322-330</t>
  </si>
  <si>
    <t>215-230</t>
  </si>
  <si>
    <t>NIFTY 17900 PE 13-JAN</t>
  </si>
  <si>
    <t>TOPGAIN FINANCE PRIVATE LIMITED</t>
  </si>
  <si>
    <t>INVENTURE</t>
  </si>
  <si>
    <t>ADROIT FINANCIAL SERVICES PVT LTD</t>
  </si>
  <si>
    <t>GRAVITON RESEARCH CAPITAL LLP</t>
  </si>
  <si>
    <t>Inventure Gro &amp; Sec Ltd</t>
  </si>
  <si>
    <t>NSE</t>
  </si>
  <si>
    <t>1160-1180</t>
  </si>
  <si>
    <t>Profit of Rs.26.5/-</t>
  </si>
  <si>
    <t>HINDCOPPER JAN FUT</t>
  </si>
  <si>
    <t>135-138</t>
  </si>
  <si>
    <t>645-655</t>
  </si>
  <si>
    <t>1560-1580</t>
  </si>
  <si>
    <t>Profit of Rs.160/-</t>
  </si>
  <si>
    <t>AXISBANK 750 CE JAN</t>
  </si>
  <si>
    <t>20-22</t>
  </si>
  <si>
    <t>CADILAHC JAN FUT</t>
  </si>
  <si>
    <t>455-465</t>
  </si>
  <si>
    <t>Profit of Rs.2/-</t>
  </si>
  <si>
    <t>TATACOMM JAN FUT</t>
  </si>
  <si>
    <t>Profit of Rs.24.5/-</t>
  </si>
  <si>
    <t>Loss of Rs.36.45/-</t>
  </si>
  <si>
    <t>Profit of Rs.11/-</t>
  </si>
  <si>
    <t xml:space="preserve">ABCAPITAL </t>
  </si>
  <si>
    <t>140-144</t>
  </si>
  <si>
    <t>Profit of Rs.0.80/-</t>
  </si>
  <si>
    <t>NIFTY 18200 PE 13-JAN</t>
  </si>
  <si>
    <t>80-100</t>
  </si>
  <si>
    <t>NIFTY 18250 PE 13-JAN</t>
  </si>
  <si>
    <t>IGL 465 CE JAN</t>
  </si>
  <si>
    <t>14-16</t>
  </si>
  <si>
    <t>Profit of Rs.2.10/-</t>
  </si>
  <si>
    <t xml:space="preserve">TATACOMM </t>
  </si>
  <si>
    <t>1600-1620</t>
  </si>
  <si>
    <t>Profit of Rs.8/-</t>
  </si>
  <si>
    <t>MCDOWELL-N JAN FUT</t>
  </si>
  <si>
    <t>955-965</t>
  </si>
  <si>
    <t>Profit of Rs.14.5/-</t>
  </si>
  <si>
    <t>Loss of Rs.26.5/-</t>
  </si>
  <si>
    <t>1260-1280</t>
  </si>
  <si>
    <t>570-580</t>
  </si>
  <si>
    <t>Loss of Rs.4/-</t>
  </si>
  <si>
    <t>MPHASIS JAN FUT</t>
  </si>
  <si>
    <t>3350-3390</t>
  </si>
  <si>
    <t>YACOOBALI AIYUB MOHAMMED</t>
  </si>
  <si>
    <t>ESSARSEC</t>
  </si>
  <si>
    <t>Part Profit of Rs.95/-</t>
  </si>
  <si>
    <t>380-400</t>
  </si>
  <si>
    <t>Profit of Rs.15/-</t>
  </si>
  <si>
    <t>AMBUJACEM  400 CE JAN</t>
  </si>
  <si>
    <t>225-330</t>
  </si>
  <si>
    <t>XTX MARKETS LLP</t>
  </si>
  <si>
    <t>RIIL</t>
  </si>
  <si>
    <t>Reliance Indl Infra Ltd</t>
  </si>
  <si>
    <t>Loss of Rs.5.5/-</t>
  </si>
  <si>
    <t>AMBUJACEM  405 CE JAN</t>
  </si>
  <si>
    <t>13-15</t>
  </si>
  <si>
    <t>Loss of Rs.3.5/-</t>
  </si>
  <si>
    <t>BANKNIFTY 38400 CE 20-JAN</t>
  </si>
  <si>
    <t>360-350</t>
  </si>
  <si>
    <t>1580-1600</t>
  </si>
  <si>
    <t>Loss of Rs.30.5/-</t>
  </si>
  <si>
    <t>Profit of Rs.50/-</t>
  </si>
  <si>
    <t>Loss of Rs.50/-</t>
  </si>
  <si>
    <t>IFL</t>
  </si>
  <si>
    <t>INNOVATIVE</t>
  </si>
  <si>
    <t>HSCL</t>
  </si>
  <si>
    <t>Himadri Speciality Chem L</t>
  </si>
  <si>
    <t>Loss of Rs.12/-</t>
  </si>
  <si>
    <t>AXISBANK 730 CE JAN</t>
  </si>
  <si>
    <t>20-24</t>
  </si>
  <si>
    <t>BANKNIFTY 38200 CE 20-JAN</t>
  </si>
  <si>
    <t>300-400</t>
  </si>
  <si>
    <t>BANKNIFTY 38100 CE 20-JAN</t>
  </si>
  <si>
    <t>BANKNIFTY 38000 CE 20-JAN</t>
  </si>
  <si>
    <t>ICICIBANK JAN FUT</t>
  </si>
  <si>
    <t>827-835</t>
  </si>
  <si>
    <t>Profit of Rs.6/-</t>
  </si>
  <si>
    <t>Profit of Rs.2.5/-</t>
  </si>
  <si>
    <t>Profit of Rs.75/-</t>
  </si>
  <si>
    <t>HDFCBANK JAN FUT</t>
  </si>
  <si>
    <t>1550-1560</t>
  </si>
  <si>
    <t>BCLENTERPR</t>
  </si>
  <si>
    <t>VIPUL JAYANTILAL MODI</t>
  </si>
  <si>
    <t>ARYAMAN BROKING LIMITED</t>
  </si>
  <si>
    <t>MOKSH</t>
  </si>
  <si>
    <t>Moksh Ornaments Limited</t>
  </si>
  <si>
    <t>Profit of Rs.6.50/-</t>
  </si>
  <si>
    <t>180-250</t>
  </si>
  <si>
    <t>Loss of Rs.90/-</t>
  </si>
  <si>
    <t>BGJL</t>
  </si>
  <si>
    <t>NAVEEN GUPTA</t>
  </si>
  <si>
    <t>INTENTECH</t>
  </si>
  <si>
    <t>Intense Technologies Ltd</t>
  </si>
  <si>
    <t>VISESHINFO</t>
  </si>
  <si>
    <t>Visesh Infotecnics Limite</t>
  </si>
  <si>
    <t>1150-1170</t>
  </si>
  <si>
    <t>1250-1300</t>
  </si>
  <si>
    <t>3770-3780</t>
  </si>
  <si>
    <t>4000-4100</t>
  </si>
  <si>
    <t>AXISBANK 720 CE JAN</t>
  </si>
  <si>
    <t>BANKNIFTY 38000 CE JAN</t>
  </si>
  <si>
    <t>NIFTY 17700 CE JAN</t>
  </si>
  <si>
    <t>150-200</t>
  </si>
  <si>
    <t>TATASTEEL 1200 CE JAN</t>
  </si>
  <si>
    <t>30-40</t>
  </si>
  <si>
    <t>BANKNIFTY 37800 CE JAN</t>
  </si>
  <si>
    <t>400-500</t>
  </si>
  <si>
    <t>Loss of Rs.10.5/-</t>
  </si>
  <si>
    <t>Profit of Rs.36.5/-</t>
  </si>
  <si>
    <t>Loss of Rs.22/-</t>
  </si>
  <si>
    <t>385-395</t>
  </si>
  <si>
    <t>AKSHAR</t>
  </si>
  <si>
    <t>SILKON TRADES LLP</t>
  </si>
  <si>
    <t>BEEYU</t>
  </si>
  <si>
    <t>BIOGEN</t>
  </si>
  <si>
    <t>DML</t>
  </si>
  <si>
    <t>VISHAL BHANDARI .</t>
  </si>
  <si>
    <t>JOHNPHARMA</t>
  </si>
  <si>
    <t>VISHAL BIPINCHANDRA DOSHI</t>
  </si>
  <si>
    <t>MANCREDIT</t>
  </si>
  <si>
    <t>JAIN JAGDISH REKHA</t>
  </si>
  <si>
    <t>RENNAISANCE VENTURECAPITAL</t>
  </si>
  <si>
    <t>MFLINDIA</t>
  </si>
  <si>
    <t>POOJA</t>
  </si>
  <si>
    <t>SAWABUSI</t>
  </si>
  <si>
    <t>KALPESH JAVERILAL OSWAL</t>
  </si>
  <si>
    <t>SUNRETAIL</t>
  </si>
  <si>
    <t>TERRASCOPE</t>
  </si>
  <si>
    <t>NOPEA CAPITAL SERVICES PRIVATE LIMITED</t>
  </si>
  <si>
    <t>ANTGRAPHIC</t>
  </si>
  <si>
    <t>Antarctica Graphics Ltd</t>
  </si>
  <si>
    <t>ASPINWALL</t>
  </si>
  <si>
    <t>Aspinwall &amp; Co Ltd</t>
  </si>
  <si>
    <t>SANTOSH INDUSTRIES LTD</t>
  </si>
  <si>
    <t>SUPRIYA</t>
  </si>
  <si>
    <t>Supriya Lifescience Ltd</t>
  </si>
  <si>
    <t>MANSI SHARES &amp; STOCK ADVISORS PVT LTD</t>
  </si>
  <si>
    <t>SIMMI UPPAL</t>
  </si>
  <si>
    <t>ROHIT KUTHARI</t>
  </si>
  <si>
    <t>Loss of Rs.32.5/-</t>
  </si>
  <si>
    <t>Loss of Rs.1.25/-</t>
  </si>
  <si>
    <t>Loss of Rs.25/-</t>
  </si>
  <si>
    <t>Loss of Rs.650/-</t>
  </si>
  <si>
    <t>Loss of Rs.23.5/-</t>
  </si>
  <si>
    <t>202-203</t>
  </si>
  <si>
    <t>BANKNIFTY 37700 CE JAN</t>
  </si>
  <si>
    <t>350-450</t>
  </si>
  <si>
    <t>NIFTY 17500 CE JAN</t>
  </si>
  <si>
    <t>175-200</t>
  </si>
  <si>
    <t>NIFTY 17400 CE JAN</t>
  </si>
  <si>
    <t>130-160</t>
  </si>
  <si>
    <t>Loss of Rs.44/-</t>
  </si>
  <si>
    <t>Loss of Rs.38/-</t>
  </si>
  <si>
    <t>Loss of Rs.110/-</t>
  </si>
  <si>
    <t>Loss of Rs.35/-</t>
  </si>
  <si>
    <t>Loss of Rs.13/-</t>
  </si>
  <si>
    <t>SWETSAM STOCK HOLDING PRIVATE LIMITED</t>
  </si>
  <si>
    <t>ZENITH PORTFOLIO PRIVATE LIMITED</t>
  </si>
  <si>
    <t>SUSHIL GOYAL</t>
  </si>
  <si>
    <t>DIPAK MATHURBHAI SALVI</t>
  </si>
  <si>
    <t>ARCENMUKHERJEE</t>
  </si>
  <si>
    <t>PARESH DHIRAJLAL SHAH</t>
  </si>
  <si>
    <t>CHANDARANA INTERMEDIARIES BROKERS PRIVATE LIMITED</t>
  </si>
  <si>
    <t>AMIT HASMUKH PARIKH</t>
  </si>
  <si>
    <t>CRESSAN</t>
  </si>
  <si>
    <t>PARAG COMMOSALES</t>
  </si>
  <si>
    <t>DDIL</t>
  </si>
  <si>
    <t>MONA SHRENIK SHAH</t>
  </si>
  <si>
    <t>KALPANA DHIRAJ SHARMA</t>
  </si>
  <si>
    <t>DEVHARI</t>
  </si>
  <si>
    <t>SAINI SAMPATH KUMAR</t>
  </si>
  <si>
    <t>DHENUBUILD</t>
  </si>
  <si>
    <t>PURSHOTTAM AGARWAL</t>
  </si>
  <si>
    <t>ATUL M PALDECHA</t>
  </si>
  <si>
    <t>DMR</t>
  </si>
  <si>
    <t>VINAY CHHOKAR</t>
  </si>
  <si>
    <t>FGP</t>
  </si>
  <si>
    <t>SHAH DIPAK KANAYALAL</t>
  </si>
  <si>
    <t>GGL</t>
  </si>
  <si>
    <t>GNRL</t>
  </si>
  <si>
    <t>RAVI OMPRAKASH AGRAWAL</t>
  </si>
  <si>
    <t>INDRAKUMAR AGRAWAL (HUF)</t>
  </si>
  <si>
    <t>RAMESHWARLAL MATHURAPRASAD</t>
  </si>
  <si>
    <t>NAMAN INDRAKUMAR AGRAWAL</t>
  </si>
  <si>
    <t>SHRIYASH INDRAKUMAR AGRAWAL</t>
  </si>
  <si>
    <t>GUJCMDS</t>
  </si>
  <si>
    <t>IBINFO</t>
  </si>
  <si>
    <t>SHOKIN PACKAGING PRIVATE LIMITED</t>
  </si>
  <si>
    <t>RAMNIKLAL MOHANLAL MODI</t>
  </si>
  <si>
    <t>MOHAMMED MOHSIN HAJIMOHAMMED AJMERWALA</t>
  </si>
  <si>
    <t>HIRWANI JAYANTIBHAI VAGHELA</t>
  </si>
  <si>
    <t>VISHAL MANOJBHAI SHAH</t>
  </si>
  <si>
    <t>ARTIBEN KIRANBHAI SHETH</t>
  </si>
  <si>
    <t>NARMADABEN VAGHELA</t>
  </si>
  <si>
    <t>LALJIBHAI BHOGILAL TRIVEDI</t>
  </si>
  <si>
    <t>ATUL JASHWANTLAL SOLANKI</t>
  </si>
  <si>
    <t>MADHUSUDHANCHAKRAVARTHY</t>
  </si>
  <si>
    <t>PAPITA NANDI</t>
  </si>
  <si>
    <t>MARWADI CHANDARANA INTERMEDIARIES BROKERS PRIVATE LIMITED</t>
  </si>
  <si>
    <t>EPITOME TRADING AND INVESTMENTS</t>
  </si>
  <si>
    <t>MULTIPLIER SHARE &amp; STOCK ADVISORS PRIVATE LIMITED</t>
  </si>
  <si>
    <t>KDLL</t>
  </si>
  <si>
    <t>ARJUN DEV ARORA</t>
  </si>
  <si>
    <t>ARMINDER SINGH</t>
  </si>
  <si>
    <t>KUBERJI</t>
  </si>
  <si>
    <t>PARIDHI SUKHANI</t>
  </si>
  <si>
    <t>RANJIT CHOWDHARY HUF</t>
  </si>
  <si>
    <t>GALARY TRADING PRIVATE LIMITED</t>
  </si>
  <si>
    <t>MANSI SHARE &amp; STOCK ADVISORS PRIVATE LIMITED</t>
  </si>
  <si>
    <t>MRCEXIM</t>
  </si>
  <si>
    <t>RAJ DEVANGBHAI PATEL</t>
  </si>
  <si>
    <t>SHEETAL HIMATBHAI DESAI</t>
  </si>
  <si>
    <t>PAZEL</t>
  </si>
  <si>
    <t>SMITABEN HEMENDRABHAI PATEL</t>
  </si>
  <si>
    <t>JIGNESH AMRUTLAL THOBHANI</t>
  </si>
  <si>
    <t>PRISMMEDI</t>
  </si>
  <si>
    <t>KEVIN ASHOKBHAI KAKADIYA</t>
  </si>
  <si>
    <t>QFSL</t>
  </si>
  <si>
    <t>RAJENDRA SINGH</t>
  </si>
  <si>
    <t>SHREYANS EMBROIDERY MACHINE PRIVATE LIMITED</t>
  </si>
  <si>
    <t>RASANDIK</t>
  </si>
  <si>
    <t>TRADELINK EXIM INDIA PVT LTD</t>
  </si>
  <si>
    <t>RCL</t>
  </si>
  <si>
    <t>SUSHMA CHOUDHARY</t>
  </si>
  <si>
    <t>KARAN PAL SINGH</t>
  </si>
  <si>
    <t>ABHISHEK CHOUDHARY</t>
  </si>
  <si>
    <t>LEELAMMATHENUMKALJOSEPH</t>
  </si>
  <si>
    <t>ABHINAND CHANDRAN KIZHAKKE UTHAMANTHIL</t>
  </si>
  <si>
    <t>VENUGOPAL KRISHNAN PAI</t>
  </si>
  <si>
    <t>MEGHKUMAR MAHENDRAKUMAR SHAH</t>
  </si>
  <si>
    <t>SELLWIN</t>
  </si>
  <si>
    <t>KALPANA SUSHIL UTTARWAR</t>
  </si>
  <si>
    <t>SPOONBILL CONSULTANCY SERVICES PRIVATE LIMITED .</t>
  </si>
  <si>
    <t>STARLINK MANAGEMENT SERVICES PRIVATE LIMITED .</t>
  </si>
  <si>
    <t>SANDHIL CONSULTANCY SERVICES PRIVATE LIMITED .</t>
  </si>
  <si>
    <t>SHALPRO</t>
  </si>
  <si>
    <t>SICLTD</t>
  </si>
  <si>
    <t>SIELFNS</t>
  </si>
  <si>
    <t>RAJESH JOSEPH</t>
  </si>
  <si>
    <t>SPELS</t>
  </si>
  <si>
    <t>VARSHA SHARAD SHAH</t>
  </si>
  <si>
    <t>SRESTHA</t>
  </si>
  <si>
    <t>SRI MAHAMAYA</t>
  </si>
  <si>
    <t>TOYAMIND</t>
  </si>
  <si>
    <t>L7 HITECH PRIVATE LIMITED</t>
  </si>
  <si>
    <t>UNISHIRE</t>
  </si>
  <si>
    <t>OPG SECURITIES P LTD</t>
  </si>
  <si>
    <t>VAL</t>
  </si>
  <si>
    <t>GAURANG JITENDRA PAREKH HUF</t>
  </si>
  <si>
    <t>RAMESH SHIRALKAR</t>
  </si>
  <si>
    <t>RIYAZ DASTHAGIR BARAGIR</t>
  </si>
  <si>
    <t>MEGHA DINESH SINGH</t>
  </si>
  <si>
    <t>SVPAN CONSULTANT PVT LTD</t>
  </si>
  <si>
    <t>MONIKA RAJPUT</t>
  </si>
  <si>
    <t>KAUSHIK MAHESH WAGHELA</t>
  </si>
  <si>
    <t>VIRINCHI</t>
  </si>
  <si>
    <t>VISAGAR</t>
  </si>
  <si>
    <t>ZSVARAJT</t>
  </si>
  <si>
    <t>BIHARIJI COMMERCIAL LIMITED</t>
  </si>
  <si>
    <t>BANARBEADS</t>
  </si>
  <si>
    <t>Banaras Beads Ltd</t>
  </si>
  <si>
    <t>KABRA KAILASH</t>
  </si>
  <si>
    <t>GLOBAL</t>
  </si>
  <si>
    <t>Global Education Limited</t>
  </si>
  <si>
    <t>SETU SECURITIES PVT LTD</t>
  </si>
  <si>
    <t>JALAN</t>
  </si>
  <si>
    <t>Jalan Transolu. India Ltd</t>
  </si>
  <si>
    <t>MAHABIR TRADEVENTURES LLP</t>
  </si>
  <si>
    <t>JPPOWER</t>
  </si>
  <si>
    <t>Jaiprakash Power Ven. Lt</t>
  </si>
  <si>
    <t>AGRO TRADE SOLUTIONS</t>
  </si>
  <si>
    <t>PREETI AGGARWAL</t>
  </si>
  <si>
    <t>AVANCE TECHNOLOGIES LIMITED</t>
  </si>
  <si>
    <t>R D BUILDSEC LLP</t>
  </si>
  <si>
    <t>KIRAN SAMIR JOSHI</t>
  </si>
  <si>
    <t>RAMASTEEL</t>
  </si>
  <si>
    <t>Rama Steel Tubes Limited</t>
  </si>
  <si>
    <t>SUNTECK WEALTHMAX CAPITAL PRIVATE LIMITED</t>
  </si>
  <si>
    <t>RATEGAIN</t>
  </si>
  <si>
    <t>Rategain Travel Techn ltd</t>
  </si>
  <si>
    <t>KUBER INDIA FUND</t>
  </si>
  <si>
    <t>Sharda Cropchem Limited</t>
  </si>
  <si>
    <t>TIMESCAN</t>
  </si>
  <si>
    <t>Timescan Logistics Ind L</t>
  </si>
  <si>
    <t>PARTH INFIN BROKERS PVT LTD</t>
  </si>
  <si>
    <t>VIKASECO</t>
  </si>
  <si>
    <t>Vikas EcoTech Limited</t>
  </si>
  <si>
    <t>AHLWEST</t>
  </si>
  <si>
    <t>Asian Hotels (West) Ltd</t>
  </si>
  <si>
    <t>MANDARIN TRUST</t>
  </si>
  <si>
    <t>RITU JALAN</t>
  </si>
  <si>
    <t>JIKIND</t>
  </si>
  <si>
    <t>JIK Industries Limited</t>
  </si>
  <si>
    <t>HANSABEN HASMUKHBHAI AMIN</t>
  </si>
  <si>
    <t>LA RICHESSE ADVISORS PRIVATE LIMITED</t>
  </si>
  <si>
    <t>SHRADHA</t>
  </si>
  <si>
    <t>Shradha Infraprojects Ltd</t>
  </si>
  <si>
    <t>BRINDESH AGRAWAL</t>
  </si>
  <si>
    <t>VISHAL BIPINKUMAR DOSHI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</si>
</sst>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9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 applyNumberFormat="0" applyFill="0" applyBorder="0" applyAlignment="0" applyProtection="0"/>
  </cellStyleXfs>
  <cellXfs count="49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5" fontId="31" fillId="2" borderId="1" xfId="0" applyNumberFormat="1" applyFont="1" applyFill="1" applyBorder="1" applyAlignment="1">
      <alignment horizontal="center" vertical="center"/>
    </xf>
    <xf numFmtId="0" fontId="32" fillId="2" borderId="1" xfId="0" applyFont="1" applyFill="1" applyBorder="1"/>
    <xf numFmtId="43" fontId="31" fillId="2" borderId="1" xfId="0" applyNumberFormat="1" applyFont="1" applyFill="1" applyBorder="1" applyAlignment="1">
      <alignment horizontal="center" vertical="top"/>
    </xf>
    <xf numFmtId="0" fontId="31" fillId="2" borderId="1" xfId="0" applyFont="1" applyFill="1" applyBorder="1" applyAlignment="1">
      <alignment horizontal="center" vertical="top"/>
    </xf>
    <xf numFmtId="0" fontId="3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4" borderId="1" xfId="0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6" borderId="1" xfId="0" applyFont="1" applyFill="1" applyBorder="1" applyAlignment="1">
      <alignment horizontal="center" vertical="center"/>
    </xf>
    <xf numFmtId="2" fontId="32" fillId="16" borderId="1" xfId="0" applyNumberFormat="1" applyFont="1" applyFill="1" applyBorder="1" applyAlignment="1">
      <alignment horizontal="center" vertical="center"/>
    </xf>
    <xf numFmtId="10" fontId="32" fillId="16" borderId="1" xfId="0" applyNumberFormat="1" applyFont="1" applyFill="1" applyBorder="1" applyAlignment="1">
      <alignment horizontal="center" vertical="center" wrapText="1"/>
    </xf>
    <xf numFmtId="16" fontId="32" fillId="1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21" borderId="1" xfId="0" applyNumberFormat="1" applyFont="1" applyFill="1" applyBorder="1" applyAlignment="1">
      <alignment horizontal="center" vertical="center" wrapText="1"/>
    </xf>
    <xf numFmtId="167" fontId="1" fillId="21" borderId="1" xfId="0" applyNumberFormat="1" applyFont="1" applyFill="1" applyBorder="1" applyAlignment="1">
      <alignment horizontal="center" vertical="center"/>
    </xf>
    <xf numFmtId="167" fontId="1" fillId="21" borderId="1" xfId="0" applyNumberFormat="1" applyFont="1" applyFill="1" applyBorder="1" applyAlignment="1">
      <alignment horizontal="left"/>
    </xf>
    <xf numFmtId="0" fontId="1" fillId="22" borderId="1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/>
    </xf>
    <xf numFmtId="2" fontId="1" fillId="22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6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43" fillId="12" borderId="21" xfId="0" applyFont="1" applyFill="1" applyBorder="1" applyAlignment="1">
      <alignment horizontal="center" vertical="center"/>
    </xf>
    <xf numFmtId="0" fontId="43" fillId="16" borderId="21" xfId="0" applyFont="1" applyFill="1" applyBorder="1" applyAlignment="1">
      <alignment horizontal="center" vertical="center"/>
    </xf>
    <xf numFmtId="2" fontId="43" fillId="16" borderId="21" xfId="0" applyNumberFormat="1" applyFont="1" applyFill="1" applyBorder="1" applyAlignment="1">
      <alignment horizontal="center" vertical="center"/>
    </xf>
    <xf numFmtId="43" fontId="43" fillId="17" borderId="21" xfId="0" applyNumberFormat="1" applyFont="1" applyFill="1" applyBorder="1" applyAlignment="1">
      <alignment horizontal="center" vertical="center"/>
    </xf>
    <xf numFmtId="16" fontId="43" fillId="16" borderId="23" xfId="0" applyNumberFormat="1" applyFont="1" applyFill="1" applyBorder="1" applyAlignment="1">
      <alignment horizontal="center" vertical="center"/>
    </xf>
    <xf numFmtId="0" fontId="44" fillId="2" borderId="0" xfId="0" applyFont="1" applyFill="1" applyBorder="1"/>
    <xf numFmtId="0" fontId="44" fillId="2" borderId="0" xfId="0" applyFont="1" applyFill="1" applyBorder="1" applyAlignment="1">
      <alignment horizontal="center"/>
    </xf>
    <xf numFmtId="0" fontId="44" fillId="12" borderId="0" xfId="0" applyFont="1" applyFill="1" applyBorder="1"/>
    <xf numFmtId="0" fontId="45" fillId="13" borderId="0" xfId="0" applyFont="1" applyFill="1" applyAlignment="1"/>
    <xf numFmtId="0" fontId="1" fillId="23" borderId="1" xfId="0" applyFont="1" applyFill="1" applyBorder="1" applyAlignment="1">
      <alignment horizontal="center" vertical="center"/>
    </xf>
    <xf numFmtId="165" fontId="31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2" fillId="23" borderId="1" xfId="0" applyFont="1" applyFill="1" applyBorder="1"/>
    <xf numFmtId="43" fontId="31" fillId="23" borderId="1" xfId="0" applyNumberFormat="1" applyFont="1" applyFill="1" applyBorder="1" applyAlignment="1">
      <alignment horizontal="center" vertical="top"/>
    </xf>
    <xf numFmtId="0" fontId="31" fillId="23" borderId="1" xfId="0" applyFont="1" applyFill="1" applyBorder="1" applyAlignment="1">
      <alignment horizontal="center" vertical="center"/>
    </xf>
    <xf numFmtId="0" fontId="31" fillId="23" borderId="1" xfId="0" applyFont="1" applyFill="1" applyBorder="1" applyAlignment="1">
      <alignment horizontal="center" vertical="top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6" borderId="21" xfId="0" applyFont="1" applyFill="1" applyBorder="1" applyAlignment="1">
      <alignment horizontal="center" vertical="center"/>
    </xf>
    <xf numFmtId="2" fontId="32" fillId="16" borderId="21" xfId="0" applyNumberFormat="1" applyFont="1" applyFill="1" applyBorder="1" applyAlignment="1">
      <alignment horizontal="center" vertical="center"/>
    </xf>
    <xf numFmtId="10" fontId="32" fillId="16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20" borderId="21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9" fillId="18" borderId="21" xfId="0" applyFont="1" applyFill="1" applyBorder="1" applyAlignment="1"/>
    <xf numFmtId="0" fontId="32" fillId="20" borderId="21" xfId="0" applyFont="1" applyFill="1" applyBorder="1" applyAlignment="1">
      <alignment horizontal="center" vertical="center"/>
    </xf>
    <xf numFmtId="0" fontId="32" fillId="19" borderId="22" xfId="0" applyFont="1" applyFill="1" applyBorder="1" applyAlignment="1">
      <alignment horizontal="center" vertical="center"/>
    </xf>
    <xf numFmtId="2" fontId="32" fillId="19" borderId="22" xfId="0" applyNumberFormat="1" applyFont="1" applyFill="1" applyBorder="1" applyAlignment="1">
      <alignment horizontal="center" vertical="center"/>
    </xf>
    <xf numFmtId="43" fontId="32" fillId="24" borderId="22" xfId="0" applyNumberFormat="1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2" fontId="32" fillId="19" borderId="2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5" borderId="1" xfId="0" applyFont="1" applyFill="1" applyBorder="1" applyAlignment="1">
      <alignment horizontal="center" vertical="center"/>
    </xf>
    <xf numFmtId="165" fontId="31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2" fillId="25" borderId="1" xfId="0" applyFont="1" applyFill="1" applyBorder="1"/>
    <xf numFmtId="43" fontId="31" fillId="25" borderId="1" xfId="0" applyNumberFormat="1" applyFont="1" applyFill="1" applyBorder="1" applyAlignment="1">
      <alignment horizontal="center" vertical="top"/>
    </xf>
    <xf numFmtId="0" fontId="31" fillId="25" borderId="1" xfId="0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43" fontId="32" fillId="19" borderId="21" xfId="0" applyNumberFormat="1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9" fillId="25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43" fontId="32" fillId="26" borderId="22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" fontId="31" fillId="11" borderId="22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11" borderId="2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1" fillId="11" borderId="20" xfId="0" applyFont="1" applyFill="1" applyBorder="1" applyAlignment="1">
      <alignment horizontal="center" vertical="center"/>
    </xf>
    <xf numFmtId="165" fontId="31" fillId="11" borderId="1" xfId="0" applyNumberFormat="1" applyFont="1" applyFill="1" applyBorder="1" applyAlignment="1">
      <alignment horizontal="center" vertical="center"/>
    </xf>
    <xf numFmtId="15" fontId="31" fillId="11" borderId="0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43" fontId="31" fillId="11" borderId="1" xfId="0" applyNumberFormat="1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top"/>
    </xf>
    <xf numFmtId="1" fontId="1" fillId="11" borderId="1" xfId="0" applyNumberFormat="1" applyFont="1" applyFill="1" applyBorder="1" applyAlignment="1">
      <alignment horizontal="center" vertical="center" wrapText="1"/>
    </xf>
    <xf numFmtId="167" fontId="1" fillId="11" borderId="1" xfId="0" applyNumberFormat="1" applyFont="1" applyFill="1" applyBorder="1" applyAlignment="1">
      <alignment horizontal="center" vertical="center"/>
    </xf>
    <xf numFmtId="167" fontId="1" fillId="11" borderId="1" xfId="0" applyNumberFormat="1" applyFont="1" applyFill="1" applyBorder="1" applyAlignment="1">
      <alignment horizontal="left"/>
    </xf>
    <xf numFmtId="0" fontId="1" fillId="25" borderId="1" xfId="0" applyFont="1" applyFill="1" applyBorder="1" applyAlignment="1">
      <alignment horizontal="center"/>
    </xf>
    <xf numFmtId="2" fontId="1" fillId="25" borderId="1" xfId="0" applyNumberFormat="1" applyFont="1" applyFill="1" applyBorder="1" applyAlignment="1">
      <alignment horizontal="center" vertical="center"/>
    </xf>
    <xf numFmtId="0" fontId="38" fillId="0" borderId="21" xfId="0" applyFont="1" applyBorder="1"/>
    <xf numFmtId="0" fontId="0" fillId="0" borderId="21" xfId="0" applyBorder="1"/>
    <xf numFmtId="16" fontId="33" fillId="6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16" fontId="33" fillId="11" borderId="21" xfId="0" applyNumberFormat="1" applyFont="1" applyFill="1" applyBorder="1" applyAlignment="1">
      <alignment horizontal="center" vertical="center"/>
    </xf>
    <xf numFmtId="0" fontId="0" fillId="13" borderId="21" xfId="0" applyFont="1" applyFill="1" applyBorder="1" applyAlignment="1">
      <alignment horizontal="center"/>
    </xf>
    <xf numFmtId="0" fontId="0" fillId="25" borderId="0" xfId="0" applyFont="1" applyFill="1" applyAlignment="1">
      <alignment horizontal="center"/>
    </xf>
    <xf numFmtId="165" fontId="26" fillId="20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0" fontId="32" fillId="19" borderId="1" xfId="0" applyFont="1" applyFill="1" applyBorder="1" applyAlignment="1">
      <alignment horizontal="center" vertical="center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0" fillId="25" borderId="21" xfId="0" applyFont="1" applyFill="1" applyBorder="1" applyAlignment="1">
      <alignment horizontal="center"/>
    </xf>
    <xf numFmtId="0" fontId="0" fillId="18" borderId="21" xfId="0" applyFont="1" applyFill="1" applyBorder="1" applyAlignment="1">
      <alignment horizontal="center"/>
    </xf>
    <xf numFmtId="0" fontId="46" fillId="0" borderId="1" xfId="2" applyBorder="1"/>
    <xf numFmtId="0" fontId="46" fillId="0" borderId="2" xfId="2" applyBorder="1"/>
    <xf numFmtId="0" fontId="46" fillId="5" borderId="0" xfId="2" applyFill="1" applyBorder="1" applyAlignment="1">
      <alignment horizontal="center" wrapText="1"/>
    </xf>
    <xf numFmtId="0" fontId="46" fillId="5" borderId="0" xfId="2" applyFill="1" applyBorder="1" applyAlignment="1">
      <alignment wrapText="1"/>
    </xf>
    <xf numFmtId="0" fontId="1" fillId="18" borderId="1" xfId="0" applyFont="1" applyFill="1" applyBorder="1" applyAlignment="1">
      <alignment horizontal="center" vertical="center"/>
    </xf>
    <xf numFmtId="165" fontId="31" fillId="18" borderId="1" xfId="0" applyNumberFormat="1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/>
    <xf numFmtId="43" fontId="31" fillId="18" borderId="1" xfId="0" applyNumberFormat="1" applyFont="1" applyFill="1" applyBorder="1" applyAlignment="1">
      <alignment horizontal="center" vertical="top"/>
    </xf>
    <xf numFmtId="0" fontId="31" fillId="18" borderId="1" xfId="0" applyFont="1" applyFill="1" applyBorder="1" applyAlignment="1">
      <alignment horizontal="center" vertical="center"/>
    </xf>
    <xf numFmtId="0" fontId="31" fillId="18" borderId="1" xfId="0" applyFont="1" applyFill="1" applyBorder="1" applyAlignment="1">
      <alignment horizontal="center" vertical="top"/>
    </xf>
    <xf numFmtId="0" fontId="31" fillId="20" borderId="1" xfId="0" applyFont="1" applyFill="1" applyBorder="1" applyAlignment="1">
      <alignment horizontal="center" vertical="center"/>
    </xf>
    <xf numFmtId="0" fontId="39" fillId="13" borderId="21" xfId="0" applyFont="1" applyFill="1" applyBorder="1" applyAlignment="1"/>
    <xf numFmtId="0" fontId="32" fillId="16" borderId="22" xfId="0" applyFont="1" applyFill="1" applyBorder="1" applyAlignment="1">
      <alignment horizontal="center" vertical="center"/>
    </xf>
    <xf numFmtId="2" fontId="32" fillId="16" borderId="22" xfId="0" applyNumberFormat="1" applyFont="1" applyFill="1" applyBorder="1" applyAlignment="1">
      <alignment horizontal="center" vertical="center"/>
    </xf>
    <xf numFmtId="43" fontId="32" fillId="17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165" fontId="31" fillId="20" borderId="1" xfId="0" applyNumberFormat="1" applyFont="1" applyFill="1" applyBorder="1" applyAlignment="1">
      <alignment horizontal="center" vertical="center"/>
    </xf>
    <xf numFmtId="15" fontId="31" fillId="20" borderId="0" xfId="0" applyNumberFormat="1" applyFont="1" applyFill="1" applyBorder="1" applyAlignment="1">
      <alignment horizontal="center" vertical="center"/>
    </xf>
    <xf numFmtId="0" fontId="32" fillId="20" borderId="1" xfId="0" applyFont="1" applyFill="1" applyBorder="1"/>
    <xf numFmtId="43" fontId="31" fillId="20" borderId="1" xfId="0" applyNumberFormat="1" applyFont="1" applyFill="1" applyBorder="1" applyAlignment="1">
      <alignment horizontal="center" vertical="top"/>
    </xf>
    <xf numFmtId="0" fontId="31" fillId="20" borderId="1" xfId="0" applyFont="1" applyFill="1" applyBorder="1" applyAlignment="1">
      <alignment horizontal="center" vertical="top"/>
    </xf>
    <xf numFmtId="0" fontId="47" fillId="20" borderId="21" xfId="0" applyFont="1" applyFill="1" applyBorder="1" applyAlignment="1">
      <alignment horizontal="center" vertical="center"/>
    </xf>
    <xf numFmtId="165" fontId="47" fillId="20" borderId="21" xfId="0" applyNumberFormat="1" applyFont="1" applyFill="1" applyBorder="1" applyAlignment="1">
      <alignment horizontal="center" vertical="center"/>
    </xf>
    <xf numFmtId="16" fontId="47" fillId="20" borderId="21" xfId="0" applyNumberFormat="1" applyFont="1" applyFill="1" applyBorder="1" applyAlignment="1">
      <alignment horizontal="center" vertical="center"/>
    </xf>
    <xf numFmtId="0" fontId="48" fillId="18" borderId="21" xfId="0" applyFont="1" applyFill="1" applyBorder="1" applyAlignment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6" sqref="B26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44586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45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45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45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45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45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H26" sqref="H2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5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44586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0" t="s">
        <v>16</v>
      </c>
      <c r="B9" s="482" t="s">
        <v>17</v>
      </c>
      <c r="C9" s="482" t="s">
        <v>18</v>
      </c>
      <c r="D9" s="482" t="s">
        <v>19</v>
      </c>
      <c r="E9" s="23" t="s">
        <v>20</v>
      </c>
      <c r="F9" s="23" t="s">
        <v>21</v>
      </c>
      <c r="G9" s="477" t="s">
        <v>22</v>
      </c>
      <c r="H9" s="478"/>
      <c r="I9" s="479"/>
      <c r="J9" s="477" t="s">
        <v>23</v>
      </c>
      <c r="K9" s="478"/>
      <c r="L9" s="479"/>
      <c r="M9" s="23"/>
      <c r="N9" s="24"/>
      <c r="O9" s="24"/>
      <c r="P9" s="24"/>
    </row>
    <row r="10" spans="1:16" ht="59.25" customHeight="1">
      <c r="A10" s="481"/>
      <c r="B10" s="483"/>
      <c r="C10" s="483"/>
      <c r="D10" s="48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36</v>
      </c>
      <c r="D11" s="31">
        <v>44588</v>
      </c>
      <c r="E11" s="32">
        <v>36966.85</v>
      </c>
      <c r="F11" s="32">
        <v>37543.966666666667</v>
      </c>
      <c r="G11" s="33">
        <v>35832.933333333334</v>
      </c>
      <c r="H11" s="33">
        <v>34699.01666666667</v>
      </c>
      <c r="I11" s="33">
        <v>32987.983333333337</v>
      </c>
      <c r="J11" s="33">
        <v>38677.883333333331</v>
      </c>
      <c r="K11" s="33">
        <v>40388.916666666672</v>
      </c>
      <c r="L11" s="33">
        <v>41522.833333333328</v>
      </c>
      <c r="M11" s="34">
        <v>39255</v>
      </c>
      <c r="N11" s="34">
        <v>36410.050000000003</v>
      </c>
      <c r="O11" s="35">
        <v>2263425</v>
      </c>
      <c r="P11" s="36">
        <v>7.4342604898424147E-2</v>
      </c>
    </row>
    <row r="12" spans="1:16" ht="12.75" customHeight="1">
      <c r="A12" s="28">
        <v>2</v>
      </c>
      <c r="B12" s="29" t="s">
        <v>35</v>
      </c>
      <c r="C12" s="30" t="s">
        <v>37</v>
      </c>
      <c r="D12" s="31">
        <v>44586</v>
      </c>
      <c r="E12" s="37">
        <v>17151.650000000001</v>
      </c>
      <c r="F12" s="37">
        <v>17255.45</v>
      </c>
      <c r="G12" s="38">
        <v>16907.95</v>
      </c>
      <c r="H12" s="38">
        <v>16664.25</v>
      </c>
      <c r="I12" s="38">
        <v>16316.75</v>
      </c>
      <c r="J12" s="38">
        <v>17499.150000000001</v>
      </c>
      <c r="K12" s="38">
        <v>17846.650000000001</v>
      </c>
      <c r="L12" s="38">
        <v>18090.350000000002</v>
      </c>
      <c r="M12" s="28">
        <v>17602.95</v>
      </c>
      <c r="N12" s="28">
        <v>17011.75</v>
      </c>
      <c r="O12" s="39">
        <v>12702850</v>
      </c>
      <c r="P12" s="40">
        <v>0.13621706716040768</v>
      </c>
    </row>
    <row r="13" spans="1:16" ht="12.75" customHeight="1">
      <c r="A13" s="28">
        <v>3</v>
      </c>
      <c r="B13" s="29" t="s">
        <v>35</v>
      </c>
      <c r="C13" s="30" t="s">
        <v>834</v>
      </c>
      <c r="D13" s="31">
        <v>44586</v>
      </c>
      <c r="E13" s="37">
        <v>17401.349999999999</v>
      </c>
      <c r="F13" s="37">
        <v>17612.816666666666</v>
      </c>
      <c r="G13" s="38">
        <v>17189.883333333331</v>
      </c>
      <c r="H13" s="38">
        <v>16978.416666666664</v>
      </c>
      <c r="I13" s="38">
        <v>16555.48333333333</v>
      </c>
      <c r="J13" s="38">
        <v>17824.283333333333</v>
      </c>
      <c r="K13" s="38">
        <v>18247.216666666667</v>
      </c>
      <c r="L13" s="38">
        <v>18458.683333333334</v>
      </c>
      <c r="M13" s="28">
        <v>18035.75</v>
      </c>
      <c r="N13" s="28">
        <v>17401.349999999999</v>
      </c>
      <c r="O13" s="39">
        <v>2880</v>
      </c>
      <c r="P13" s="40">
        <v>-0.15294117647058825</v>
      </c>
    </row>
    <row r="14" spans="1:16" ht="12.75" customHeight="1">
      <c r="A14" s="28">
        <v>4</v>
      </c>
      <c r="B14" s="29" t="s">
        <v>38</v>
      </c>
      <c r="C14" s="30" t="s">
        <v>39</v>
      </c>
      <c r="D14" s="31">
        <v>44588</v>
      </c>
      <c r="E14" s="37">
        <v>982.6</v>
      </c>
      <c r="F14" s="37">
        <v>992.15</v>
      </c>
      <c r="G14" s="38">
        <v>962.55</v>
      </c>
      <c r="H14" s="38">
        <v>942.5</v>
      </c>
      <c r="I14" s="38">
        <v>912.9</v>
      </c>
      <c r="J14" s="38">
        <v>1012.1999999999999</v>
      </c>
      <c r="K14" s="38">
        <v>1041.8000000000002</v>
      </c>
      <c r="L14" s="38">
        <v>1061.8499999999999</v>
      </c>
      <c r="M14" s="28">
        <v>1021.75</v>
      </c>
      <c r="N14" s="28">
        <v>972.1</v>
      </c>
      <c r="O14" s="39">
        <v>2490500</v>
      </c>
      <c r="P14" s="40">
        <v>-7.5126262626262624E-2</v>
      </c>
    </row>
    <row r="15" spans="1:16" ht="12.75" customHeight="1">
      <c r="A15" s="28">
        <v>5</v>
      </c>
      <c r="B15" s="29" t="s">
        <v>47</v>
      </c>
      <c r="C15" s="30" t="s">
        <v>239</v>
      </c>
      <c r="D15" s="31">
        <v>44588</v>
      </c>
      <c r="E15" s="37">
        <v>16328.35</v>
      </c>
      <c r="F15" s="37">
        <v>16478.733333333334</v>
      </c>
      <c r="G15" s="38">
        <v>15992.766666666666</v>
      </c>
      <c r="H15" s="38">
        <v>15657.183333333332</v>
      </c>
      <c r="I15" s="38">
        <v>15171.216666666665</v>
      </c>
      <c r="J15" s="38">
        <v>16814.316666666666</v>
      </c>
      <c r="K15" s="38">
        <v>17300.283333333333</v>
      </c>
      <c r="L15" s="38">
        <v>17635.866666666669</v>
      </c>
      <c r="M15" s="28">
        <v>16964.7</v>
      </c>
      <c r="N15" s="28">
        <v>16143.15</v>
      </c>
      <c r="O15" s="39">
        <v>68225</v>
      </c>
      <c r="P15" s="40">
        <v>-2.1162123385939743E-2</v>
      </c>
    </row>
    <row r="16" spans="1:16" ht="12.75" customHeight="1">
      <c r="A16" s="28">
        <v>6</v>
      </c>
      <c r="B16" s="29" t="s">
        <v>44</v>
      </c>
      <c r="C16" s="30" t="s">
        <v>243</v>
      </c>
      <c r="D16" s="31">
        <v>44588</v>
      </c>
      <c r="E16" s="37">
        <v>115</v>
      </c>
      <c r="F16" s="37">
        <v>117.38333333333333</v>
      </c>
      <c r="G16" s="38">
        <v>110.76666666666665</v>
      </c>
      <c r="H16" s="38">
        <v>106.53333333333333</v>
      </c>
      <c r="I16" s="38">
        <v>99.916666666666657</v>
      </c>
      <c r="J16" s="38">
        <v>121.61666666666665</v>
      </c>
      <c r="K16" s="38">
        <v>128.23333333333332</v>
      </c>
      <c r="L16" s="38">
        <v>132.46666666666664</v>
      </c>
      <c r="M16" s="28">
        <v>124</v>
      </c>
      <c r="N16" s="28">
        <v>113.15</v>
      </c>
      <c r="O16" s="39">
        <v>16315200</v>
      </c>
      <c r="P16" s="40">
        <v>8.1566068515497546E-3</v>
      </c>
    </row>
    <row r="17" spans="1:16" ht="12.75" customHeight="1">
      <c r="A17" s="28">
        <v>7</v>
      </c>
      <c r="B17" s="29" t="s">
        <v>40</v>
      </c>
      <c r="C17" s="30" t="s">
        <v>41</v>
      </c>
      <c r="D17" s="31">
        <v>44588</v>
      </c>
      <c r="E17" s="37">
        <v>284.2</v>
      </c>
      <c r="F17" s="37">
        <v>290.63333333333333</v>
      </c>
      <c r="G17" s="38">
        <v>276.41666666666663</v>
      </c>
      <c r="H17" s="38">
        <v>268.63333333333333</v>
      </c>
      <c r="I17" s="38">
        <v>254.41666666666663</v>
      </c>
      <c r="J17" s="38">
        <v>298.41666666666663</v>
      </c>
      <c r="K17" s="38">
        <v>312.63333333333333</v>
      </c>
      <c r="L17" s="38">
        <v>320.41666666666663</v>
      </c>
      <c r="M17" s="28">
        <v>304.85000000000002</v>
      </c>
      <c r="N17" s="28">
        <v>282.85000000000002</v>
      </c>
      <c r="O17" s="39">
        <v>11967800</v>
      </c>
      <c r="P17" s="40">
        <v>-7.5463561880120744E-3</v>
      </c>
    </row>
    <row r="18" spans="1:16" ht="12.75" customHeight="1">
      <c r="A18" s="28">
        <v>8</v>
      </c>
      <c r="B18" s="29" t="s">
        <v>42</v>
      </c>
      <c r="C18" s="30" t="s">
        <v>43</v>
      </c>
      <c r="D18" s="31">
        <v>44588</v>
      </c>
      <c r="E18" s="37">
        <v>2167.1999999999998</v>
      </c>
      <c r="F18" s="37">
        <v>2177.4833333333331</v>
      </c>
      <c r="G18" s="38">
        <v>2136.9666666666662</v>
      </c>
      <c r="H18" s="38">
        <v>2106.7333333333331</v>
      </c>
      <c r="I18" s="38">
        <v>2066.2166666666662</v>
      </c>
      <c r="J18" s="38">
        <v>2207.7166666666662</v>
      </c>
      <c r="K18" s="38">
        <v>2248.2333333333336</v>
      </c>
      <c r="L18" s="38">
        <v>2278.4666666666662</v>
      </c>
      <c r="M18" s="28">
        <v>2218</v>
      </c>
      <c r="N18" s="28">
        <v>2147.25</v>
      </c>
      <c r="O18" s="39">
        <v>3023000</v>
      </c>
      <c r="P18" s="40">
        <v>-3.318141840569281E-2</v>
      </c>
    </row>
    <row r="19" spans="1:16" ht="12.75" customHeight="1">
      <c r="A19" s="28">
        <v>9</v>
      </c>
      <c r="B19" s="29" t="s">
        <v>44</v>
      </c>
      <c r="C19" s="30" t="s">
        <v>45</v>
      </c>
      <c r="D19" s="31">
        <v>44588</v>
      </c>
      <c r="E19" s="37">
        <v>1718.05</v>
      </c>
      <c r="F19" s="37">
        <v>1747.0833333333333</v>
      </c>
      <c r="G19" s="38">
        <v>1668.1666666666665</v>
      </c>
      <c r="H19" s="38">
        <v>1618.2833333333333</v>
      </c>
      <c r="I19" s="38">
        <v>1539.3666666666666</v>
      </c>
      <c r="J19" s="38">
        <v>1796.9666666666665</v>
      </c>
      <c r="K19" s="38">
        <v>1875.883333333333</v>
      </c>
      <c r="L19" s="38">
        <v>1925.7666666666664</v>
      </c>
      <c r="M19" s="28">
        <v>1826</v>
      </c>
      <c r="N19" s="28">
        <v>1697.2</v>
      </c>
      <c r="O19" s="39">
        <v>20756500</v>
      </c>
      <c r="P19" s="40">
        <v>-3.6120208052398383E-4</v>
      </c>
    </row>
    <row r="20" spans="1:16" ht="12.75" customHeight="1">
      <c r="A20" s="28">
        <v>10</v>
      </c>
      <c r="B20" s="29" t="s">
        <v>44</v>
      </c>
      <c r="C20" s="30" t="s">
        <v>46</v>
      </c>
      <c r="D20" s="31">
        <v>44588</v>
      </c>
      <c r="E20" s="37">
        <v>701.25</v>
      </c>
      <c r="F20" s="37">
        <v>704.55000000000007</v>
      </c>
      <c r="G20" s="38">
        <v>684.70000000000016</v>
      </c>
      <c r="H20" s="38">
        <v>668.15000000000009</v>
      </c>
      <c r="I20" s="38">
        <v>648.30000000000018</v>
      </c>
      <c r="J20" s="38">
        <v>721.10000000000014</v>
      </c>
      <c r="K20" s="38">
        <v>740.95</v>
      </c>
      <c r="L20" s="38">
        <v>757.50000000000011</v>
      </c>
      <c r="M20" s="28">
        <v>724.4</v>
      </c>
      <c r="N20" s="28">
        <v>688</v>
      </c>
      <c r="O20" s="39">
        <v>91728750</v>
      </c>
      <c r="P20" s="40">
        <v>3.6242785634180365E-3</v>
      </c>
    </row>
    <row r="21" spans="1:16" ht="12.75" customHeight="1">
      <c r="A21" s="28">
        <v>11</v>
      </c>
      <c r="B21" s="29" t="s">
        <v>47</v>
      </c>
      <c r="C21" s="30" t="s">
        <v>48</v>
      </c>
      <c r="D21" s="31">
        <v>44588</v>
      </c>
      <c r="E21" s="37">
        <v>3491.6</v>
      </c>
      <c r="F21" s="37">
        <v>3498.4666666666667</v>
      </c>
      <c r="G21" s="38">
        <v>3418.9833333333336</v>
      </c>
      <c r="H21" s="38">
        <v>3346.3666666666668</v>
      </c>
      <c r="I21" s="38">
        <v>3266.8833333333337</v>
      </c>
      <c r="J21" s="38">
        <v>3571.0833333333335</v>
      </c>
      <c r="K21" s="38">
        <v>3650.5666666666662</v>
      </c>
      <c r="L21" s="38">
        <v>3723.1833333333334</v>
      </c>
      <c r="M21" s="28">
        <v>3577.95</v>
      </c>
      <c r="N21" s="28">
        <v>3425.85</v>
      </c>
      <c r="O21" s="39">
        <v>218400</v>
      </c>
      <c r="P21" s="40">
        <v>-0.10123456790123457</v>
      </c>
    </row>
    <row r="22" spans="1:16" ht="12.75" customHeight="1">
      <c r="A22" s="28">
        <v>12</v>
      </c>
      <c r="B22" s="29" t="s">
        <v>49</v>
      </c>
      <c r="C22" s="30" t="s">
        <v>50</v>
      </c>
      <c r="D22" s="31">
        <v>44588</v>
      </c>
      <c r="E22" s="37">
        <v>600.1</v>
      </c>
      <c r="F22" s="37">
        <v>605.25</v>
      </c>
      <c r="G22" s="38">
        <v>590.85</v>
      </c>
      <c r="H22" s="38">
        <v>581.6</v>
      </c>
      <c r="I22" s="38">
        <v>567.20000000000005</v>
      </c>
      <c r="J22" s="38">
        <v>614.5</v>
      </c>
      <c r="K22" s="38">
        <v>628.90000000000009</v>
      </c>
      <c r="L22" s="38">
        <v>638.15</v>
      </c>
      <c r="M22" s="28">
        <v>619.65</v>
      </c>
      <c r="N22" s="28">
        <v>596</v>
      </c>
      <c r="O22" s="39">
        <v>9726000</v>
      </c>
      <c r="P22" s="40">
        <v>-0.10901429094906559</v>
      </c>
    </row>
    <row r="23" spans="1:16" ht="12.75" customHeight="1">
      <c r="A23" s="28">
        <v>13</v>
      </c>
      <c r="B23" s="29" t="s">
        <v>42</v>
      </c>
      <c r="C23" s="30" t="s">
        <v>51</v>
      </c>
      <c r="D23" s="31">
        <v>44588</v>
      </c>
      <c r="E23" s="37">
        <v>353.2</v>
      </c>
      <c r="F23" s="37">
        <v>358.26666666666671</v>
      </c>
      <c r="G23" s="38">
        <v>344.53333333333342</v>
      </c>
      <c r="H23" s="38">
        <v>335.86666666666673</v>
      </c>
      <c r="I23" s="38">
        <v>322.13333333333344</v>
      </c>
      <c r="J23" s="38">
        <v>366.93333333333339</v>
      </c>
      <c r="K23" s="38">
        <v>380.66666666666663</v>
      </c>
      <c r="L23" s="38">
        <v>389.33333333333337</v>
      </c>
      <c r="M23" s="28">
        <v>372</v>
      </c>
      <c r="N23" s="28">
        <v>349.6</v>
      </c>
      <c r="O23" s="39">
        <v>16347000</v>
      </c>
      <c r="P23" s="40">
        <v>1.9457436856875586E-2</v>
      </c>
    </row>
    <row r="24" spans="1:16" ht="12.75" customHeight="1">
      <c r="A24" s="28">
        <v>14</v>
      </c>
      <c r="B24" s="29" t="s">
        <v>47</v>
      </c>
      <c r="C24" s="30" t="s">
        <v>52</v>
      </c>
      <c r="D24" s="31">
        <v>44588</v>
      </c>
      <c r="E24" s="37">
        <v>755.95</v>
      </c>
      <c r="F24" s="37">
        <v>757.9</v>
      </c>
      <c r="G24" s="38">
        <v>743</v>
      </c>
      <c r="H24" s="38">
        <v>730.05000000000007</v>
      </c>
      <c r="I24" s="38">
        <v>715.15000000000009</v>
      </c>
      <c r="J24" s="38">
        <v>770.84999999999991</v>
      </c>
      <c r="K24" s="38">
        <v>785.74999999999977</v>
      </c>
      <c r="L24" s="38">
        <v>798.69999999999982</v>
      </c>
      <c r="M24" s="28">
        <v>772.8</v>
      </c>
      <c r="N24" s="28">
        <v>744.95</v>
      </c>
      <c r="O24" s="39">
        <v>1804600</v>
      </c>
      <c r="P24" s="40">
        <v>-4.0565686639374765E-2</v>
      </c>
    </row>
    <row r="25" spans="1:16" ht="12.75" customHeight="1">
      <c r="A25" s="28">
        <v>15</v>
      </c>
      <c r="B25" s="29" t="s">
        <v>44</v>
      </c>
      <c r="C25" s="30" t="s">
        <v>53</v>
      </c>
      <c r="D25" s="31">
        <v>44588</v>
      </c>
      <c r="E25" s="37">
        <v>4493.3999999999996</v>
      </c>
      <c r="F25" s="37">
        <v>4552.8666666666659</v>
      </c>
      <c r="G25" s="38">
        <v>4396.0833333333321</v>
      </c>
      <c r="H25" s="38">
        <v>4298.7666666666664</v>
      </c>
      <c r="I25" s="38">
        <v>4141.9833333333327</v>
      </c>
      <c r="J25" s="38">
        <v>4650.1833333333316</v>
      </c>
      <c r="K25" s="38">
        <v>4806.9666666666662</v>
      </c>
      <c r="L25" s="38">
        <v>4904.283333333331</v>
      </c>
      <c r="M25" s="28">
        <v>4709.6499999999996</v>
      </c>
      <c r="N25" s="28">
        <v>4455.55</v>
      </c>
      <c r="O25" s="39">
        <v>2987125</v>
      </c>
      <c r="P25" s="40">
        <v>-2.3376517225877642E-2</v>
      </c>
    </row>
    <row r="26" spans="1:16" ht="12.75" customHeight="1">
      <c r="A26" s="28">
        <v>16</v>
      </c>
      <c r="B26" s="271" t="s">
        <v>49</v>
      </c>
      <c r="C26" s="30" t="s">
        <v>54</v>
      </c>
      <c r="D26" s="31">
        <v>44588</v>
      </c>
      <c r="E26" s="37">
        <v>211.95</v>
      </c>
      <c r="F26" s="37">
        <v>215.29999999999998</v>
      </c>
      <c r="G26" s="38">
        <v>206.34999999999997</v>
      </c>
      <c r="H26" s="38">
        <v>200.74999999999997</v>
      </c>
      <c r="I26" s="38">
        <v>191.79999999999995</v>
      </c>
      <c r="J26" s="38">
        <v>220.89999999999998</v>
      </c>
      <c r="K26" s="38">
        <v>229.84999999999997</v>
      </c>
      <c r="L26" s="38">
        <v>235.45</v>
      </c>
      <c r="M26" s="28">
        <v>224.25</v>
      </c>
      <c r="N26" s="28">
        <v>209.7</v>
      </c>
      <c r="O26" s="39">
        <v>11230000</v>
      </c>
      <c r="P26" s="40">
        <v>-2.7073857483214208E-2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44588</v>
      </c>
      <c r="E27" s="37">
        <v>132.65</v>
      </c>
      <c r="F27" s="37">
        <v>134.01666666666668</v>
      </c>
      <c r="G27" s="38">
        <v>129.08333333333337</v>
      </c>
      <c r="H27" s="38">
        <v>125.51666666666668</v>
      </c>
      <c r="I27" s="38">
        <v>120.58333333333337</v>
      </c>
      <c r="J27" s="38">
        <v>137.58333333333337</v>
      </c>
      <c r="K27" s="38">
        <v>142.51666666666671</v>
      </c>
      <c r="L27" s="38">
        <v>146.08333333333337</v>
      </c>
      <c r="M27" s="28">
        <v>138.94999999999999</v>
      </c>
      <c r="N27" s="28">
        <v>130.44999999999999</v>
      </c>
      <c r="O27" s="39">
        <v>28093500</v>
      </c>
      <c r="P27" s="40">
        <v>-0.12231126107127795</v>
      </c>
    </row>
    <row r="28" spans="1:16" ht="12.75" customHeight="1">
      <c r="A28" s="28">
        <v>18</v>
      </c>
      <c r="B28" s="272" t="s">
        <v>56</v>
      </c>
      <c r="C28" s="30" t="s">
        <v>57</v>
      </c>
      <c r="D28" s="31">
        <v>44588</v>
      </c>
      <c r="E28" s="37">
        <v>3159.1</v>
      </c>
      <c r="F28" s="37">
        <v>3190.1333333333332</v>
      </c>
      <c r="G28" s="38">
        <v>3110.4666666666662</v>
      </c>
      <c r="H28" s="38">
        <v>3061.833333333333</v>
      </c>
      <c r="I28" s="38">
        <v>2982.1666666666661</v>
      </c>
      <c r="J28" s="38">
        <v>3238.7666666666664</v>
      </c>
      <c r="K28" s="38">
        <v>3318.4333333333334</v>
      </c>
      <c r="L28" s="38">
        <v>3367.0666666666666</v>
      </c>
      <c r="M28" s="28">
        <v>3269.8</v>
      </c>
      <c r="N28" s="28">
        <v>3141.5</v>
      </c>
      <c r="O28" s="39">
        <v>4161750</v>
      </c>
      <c r="P28" s="40">
        <v>6.4209274673008326E-2</v>
      </c>
    </row>
    <row r="29" spans="1:16" ht="12.75" customHeight="1">
      <c r="A29" s="28">
        <v>19</v>
      </c>
      <c r="B29" s="29" t="s">
        <v>44</v>
      </c>
      <c r="C29" s="30" t="s">
        <v>307</v>
      </c>
      <c r="D29" s="31">
        <v>44588</v>
      </c>
      <c r="E29" s="37">
        <v>2171.4499999999998</v>
      </c>
      <c r="F29" s="37">
        <v>2231.0499999999997</v>
      </c>
      <c r="G29" s="38">
        <v>2092.0999999999995</v>
      </c>
      <c r="H29" s="38">
        <v>2012.7499999999995</v>
      </c>
      <c r="I29" s="38">
        <v>1873.7999999999993</v>
      </c>
      <c r="J29" s="38">
        <v>2310.3999999999996</v>
      </c>
      <c r="K29" s="38">
        <v>2449.3499999999995</v>
      </c>
      <c r="L29" s="38">
        <v>2528.6999999999998</v>
      </c>
      <c r="M29" s="28">
        <v>2370</v>
      </c>
      <c r="N29" s="28">
        <v>2151.6999999999998</v>
      </c>
      <c r="O29" s="39">
        <v>1060675</v>
      </c>
      <c r="P29" s="40">
        <v>-2.5859839668994052E-3</v>
      </c>
    </row>
    <row r="30" spans="1:16" ht="12.75" customHeight="1">
      <c r="A30" s="28">
        <v>20</v>
      </c>
      <c r="B30" s="29" t="s">
        <v>44</v>
      </c>
      <c r="C30" s="30" t="s">
        <v>308</v>
      </c>
      <c r="D30" s="31">
        <v>44588</v>
      </c>
      <c r="E30" s="37">
        <v>9305.25</v>
      </c>
      <c r="F30" s="37">
        <v>9415.6</v>
      </c>
      <c r="G30" s="38">
        <v>9125.6</v>
      </c>
      <c r="H30" s="38">
        <v>8945.9500000000007</v>
      </c>
      <c r="I30" s="38">
        <v>8655.9500000000007</v>
      </c>
      <c r="J30" s="38">
        <v>9595.25</v>
      </c>
      <c r="K30" s="38">
        <v>9885.25</v>
      </c>
      <c r="L30" s="38">
        <v>10064.9</v>
      </c>
      <c r="M30" s="28">
        <v>9705.6</v>
      </c>
      <c r="N30" s="28">
        <v>9235.9500000000007</v>
      </c>
      <c r="O30" s="39">
        <v>109275</v>
      </c>
      <c r="P30" s="40">
        <v>5.7329462989840346E-2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44588</v>
      </c>
      <c r="E31" s="37">
        <v>1229.5999999999999</v>
      </c>
      <c r="F31" s="37">
        <v>1238.1500000000001</v>
      </c>
      <c r="G31" s="38">
        <v>1206.8500000000001</v>
      </c>
      <c r="H31" s="38">
        <v>1184.1000000000001</v>
      </c>
      <c r="I31" s="38">
        <v>1152.8000000000002</v>
      </c>
      <c r="J31" s="38">
        <v>1260.9000000000001</v>
      </c>
      <c r="K31" s="38">
        <v>1292.2000000000003</v>
      </c>
      <c r="L31" s="38">
        <v>1314.95</v>
      </c>
      <c r="M31" s="28">
        <v>1269.45</v>
      </c>
      <c r="N31" s="28">
        <v>1215.4000000000001</v>
      </c>
      <c r="O31" s="39">
        <v>2869500</v>
      </c>
      <c r="P31" s="40">
        <v>-3.8210155857214684E-2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44588</v>
      </c>
      <c r="E32" s="37">
        <v>610</v>
      </c>
      <c r="F32" s="37">
        <v>622.23333333333335</v>
      </c>
      <c r="G32" s="38">
        <v>589.81666666666672</v>
      </c>
      <c r="H32" s="38">
        <v>569.63333333333333</v>
      </c>
      <c r="I32" s="38">
        <v>537.2166666666667</v>
      </c>
      <c r="J32" s="38">
        <v>642.41666666666674</v>
      </c>
      <c r="K32" s="38">
        <v>674.83333333333326</v>
      </c>
      <c r="L32" s="38">
        <v>695.01666666666677</v>
      </c>
      <c r="M32" s="28">
        <v>654.65</v>
      </c>
      <c r="N32" s="28">
        <v>602.04999999999995</v>
      </c>
      <c r="O32" s="39">
        <v>17235750</v>
      </c>
      <c r="P32" s="40">
        <v>1.807469100252514E-2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44588</v>
      </c>
      <c r="E33" s="37">
        <v>704.45</v>
      </c>
      <c r="F33" s="37">
        <v>703.31666666666661</v>
      </c>
      <c r="G33" s="38">
        <v>689.93333333333317</v>
      </c>
      <c r="H33" s="38">
        <v>675.41666666666652</v>
      </c>
      <c r="I33" s="38">
        <v>662.03333333333308</v>
      </c>
      <c r="J33" s="38">
        <v>717.83333333333326</v>
      </c>
      <c r="K33" s="38">
        <v>731.2166666666667</v>
      </c>
      <c r="L33" s="38">
        <v>745.73333333333335</v>
      </c>
      <c r="M33" s="28">
        <v>716.7</v>
      </c>
      <c r="N33" s="28">
        <v>688.8</v>
      </c>
      <c r="O33" s="39">
        <v>49999200</v>
      </c>
      <c r="P33" s="40">
        <v>-2.7285782671134513E-3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44588</v>
      </c>
      <c r="E34" s="37">
        <v>3376.45</v>
      </c>
      <c r="F34" s="37">
        <v>3390.5166666666664</v>
      </c>
      <c r="G34" s="38">
        <v>3331.2333333333327</v>
      </c>
      <c r="H34" s="38">
        <v>3286.0166666666664</v>
      </c>
      <c r="I34" s="38">
        <v>3226.7333333333327</v>
      </c>
      <c r="J34" s="38">
        <v>3435.7333333333327</v>
      </c>
      <c r="K34" s="38">
        <v>3495.0166666666664</v>
      </c>
      <c r="L34" s="38">
        <v>3540.2333333333327</v>
      </c>
      <c r="M34" s="28">
        <v>3449.8</v>
      </c>
      <c r="N34" s="28">
        <v>3345.3</v>
      </c>
      <c r="O34" s="39">
        <v>2720250</v>
      </c>
      <c r="P34" s="40">
        <v>-2.5698424068767909E-2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44588</v>
      </c>
      <c r="E35" s="37">
        <v>15693.55</v>
      </c>
      <c r="F35" s="37">
        <v>15849.783333333333</v>
      </c>
      <c r="G35" s="38">
        <v>15282.916666666664</v>
      </c>
      <c r="H35" s="38">
        <v>14872.283333333331</v>
      </c>
      <c r="I35" s="38">
        <v>14305.416666666662</v>
      </c>
      <c r="J35" s="38">
        <v>16260.416666666666</v>
      </c>
      <c r="K35" s="38">
        <v>16827.283333333333</v>
      </c>
      <c r="L35" s="38">
        <v>17237.916666666668</v>
      </c>
      <c r="M35" s="28">
        <v>16416.650000000001</v>
      </c>
      <c r="N35" s="28">
        <v>15439.15</v>
      </c>
      <c r="O35" s="39">
        <v>713150</v>
      </c>
      <c r="P35" s="40">
        <v>3.5501669812690574E-2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44588</v>
      </c>
      <c r="E36" s="37">
        <v>6945.15</v>
      </c>
      <c r="F36" s="37">
        <v>7039.916666666667</v>
      </c>
      <c r="G36" s="38">
        <v>6730.8333333333339</v>
      </c>
      <c r="H36" s="38">
        <v>6516.5166666666673</v>
      </c>
      <c r="I36" s="38">
        <v>6207.4333333333343</v>
      </c>
      <c r="J36" s="38">
        <v>7254.2333333333336</v>
      </c>
      <c r="K36" s="38">
        <v>7563.3166666666675</v>
      </c>
      <c r="L36" s="38">
        <v>7777.6333333333332</v>
      </c>
      <c r="M36" s="28">
        <v>7349</v>
      </c>
      <c r="N36" s="28">
        <v>6825.6</v>
      </c>
      <c r="O36" s="39">
        <v>5066250</v>
      </c>
      <c r="P36" s="40">
        <v>8.8930682428801713E-2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44588</v>
      </c>
      <c r="E37" s="37">
        <v>2364.25</v>
      </c>
      <c r="F37" s="37">
        <v>2386.3666666666663</v>
      </c>
      <c r="G37" s="38">
        <v>2313.0833333333326</v>
      </c>
      <c r="H37" s="38">
        <v>2261.9166666666661</v>
      </c>
      <c r="I37" s="38">
        <v>2188.6333333333323</v>
      </c>
      <c r="J37" s="38">
        <v>2437.5333333333328</v>
      </c>
      <c r="K37" s="38">
        <v>2510.8166666666666</v>
      </c>
      <c r="L37" s="38">
        <v>2561.9833333333331</v>
      </c>
      <c r="M37" s="28">
        <v>2459.65</v>
      </c>
      <c r="N37" s="28">
        <v>2335.1999999999998</v>
      </c>
      <c r="O37" s="39">
        <v>1098600</v>
      </c>
      <c r="P37" s="40">
        <v>-2.7787610619469025E-2</v>
      </c>
    </row>
    <row r="38" spans="1:16" ht="12.75" customHeight="1">
      <c r="A38" s="28">
        <v>28</v>
      </c>
      <c r="B38" s="29" t="s">
        <v>44</v>
      </c>
      <c r="C38" s="30" t="s">
        <v>316</v>
      </c>
      <c r="D38" s="31">
        <v>44588</v>
      </c>
      <c r="E38" s="37">
        <v>398.65</v>
      </c>
      <c r="F38" s="37">
        <v>405.88333333333338</v>
      </c>
      <c r="G38" s="38">
        <v>385.76666666666677</v>
      </c>
      <c r="H38" s="38">
        <v>372.88333333333338</v>
      </c>
      <c r="I38" s="38">
        <v>352.76666666666677</v>
      </c>
      <c r="J38" s="38">
        <v>418.76666666666677</v>
      </c>
      <c r="K38" s="38">
        <v>438.88333333333344</v>
      </c>
      <c r="L38" s="38">
        <v>451.76666666666677</v>
      </c>
      <c r="M38" s="28">
        <v>426</v>
      </c>
      <c r="N38" s="28">
        <v>393</v>
      </c>
      <c r="O38" s="39">
        <v>6684800</v>
      </c>
      <c r="P38" s="40">
        <v>-4.1303350160624142E-2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44588</v>
      </c>
      <c r="E39" s="37">
        <v>307.75</v>
      </c>
      <c r="F39" s="37">
        <v>304.78333333333336</v>
      </c>
      <c r="G39" s="38">
        <v>298.31666666666672</v>
      </c>
      <c r="H39" s="38">
        <v>288.88333333333338</v>
      </c>
      <c r="I39" s="38">
        <v>282.41666666666674</v>
      </c>
      <c r="J39" s="38">
        <v>314.2166666666667</v>
      </c>
      <c r="K39" s="38">
        <v>320.68333333333328</v>
      </c>
      <c r="L39" s="38">
        <v>330.11666666666667</v>
      </c>
      <c r="M39" s="28">
        <v>311.25</v>
      </c>
      <c r="N39" s="28">
        <v>295.35000000000002</v>
      </c>
      <c r="O39" s="39">
        <v>23248800</v>
      </c>
      <c r="P39" s="40">
        <v>-0.21692736752758579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44588</v>
      </c>
      <c r="E40" s="37">
        <v>92.45</v>
      </c>
      <c r="F40" s="37">
        <v>92.266666666666666</v>
      </c>
      <c r="G40" s="38">
        <v>90.733333333333334</v>
      </c>
      <c r="H40" s="38">
        <v>89.016666666666666</v>
      </c>
      <c r="I40" s="38">
        <v>87.483333333333334</v>
      </c>
      <c r="J40" s="38">
        <v>93.983333333333334</v>
      </c>
      <c r="K40" s="38">
        <v>95.516666666666666</v>
      </c>
      <c r="L40" s="38">
        <v>97.233333333333334</v>
      </c>
      <c r="M40" s="28">
        <v>93.8</v>
      </c>
      <c r="N40" s="28">
        <v>90.55</v>
      </c>
      <c r="O40" s="39">
        <v>123914700</v>
      </c>
      <c r="P40" s="40">
        <v>-0.12085996513654852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44588</v>
      </c>
      <c r="E41" s="37">
        <v>1927.1</v>
      </c>
      <c r="F41" s="37">
        <v>1954.0166666666664</v>
      </c>
      <c r="G41" s="38">
        <v>1878.6833333333329</v>
      </c>
      <c r="H41" s="38">
        <v>1830.2666666666664</v>
      </c>
      <c r="I41" s="38">
        <v>1754.9333333333329</v>
      </c>
      <c r="J41" s="38">
        <v>2002.4333333333329</v>
      </c>
      <c r="K41" s="38">
        <v>2077.7666666666664</v>
      </c>
      <c r="L41" s="38">
        <v>2126.1833333333329</v>
      </c>
      <c r="M41" s="28">
        <v>2029.35</v>
      </c>
      <c r="N41" s="28">
        <v>1905.6</v>
      </c>
      <c r="O41" s="39">
        <v>1046650</v>
      </c>
      <c r="P41" s="40">
        <v>-0.12020342117429496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44588</v>
      </c>
      <c r="E42" s="37">
        <v>197.15</v>
      </c>
      <c r="F42" s="37">
        <v>200.25</v>
      </c>
      <c r="G42" s="38">
        <v>191.8</v>
      </c>
      <c r="H42" s="38">
        <v>186.45000000000002</v>
      </c>
      <c r="I42" s="38">
        <v>178.00000000000003</v>
      </c>
      <c r="J42" s="38">
        <v>205.6</v>
      </c>
      <c r="K42" s="38">
        <v>214.04999999999998</v>
      </c>
      <c r="L42" s="38">
        <v>219.39999999999998</v>
      </c>
      <c r="M42" s="28">
        <v>208.7</v>
      </c>
      <c r="N42" s="28">
        <v>194.9</v>
      </c>
      <c r="O42" s="39">
        <v>32706600</v>
      </c>
      <c r="P42" s="40">
        <v>-7.0373788647900325E-3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44588</v>
      </c>
      <c r="E43" s="37">
        <v>712.5</v>
      </c>
      <c r="F43" s="37">
        <v>722.5</v>
      </c>
      <c r="G43" s="38">
        <v>696.95</v>
      </c>
      <c r="H43" s="38">
        <v>681.40000000000009</v>
      </c>
      <c r="I43" s="38">
        <v>655.85000000000014</v>
      </c>
      <c r="J43" s="38">
        <v>738.05</v>
      </c>
      <c r="K43" s="38">
        <v>763.59999999999991</v>
      </c>
      <c r="L43" s="38">
        <v>779.14999999999986</v>
      </c>
      <c r="M43" s="28">
        <v>748.05</v>
      </c>
      <c r="N43" s="28">
        <v>706.95</v>
      </c>
      <c r="O43" s="39">
        <v>4917000</v>
      </c>
      <c r="P43" s="40">
        <v>-2.4869109947643978E-2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44588</v>
      </c>
      <c r="E44" s="37">
        <v>717.65</v>
      </c>
      <c r="F44" s="37">
        <v>722.29999999999984</v>
      </c>
      <c r="G44" s="38">
        <v>704.39999999999964</v>
      </c>
      <c r="H44" s="38">
        <v>691.14999999999975</v>
      </c>
      <c r="I44" s="38">
        <v>673.24999999999955</v>
      </c>
      <c r="J44" s="38">
        <v>735.54999999999973</v>
      </c>
      <c r="K44" s="38">
        <v>753.45</v>
      </c>
      <c r="L44" s="38">
        <v>766.69999999999982</v>
      </c>
      <c r="M44" s="28">
        <v>740.2</v>
      </c>
      <c r="N44" s="28">
        <v>709.05</v>
      </c>
      <c r="O44" s="39">
        <v>6263250</v>
      </c>
      <c r="P44" s="40">
        <v>-3.0869212022745736E-2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44588</v>
      </c>
      <c r="E45" s="37">
        <v>689.55</v>
      </c>
      <c r="F45" s="37">
        <v>691.66666666666663</v>
      </c>
      <c r="G45" s="38">
        <v>675.88333333333321</v>
      </c>
      <c r="H45" s="38">
        <v>662.21666666666658</v>
      </c>
      <c r="I45" s="38">
        <v>646.43333333333317</v>
      </c>
      <c r="J45" s="38">
        <v>705.33333333333326</v>
      </c>
      <c r="K45" s="38">
        <v>721.11666666666679</v>
      </c>
      <c r="L45" s="38">
        <v>734.7833333333333</v>
      </c>
      <c r="M45" s="28">
        <v>707.45</v>
      </c>
      <c r="N45" s="28">
        <v>678</v>
      </c>
      <c r="O45" s="39">
        <v>60303150</v>
      </c>
      <c r="P45" s="40">
        <v>1.1940441270246143E-2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44588</v>
      </c>
      <c r="E46" s="37">
        <v>57.25</v>
      </c>
      <c r="F46" s="37">
        <v>57.949999999999996</v>
      </c>
      <c r="G46" s="38">
        <v>55.599999999999994</v>
      </c>
      <c r="H46" s="38">
        <v>53.949999999999996</v>
      </c>
      <c r="I46" s="38">
        <v>51.599999999999994</v>
      </c>
      <c r="J46" s="38">
        <v>59.599999999999994</v>
      </c>
      <c r="K46" s="38">
        <v>61.95</v>
      </c>
      <c r="L46" s="38">
        <v>63.599999999999994</v>
      </c>
      <c r="M46" s="28">
        <v>60.3</v>
      </c>
      <c r="N46" s="28">
        <v>56.3</v>
      </c>
      <c r="O46" s="39">
        <v>111531000</v>
      </c>
      <c r="P46" s="40">
        <v>-8.0027715226052315E-2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44588</v>
      </c>
      <c r="E47" s="37">
        <v>372.7</v>
      </c>
      <c r="F47" s="37">
        <v>373.83333333333331</v>
      </c>
      <c r="G47" s="38">
        <v>367.11666666666662</v>
      </c>
      <c r="H47" s="38">
        <v>361.5333333333333</v>
      </c>
      <c r="I47" s="38">
        <v>354.81666666666661</v>
      </c>
      <c r="J47" s="38">
        <v>379.41666666666663</v>
      </c>
      <c r="K47" s="38">
        <v>386.13333333333333</v>
      </c>
      <c r="L47" s="38">
        <v>391.71666666666664</v>
      </c>
      <c r="M47" s="28">
        <v>380.55</v>
      </c>
      <c r="N47" s="28">
        <v>368.25</v>
      </c>
      <c r="O47" s="39">
        <v>16955600</v>
      </c>
      <c r="P47" s="40">
        <v>-7.7000125203455616E-2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44588</v>
      </c>
      <c r="E48" s="37">
        <v>16037.95</v>
      </c>
      <c r="F48" s="37">
        <v>16134</v>
      </c>
      <c r="G48" s="38">
        <v>15724.3</v>
      </c>
      <c r="H48" s="38">
        <v>15410.65</v>
      </c>
      <c r="I48" s="38">
        <v>15000.949999999999</v>
      </c>
      <c r="J48" s="38">
        <v>16447.650000000001</v>
      </c>
      <c r="K48" s="38">
        <v>16857.349999999999</v>
      </c>
      <c r="L48" s="38">
        <v>17171</v>
      </c>
      <c r="M48" s="28">
        <v>16543.7</v>
      </c>
      <c r="N48" s="28">
        <v>15820.35</v>
      </c>
      <c r="O48" s="39">
        <v>162900</v>
      </c>
      <c r="P48" s="40">
        <v>8.2032547326469613E-2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44588</v>
      </c>
      <c r="E49" s="37">
        <v>372.7</v>
      </c>
      <c r="F49" s="37">
        <v>375.66666666666669</v>
      </c>
      <c r="G49" s="38">
        <v>367.13333333333338</v>
      </c>
      <c r="H49" s="38">
        <v>361.56666666666672</v>
      </c>
      <c r="I49" s="38">
        <v>353.03333333333342</v>
      </c>
      <c r="J49" s="38">
        <v>381.23333333333335</v>
      </c>
      <c r="K49" s="38">
        <v>389.76666666666665</v>
      </c>
      <c r="L49" s="38">
        <v>395.33333333333331</v>
      </c>
      <c r="M49" s="28">
        <v>384.2</v>
      </c>
      <c r="N49" s="28">
        <v>370.1</v>
      </c>
      <c r="O49" s="39">
        <v>29813400</v>
      </c>
      <c r="P49" s="40">
        <v>-7.5498831565701963E-3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44588</v>
      </c>
      <c r="E50" s="37">
        <v>3531.65</v>
      </c>
      <c r="F50" s="37">
        <v>3560.5666666666671</v>
      </c>
      <c r="G50" s="38">
        <v>3487.0833333333339</v>
      </c>
      <c r="H50" s="38">
        <v>3442.5166666666669</v>
      </c>
      <c r="I50" s="38">
        <v>3369.0333333333338</v>
      </c>
      <c r="J50" s="38">
        <v>3605.1333333333341</v>
      </c>
      <c r="K50" s="38">
        <v>3678.6166666666668</v>
      </c>
      <c r="L50" s="38">
        <v>3723.1833333333343</v>
      </c>
      <c r="M50" s="28">
        <v>3634.05</v>
      </c>
      <c r="N50" s="28">
        <v>3516</v>
      </c>
      <c r="O50" s="39">
        <v>1213000</v>
      </c>
      <c r="P50" s="40">
        <v>1.4723105236740841E-2</v>
      </c>
    </row>
    <row r="51" spans="1:16" ht="12.75" customHeight="1">
      <c r="A51" s="28">
        <v>41</v>
      </c>
      <c r="B51" s="29" t="s">
        <v>87</v>
      </c>
      <c r="C51" s="30" t="s">
        <v>322</v>
      </c>
      <c r="D51" s="31">
        <v>44588</v>
      </c>
      <c r="E51" s="37">
        <v>449.9</v>
      </c>
      <c r="F51" s="37">
        <v>457.2</v>
      </c>
      <c r="G51" s="38">
        <v>434.54999999999995</v>
      </c>
      <c r="H51" s="38">
        <v>419.2</v>
      </c>
      <c r="I51" s="38">
        <v>396.54999999999995</v>
      </c>
      <c r="J51" s="38">
        <v>472.54999999999995</v>
      </c>
      <c r="K51" s="38">
        <v>495.19999999999993</v>
      </c>
      <c r="L51" s="38">
        <v>510.54999999999995</v>
      </c>
      <c r="M51" s="28">
        <v>479.85</v>
      </c>
      <c r="N51" s="28">
        <v>441.85</v>
      </c>
      <c r="O51" s="39">
        <v>5328700</v>
      </c>
      <c r="P51" s="40">
        <v>-4.2513431441252046E-2</v>
      </c>
    </row>
    <row r="52" spans="1:16" ht="12.75" customHeight="1">
      <c r="A52" s="28">
        <v>42</v>
      </c>
      <c r="B52" s="29" t="s">
        <v>47</v>
      </c>
      <c r="C52" s="30" t="s">
        <v>82</v>
      </c>
      <c r="D52" s="31">
        <v>44588</v>
      </c>
      <c r="E52" s="37">
        <v>397.2</v>
      </c>
      <c r="F52" s="37">
        <v>399.06666666666666</v>
      </c>
      <c r="G52" s="38">
        <v>388.33333333333331</v>
      </c>
      <c r="H52" s="38">
        <v>379.46666666666664</v>
      </c>
      <c r="I52" s="38">
        <v>368.73333333333329</v>
      </c>
      <c r="J52" s="38">
        <v>407.93333333333334</v>
      </c>
      <c r="K52" s="38">
        <v>418.66666666666669</v>
      </c>
      <c r="L52" s="38">
        <v>427.53333333333336</v>
      </c>
      <c r="M52" s="28">
        <v>409.8</v>
      </c>
      <c r="N52" s="28">
        <v>390.2</v>
      </c>
      <c r="O52" s="39">
        <v>21916400</v>
      </c>
      <c r="P52" s="40">
        <v>-4.79285134037368E-2</v>
      </c>
    </row>
    <row r="53" spans="1:16" ht="12.75" customHeight="1">
      <c r="A53" s="28">
        <v>43</v>
      </c>
      <c r="B53" s="29" t="s">
        <v>58</v>
      </c>
      <c r="C53" s="30" t="s">
        <v>83</v>
      </c>
      <c r="D53" s="31">
        <v>44588</v>
      </c>
      <c r="E53" s="37">
        <v>208.8</v>
      </c>
      <c r="F53" s="37">
        <v>210.55000000000004</v>
      </c>
      <c r="G53" s="38">
        <v>203.05000000000007</v>
      </c>
      <c r="H53" s="38">
        <v>197.30000000000004</v>
      </c>
      <c r="I53" s="38">
        <v>189.80000000000007</v>
      </c>
      <c r="J53" s="38">
        <v>216.30000000000007</v>
      </c>
      <c r="K53" s="38">
        <v>223.8</v>
      </c>
      <c r="L53" s="38">
        <v>229.55000000000007</v>
      </c>
      <c r="M53" s="28">
        <v>218.05</v>
      </c>
      <c r="N53" s="28">
        <v>204.8</v>
      </c>
      <c r="O53" s="39">
        <v>51618600</v>
      </c>
      <c r="P53" s="40">
        <v>-3.4403669724770644E-3</v>
      </c>
    </row>
    <row r="54" spans="1:16" ht="12.75" customHeight="1">
      <c r="A54" s="28">
        <v>44</v>
      </c>
      <c r="B54" s="29" t="s">
        <v>63</v>
      </c>
      <c r="C54" s="30" t="s">
        <v>330</v>
      </c>
      <c r="D54" s="31">
        <v>44588</v>
      </c>
      <c r="E54" s="37">
        <v>574.35</v>
      </c>
      <c r="F54" s="37">
        <v>579.0333333333333</v>
      </c>
      <c r="G54" s="38">
        <v>563.71666666666658</v>
      </c>
      <c r="H54" s="38">
        <v>553.08333333333326</v>
      </c>
      <c r="I54" s="38">
        <v>537.76666666666654</v>
      </c>
      <c r="J54" s="38">
        <v>589.66666666666663</v>
      </c>
      <c r="K54" s="38">
        <v>604.98333333333323</v>
      </c>
      <c r="L54" s="38">
        <v>615.61666666666667</v>
      </c>
      <c r="M54" s="28">
        <v>594.35</v>
      </c>
      <c r="N54" s="28">
        <v>568.4</v>
      </c>
      <c r="O54" s="39">
        <v>3975075</v>
      </c>
      <c r="P54" s="40">
        <v>6.9152877253642877E-3</v>
      </c>
    </row>
    <row r="55" spans="1:16" ht="12.75" customHeight="1">
      <c r="A55" s="28">
        <v>45</v>
      </c>
      <c r="B55" s="29" t="s">
        <v>44</v>
      </c>
      <c r="C55" s="30" t="s">
        <v>341</v>
      </c>
      <c r="D55" s="31">
        <v>44588</v>
      </c>
      <c r="E55" s="37">
        <v>442.5</v>
      </c>
      <c r="F55" s="37">
        <v>448.75</v>
      </c>
      <c r="G55" s="38">
        <v>431.5</v>
      </c>
      <c r="H55" s="38">
        <v>420.5</v>
      </c>
      <c r="I55" s="38">
        <v>403.25</v>
      </c>
      <c r="J55" s="38">
        <v>459.75</v>
      </c>
      <c r="K55" s="38">
        <v>477</v>
      </c>
      <c r="L55" s="38">
        <v>488</v>
      </c>
      <c r="M55" s="28">
        <v>466</v>
      </c>
      <c r="N55" s="28">
        <v>437.75</v>
      </c>
      <c r="O55" s="39">
        <v>4309500</v>
      </c>
      <c r="P55" s="40">
        <v>0.13827258320126784</v>
      </c>
    </row>
    <row r="56" spans="1:16" ht="12.75" customHeight="1">
      <c r="A56" s="28">
        <v>46</v>
      </c>
      <c r="B56" s="29" t="s">
        <v>63</v>
      </c>
      <c r="C56" s="30" t="s">
        <v>84</v>
      </c>
      <c r="D56" s="31">
        <v>44588</v>
      </c>
      <c r="E56" s="37">
        <v>642</v>
      </c>
      <c r="F56" s="37">
        <v>647</v>
      </c>
      <c r="G56" s="38">
        <v>620.1</v>
      </c>
      <c r="H56" s="38">
        <v>598.20000000000005</v>
      </c>
      <c r="I56" s="38">
        <v>571.30000000000007</v>
      </c>
      <c r="J56" s="38">
        <v>668.9</v>
      </c>
      <c r="K56" s="38">
        <v>695.80000000000007</v>
      </c>
      <c r="L56" s="38">
        <v>717.69999999999993</v>
      </c>
      <c r="M56" s="28">
        <v>673.9</v>
      </c>
      <c r="N56" s="28">
        <v>625.1</v>
      </c>
      <c r="O56" s="39">
        <v>7968750</v>
      </c>
      <c r="P56" s="40">
        <v>-2.7756596004270245E-2</v>
      </c>
    </row>
    <row r="57" spans="1:16" ht="12.75" customHeight="1">
      <c r="A57" s="28">
        <v>47</v>
      </c>
      <c r="B57" s="29" t="s">
        <v>47</v>
      </c>
      <c r="C57" s="30" t="s">
        <v>85</v>
      </c>
      <c r="D57" s="31">
        <v>44588</v>
      </c>
      <c r="E57" s="37">
        <v>891.15</v>
      </c>
      <c r="F57" s="37">
        <v>883.73333333333323</v>
      </c>
      <c r="G57" s="38">
        <v>873.16666666666652</v>
      </c>
      <c r="H57" s="38">
        <v>855.18333333333328</v>
      </c>
      <c r="I57" s="38">
        <v>844.61666666666656</v>
      </c>
      <c r="J57" s="38">
        <v>901.71666666666647</v>
      </c>
      <c r="K57" s="38">
        <v>912.2833333333333</v>
      </c>
      <c r="L57" s="38">
        <v>930.26666666666642</v>
      </c>
      <c r="M57" s="28">
        <v>894.3</v>
      </c>
      <c r="N57" s="28">
        <v>865.75</v>
      </c>
      <c r="O57" s="39">
        <v>11092250</v>
      </c>
      <c r="P57" s="40">
        <v>-4.2958891817620998E-2</v>
      </c>
    </row>
    <row r="58" spans="1:16" ht="12.75" customHeight="1">
      <c r="A58" s="28">
        <v>48</v>
      </c>
      <c r="B58" s="29" t="s">
        <v>44</v>
      </c>
      <c r="C58" s="30" t="s">
        <v>86</v>
      </c>
      <c r="D58" s="31">
        <v>44588</v>
      </c>
      <c r="E58" s="37">
        <v>156.6</v>
      </c>
      <c r="F58" s="37">
        <v>155.75</v>
      </c>
      <c r="G58" s="38">
        <v>150.85</v>
      </c>
      <c r="H58" s="38">
        <v>145.1</v>
      </c>
      <c r="I58" s="38">
        <v>140.19999999999999</v>
      </c>
      <c r="J58" s="38">
        <v>161.5</v>
      </c>
      <c r="K58" s="38">
        <v>166.39999999999998</v>
      </c>
      <c r="L58" s="38">
        <v>172.15</v>
      </c>
      <c r="M58" s="28">
        <v>160.65</v>
      </c>
      <c r="N58" s="28">
        <v>150</v>
      </c>
      <c r="O58" s="39">
        <v>44935800</v>
      </c>
      <c r="P58" s="40">
        <v>-2.4259005927952576E-2</v>
      </c>
    </row>
    <row r="59" spans="1:16" ht="12.75" customHeight="1">
      <c r="A59" s="28">
        <v>49</v>
      </c>
      <c r="B59" s="29" t="s">
        <v>87</v>
      </c>
      <c r="C59" s="30" t="s">
        <v>88</v>
      </c>
      <c r="D59" s="31">
        <v>44588</v>
      </c>
      <c r="E59" s="37">
        <v>4821.5</v>
      </c>
      <c r="F59" s="37">
        <v>4938.8499999999995</v>
      </c>
      <c r="G59" s="38">
        <v>4677.6999999999989</v>
      </c>
      <c r="H59" s="38">
        <v>4533.8999999999996</v>
      </c>
      <c r="I59" s="38">
        <v>4272.7499999999991</v>
      </c>
      <c r="J59" s="38">
        <v>5082.6499999999987</v>
      </c>
      <c r="K59" s="38">
        <v>5343.7999999999984</v>
      </c>
      <c r="L59" s="38">
        <v>5487.5999999999985</v>
      </c>
      <c r="M59" s="28">
        <v>5200</v>
      </c>
      <c r="N59" s="28">
        <v>4795.05</v>
      </c>
      <c r="O59" s="39">
        <v>636200</v>
      </c>
      <c r="P59" s="40">
        <v>-1.9571582678378795E-2</v>
      </c>
    </row>
    <row r="60" spans="1:16" ht="12.75" customHeight="1">
      <c r="A60" s="28">
        <v>50</v>
      </c>
      <c r="B60" s="29" t="s">
        <v>56</v>
      </c>
      <c r="C60" s="30" t="s">
        <v>89</v>
      </c>
      <c r="D60" s="31">
        <v>44588</v>
      </c>
      <c r="E60" s="37">
        <v>1405.55</v>
      </c>
      <c r="F60" s="37">
        <v>1418.1833333333334</v>
      </c>
      <c r="G60" s="38">
        <v>1385.8666666666668</v>
      </c>
      <c r="H60" s="38">
        <v>1366.1833333333334</v>
      </c>
      <c r="I60" s="38">
        <v>1333.8666666666668</v>
      </c>
      <c r="J60" s="38">
        <v>1437.8666666666668</v>
      </c>
      <c r="K60" s="38">
        <v>1470.1833333333334</v>
      </c>
      <c r="L60" s="38">
        <v>1489.8666666666668</v>
      </c>
      <c r="M60" s="28">
        <v>1450.5</v>
      </c>
      <c r="N60" s="28">
        <v>1398.5</v>
      </c>
      <c r="O60" s="39">
        <v>2990750</v>
      </c>
      <c r="P60" s="40">
        <v>-8.930642542333566E-3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44588</v>
      </c>
      <c r="E61" s="37">
        <v>622.79999999999995</v>
      </c>
      <c r="F61" s="37">
        <v>623.15</v>
      </c>
      <c r="G61" s="38">
        <v>612.65</v>
      </c>
      <c r="H61" s="38">
        <v>602.5</v>
      </c>
      <c r="I61" s="38">
        <v>592</v>
      </c>
      <c r="J61" s="38">
        <v>633.29999999999995</v>
      </c>
      <c r="K61" s="38">
        <v>643.79999999999995</v>
      </c>
      <c r="L61" s="38">
        <v>653.94999999999993</v>
      </c>
      <c r="M61" s="28">
        <v>633.65</v>
      </c>
      <c r="N61" s="28">
        <v>613</v>
      </c>
      <c r="O61" s="39">
        <v>5554400</v>
      </c>
      <c r="P61" s="40">
        <v>-1.8518518518518517E-2</v>
      </c>
    </row>
    <row r="62" spans="1:16" ht="12.75" customHeight="1">
      <c r="A62" s="28">
        <v>52</v>
      </c>
      <c r="B62" s="29" t="s">
        <v>44</v>
      </c>
      <c r="C62" s="30" t="s">
        <v>91</v>
      </c>
      <c r="D62" s="31">
        <v>44588</v>
      </c>
      <c r="E62" s="37">
        <v>752</v>
      </c>
      <c r="F62" s="37">
        <v>754.43333333333339</v>
      </c>
      <c r="G62" s="38">
        <v>739.06666666666683</v>
      </c>
      <c r="H62" s="38">
        <v>726.13333333333344</v>
      </c>
      <c r="I62" s="38">
        <v>710.76666666666688</v>
      </c>
      <c r="J62" s="38">
        <v>767.36666666666679</v>
      </c>
      <c r="K62" s="38">
        <v>782.73333333333335</v>
      </c>
      <c r="L62" s="38">
        <v>795.66666666666674</v>
      </c>
      <c r="M62" s="28">
        <v>769.8</v>
      </c>
      <c r="N62" s="28">
        <v>741.5</v>
      </c>
      <c r="O62" s="39">
        <v>1446250</v>
      </c>
      <c r="P62" s="40">
        <v>-5.6280587275693308E-2</v>
      </c>
    </row>
    <row r="63" spans="1:16" ht="12.75" customHeight="1">
      <c r="A63" s="28">
        <v>53</v>
      </c>
      <c r="B63" s="29" t="s">
        <v>70</v>
      </c>
      <c r="C63" s="30" t="s">
        <v>251</v>
      </c>
      <c r="D63" s="31">
        <v>44588</v>
      </c>
      <c r="E63" s="37">
        <v>410.55</v>
      </c>
      <c r="F63" s="37">
        <v>411.23333333333335</v>
      </c>
      <c r="G63" s="38">
        <v>403.31666666666672</v>
      </c>
      <c r="H63" s="38">
        <v>396.08333333333337</v>
      </c>
      <c r="I63" s="38">
        <v>388.16666666666674</v>
      </c>
      <c r="J63" s="38">
        <v>418.4666666666667</v>
      </c>
      <c r="K63" s="38">
        <v>426.38333333333333</v>
      </c>
      <c r="L63" s="38">
        <v>433.61666666666667</v>
      </c>
      <c r="M63" s="28">
        <v>419.15</v>
      </c>
      <c r="N63" s="28">
        <v>404</v>
      </c>
      <c r="O63" s="39">
        <v>2098800</v>
      </c>
      <c r="P63" s="40">
        <v>-4.5999999999999999E-2</v>
      </c>
    </row>
    <row r="64" spans="1:16" ht="12.75" customHeight="1">
      <c r="A64" s="28">
        <v>54</v>
      </c>
      <c r="B64" s="29" t="s">
        <v>58</v>
      </c>
      <c r="C64" s="30" t="s">
        <v>92</v>
      </c>
      <c r="D64" s="31">
        <v>44588</v>
      </c>
      <c r="E64" s="37">
        <v>138.5</v>
      </c>
      <c r="F64" s="37">
        <v>138.91666666666666</v>
      </c>
      <c r="G64" s="38">
        <v>136.38333333333333</v>
      </c>
      <c r="H64" s="38">
        <v>134.26666666666668</v>
      </c>
      <c r="I64" s="38">
        <v>131.73333333333335</v>
      </c>
      <c r="J64" s="38">
        <v>141.0333333333333</v>
      </c>
      <c r="K64" s="38">
        <v>143.56666666666666</v>
      </c>
      <c r="L64" s="38">
        <v>145.68333333333328</v>
      </c>
      <c r="M64" s="28">
        <v>141.44999999999999</v>
      </c>
      <c r="N64" s="28">
        <v>136.80000000000001</v>
      </c>
      <c r="O64" s="39">
        <v>13185200</v>
      </c>
      <c r="P64" s="40">
        <v>-4.0573973280554183E-2</v>
      </c>
    </row>
    <row r="65" spans="1:16" ht="12.75" customHeight="1">
      <c r="A65" s="28">
        <v>55</v>
      </c>
      <c r="B65" s="29" t="s">
        <v>70</v>
      </c>
      <c r="C65" s="30" t="s">
        <v>93</v>
      </c>
      <c r="D65" s="31">
        <v>44588</v>
      </c>
      <c r="E65" s="37">
        <v>897.95</v>
      </c>
      <c r="F65" s="37">
        <v>904.61666666666667</v>
      </c>
      <c r="G65" s="38">
        <v>883.33333333333337</v>
      </c>
      <c r="H65" s="38">
        <v>868.7166666666667</v>
      </c>
      <c r="I65" s="38">
        <v>847.43333333333339</v>
      </c>
      <c r="J65" s="38">
        <v>919.23333333333335</v>
      </c>
      <c r="K65" s="38">
        <v>940.51666666666665</v>
      </c>
      <c r="L65" s="38">
        <v>955.13333333333333</v>
      </c>
      <c r="M65" s="28">
        <v>925.9</v>
      </c>
      <c r="N65" s="28">
        <v>890</v>
      </c>
      <c r="O65" s="39">
        <v>1740000</v>
      </c>
      <c r="P65" s="40">
        <v>0.15079365079365079</v>
      </c>
    </row>
    <row r="66" spans="1:16" ht="12.75" customHeight="1">
      <c r="A66" s="28">
        <v>56</v>
      </c>
      <c r="B66" s="29" t="s">
        <v>56</v>
      </c>
      <c r="C66" s="30" t="s">
        <v>94</v>
      </c>
      <c r="D66" s="31">
        <v>44588</v>
      </c>
      <c r="E66" s="37">
        <v>545.70000000000005</v>
      </c>
      <c r="F66" s="37">
        <v>547.16666666666663</v>
      </c>
      <c r="G66" s="38">
        <v>539.83333333333326</v>
      </c>
      <c r="H66" s="38">
        <v>533.96666666666658</v>
      </c>
      <c r="I66" s="38">
        <v>526.63333333333321</v>
      </c>
      <c r="J66" s="38">
        <v>553.0333333333333</v>
      </c>
      <c r="K66" s="38">
        <v>560.36666666666656</v>
      </c>
      <c r="L66" s="38">
        <v>566.23333333333335</v>
      </c>
      <c r="M66" s="28">
        <v>554.5</v>
      </c>
      <c r="N66" s="28">
        <v>541.29999999999995</v>
      </c>
      <c r="O66" s="39">
        <v>10908750</v>
      </c>
      <c r="P66" s="40">
        <v>6.1102144339405121E-3</v>
      </c>
    </row>
    <row r="67" spans="1:16" ht="12.75" customHeight="1">
      <c r="A67" s="28">
        <v>57</v>
      </c>
      <c r="B67" s="29" t="s">
        <v>42</v>
      </c>
      <c r="C67" s="30" t="s">
        <v>252</v>
      </c>
      <c r="D67" s="31">
        <v>44588</v>
      </c>
      <c r="E67" s="37">
        <v>1869.45</v>
      </c>
      <c r="F67" s="37">
        <v>1880.5166666666667</v>
      </c>
      <c r="G67" s="38">
        <v>1810.0833333333333</v>
      </c>
      <c r="H67" s="38">
        <v>1750.7166666666667</v>
      </c>
      <c r="I67" s="38">
        <v>1680.2833333333333</v>
      </c>
      <c r="J67" s="38">
        <v>1939.8833333333332</v>
      </c>
      <c r="K67" s="38">
        <v>2010.3166666666666</v>
      </c>
      <c r="L67" s="38">
        <v>2069.6833333333334</v>
      </c>
      <c r="M67" s="28">
        <v>1950.95</v>
      </c>
      <c r="N67" s="28">
        <v>1821.15</v>
      </c>
      <c r="O67" s="39">
        <v>426500</v>
      </c>
      <c r="P67" s="40">
        <v>-1.9540229885057471E-2</v>
      </c>
    </row>
    <row r="68" spans="1:16" ht="12.75" customHeight="1">
      <c r="A68" s="28">
        <v>58</v>
      </c>
      <c r="B68" s="29" t="s">
        <v>38</v>
      </c>
      <c r="C68" s="30" t="s">
        <v>95</v>
      </c>
      <c r="D68" s="31">
        <v>44588</v>
      </c>
      <c r="E68" s="37">
        <v>2360.85</v>
      </c>
      <c r="F68" s="37">
        <v>2399.35</v>
      </c>
      <c r="G68" s="38">
        <v>2296.5</v>
      </c>
      <c r="H68" s="38">
        <v>2232.15</v>
      </c>
      <c r="I68" s="38">
        <v>2129.3000000000002</v>
      </c>
      <c r="J68" s="38">
        <v>2463.6999999999998</v>
      </c>
      <c r="K68" s="38">
        <v>2566.5499999999993</v>
      </c>
      <c r="L68" s="38">
        <v>2630.8999999999996</v>
      </c>
      <c r="M68" s="28">
        <v>2502.1999999999998</v>
      </c>
      <c r="N68" s="28">
        <v>2335</v>
      </c>
      <c r="O68" s="39">
        <v>1969000</v>
      </c>
      <c r="P68" s="40">
        <v>-3.4093696345351976E-2</v>
      </c>
    </row>
    <row r="69" spans="1:16" ht="12.75" customHeight="1">
      <c r="A69" s="28">
        <v>59</v>
      </c>
      <c r="B69" s="29" t="s">
        <v>44</v>
      </c>
      <c r="C69" s="30" t="s">
        <v>349</v>
      </c>
      <c r="D69" s="31">
        <v>44588</v>
      </c>
      <c r="E69" s="37">
        <v>267.8</v>
      </c>
      <c r="F69" s="37">
        <v>274.01666666666665</v>
      </c>
      <c r="G69" s="38">
        <v>258.7833333333333</v>
      </c>
      <c r="H69" s="38">
        <v>249.76666666666665</v>
      </c>
      <c r="I69" s="38">
        <v>234.5333333333333</v>
      </c>
      <c r="J69" s="38">
        <v>283.0333333333333</v>
      </c>
      <c r="K69" s="38">
        <v>298.26666666666665</v>
      </c>
      <c r="L69" s="38">
        <v>307.2833333333333</v>
      </c>
      <c r="M69" s="28">
        <v>289.25</v>
      </c>
      <c r="N69" s="28">
        <v>265</v>
      </c>
      <c r="O69" s="39">
        <v>14683200</v>
      </c>
      <c r="P69" s="40">
        <v>-4.4740386054167289E-2</v>
      </c>
    </row>
    <row r="70" spans="1:16" ht="12.75" customHeight="1">
      <c r="A70" s="28">
        <v>60</v>
      </c>
      <c r="B70" s="29" t="s">
        <v>47</v>
      </c>
      <c r="C70" s="30" t="s">
        <v>96</v>
      </c>
      <c r="D70" s="31">
        <v>44588</v>
      </c>
      <c r="E70" s="37">
        <v>4047.65</v>
      </c>
      <c r="F70" s="37">
        <v>4009.1333333333337</v>
      </c>
      <c r="G70" s="38">
        <v>3827.3166666666675</v>
      </c>
      <c r="H70" s="38">
        <v>3606.983333333334</v>
      </c>
      <c r="I70" s="38">
        <v>3425.1666666666679</v>
      </c>
      <c r="J70" s="38">
        <v>4229.4666666666672</v>
      </c>
      <c r="K70" s="38">
        <v>4411.2833333333338</v>
      </c>
      <c r="L70" s="38">
        <v>4631.6166666666668</v>
      </c>
      <c r="M70" s="28">
        <v>4190.95</v>
      </c>
      <c r="N70" s="28">
        <v>3788.8</v>
      </c>
      <c r="O70" s="39">
        <v>3032900</v>
      </c>
      <c r="P70" s="40">
        <v>-1.7397783969416186E-2</v>
      </c>
    </row>
    <row r="71" spans="1:16" ht="12.75" customHeight="1">
      <c r="A71" s="28">
        <v>61</v>
      </c>
      <c r="B71" s="29" t="s">
        <v>44</v>
      </c>
      <c r="C71" s="30" t="s">
        <v>254</v>
      </c>
      <c r="D71" s="31">
        <v>44588</v>
      </c>
      <c r="E71" s="37">
        <v>4621.95</v>
      </c>
      <c r="F71" s="37">
        <v>4715.4000000000005</v>
      </c>
      <c r="G71" s="38">
        <v>4480.8000000000011</v>
      </c>
      <c r="H71" s="38">
        <v>4339.6500000000005</v>
      </c>
      <c r="I71" s="38">
        <v>4105.0500000000011</v>
      </c>
      <c r="J71" s="38">
        <v>4856.5500000000011</v>
      </c>
      <c r="K71" s="38">
        <v>5091.1500000000015</v>
      </c>
      <c r="L71" s="38">
        <v>5232.3000000000011</v>
      </c>
      <c r="M71" s="28">
        <v>4950</v>
      </c>
      <c r="N71" s="28">
        <v>4574.25</v>
      </c>
      <c r="O71" s="39">
        <v>699750</v>
      </c>
      <c r="P71" s="40">
        <v>0.12999596285829632</v>
      </c>
    </row>
    <row r="72" spans="1:16" ht="12.75" customHeight="1">
      <c r="A72" s="28">
        <v>62</v>
      </c>
      <c r="B72" s="29" t="s">
        <v>97</v>
      </c>
      <c r="C72" s="30" t="s">
        <v>98</v>
      </c>
      <c r="D72" s="31">
        <v>44588</v>
      </c>
      <c r="E72" s="37">
        <v>372.55</v>
      </c>
      <c r="F72" s="37">
        <v>377.86666666666662</v>
      </c>
      <c r="G72" s="38">
        <v>360.58333333333326</v>
      </c>
      <c r="H72" s="38">
        <v>348.61666666666662</v>
      </c>
      <c r="I72" s="38">
        <v>331.33333333333326</v>
      </c>
      <c r="J72" s="38">
        <v>389.83333333333326</v>
      </c>
      <c r="K72" s="38">
        <v>407.11666666666667</v>
      </c>
      <c r="L72" s="38">
        <v>419.08333333333326</v>
      </c>
      <c r="M72" s="28">
        <v>395.15</v>
      </c>
      <c r="N72" s="28">
        <v>365.9</v>
      </c>
      <c r="O72" s="39">
        <v>31386300</v>
      </c>
      <c r="P72" s="40">
        <v>1.972767234909403E-2</v>
      </c>
    </row>
    <row r="73" spans="1:16" ht="12.75" customHeight="1">
      <c r="A73" s="28">
        <v>63</v>
      </c>
      <c r="B73" s="29" t="s">
        <v>47</v>
      </c>
      <c r="C73" s="30" t="s">
        <v>99</v>
      </c>
      <c r="D73" s="31">
        <v>44588</v>
      </c>
      <c r="E73" s="37">
        <v>4358.6000000000004</v>
      </c>
      <c r="F73" s="37">
        <v>4387.3499999999995</v>
      </c>
      <c r="G73" s="38">
        <v>4276.4999999999991</v>
      </c>
      <c r="H73" s="38">
        <v>4194.3999999999996</v>
      </c>
      <c r="I73" s="38">
        <v>4083.5499999999993</v>
      </c>
      <c r="J73" s="38">
        <v>4469.4499999999989</v>
      </c>
      <c r="K73" s="38">
        <v>4580.2999999999993</v>
      </c>
      <c r="L73" s="38">
        <v>4662.3999999999987</v>
      </c>
      <c r="M73" s="28">
        <v>4498.2</v>
      </c>
      <c r="N73" s="28">
        <v>4305.25</v>
      </c>
      <c r="O73" s="39">
        <v>2858875</v>
      </c>
      <c r="P73" s="40">
        <v>-3.9196899089760902E-3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44588</v>
      </c>
      <c r="E74" s="37">
        <v>2659.75</v>
      </c>
      <c r="F74" s="37">
        <v>2671.3166666666671</v>
      </c>
      <c r="G74" s="38">
        <v>2614.5333333333342</v>
      </c>
      <c r="H74" s="38">
        <v>2569.3166666666671</v>
      </c>
      <c r="I74" s="38">
        <v>2512.5333333333342</v>
      </c>
      <c r="J74" s="38">
        <v>2716.5333333333342</v>
      </c>
      <c r="K74" s="38">
        <v>2773.3166666666671</v>
      </c>
      <c r="L74" s="38">
        <v>2818.5333333333342</v>
      </c>
      <c r="M74" s="28">
        <v>2728.1</v>
      </c>
      <c r="N74" s="28">
        <v>2626.1</v>
      </c>
      <c r="O74" s="39">
        <v>2548700</v>
      </c>
      <c r="P74" s="40">
        <v>-2.8755306038614268E-3</v>
      </c>
    </row>
    <row r="75" spans="1:16" ht="12.75" customHeight="1">
      <c r="A75" s="28">
        <v>65</v>
      </c>
      <c r="B75" s="29" t="s">
        <v>49</v>
      </c>
      <c r="C75" s="314" t="s">
        <v>101</v>
      </c>
      <c r="D75" s="31">
        <v>44588</v>
      </c>
      <c r="E75" s="37">
        <v>1858.05</v>
      </c>
      <c r="F75" s="37">
        <v>1857.3166666666666</v>
      </c>
      <c r="G75" s="38">
        <v>1840.7333333333331</v>
      </c>
      <c r="H75" s="38">
        <v>1823.4166666666665</v>
      </c>
      <c r="I75" s="38">
        <v>1806.833333333333</v>
      </c>
      <c r="J75" s="38">
        <v>1874.6333333333332</v>
      </c>
      <c r="K75" s="38">
        <v>1891.2166666666667</v>
      </c>
      <c r="L75" s="38">
        <v>1908.5333333333333</v>
      </c>
      <c r="M75" s="28">
        <v>1873.9</v>
      </c>
      <c r="N75" s="28">
        <v>1840</v>
      </c>
      <c r="O75" s="39">
        <v>6366250</v>
      </c>
      <c r="P75" s="40">
        <v>-2.6820245501933748E-2</v>
      </c>
    </row>
    <row r="76" spans="1:16" ht="12.75" customHeight="1">
      <c r="A76" s="28">
        <v>66</v>
      </c>
      <c r="B76" s="29" t="s">
        <v>49</v>
      </c>
      <c r="C76" s="30" t="s">
        <v>102</v>
      </c>
      <c r="D76" s="31">
        <v>44588</v>
      </c>
      <c r="E76" s="37">
        <v>172.75</v>
      </c>
      <c r="F76" s="37">
        <v>173.71666666666667</v>
      </c>
      <c r="G76" s="38">
        <v>169.73333333333335</v>
      </c>
      <c r="H76" s="38">
        <v>166.71666666666667</v>
      </c>
      <c r="I76" s="38">
        <v>162.73333333333335</v>
      </c>
      <c r="J76" s="38">
        <v>176.73333333333335</v>
      </c>
      <c r="K76" s="38">
        <v>180.71666666666664</v>
      </c>
      <c r="L76" s="38">
        <v>183.73333333333335</v>
      </c>
      <c r="M76" s="28">
        <v>177.7</v>
      </c>
      <c r="N76" s="28">
        <v>170.7</v>
      </c>
      <c r="O76" s="39">
        <v>22687200</v>
      </c>
      <c r="P76" s="40">
        <v>-4.5151515151515151E-2</v>
      </c>
    </row>
    <row r="77" spans="1:16" ht="12.75" customHeight="1">
      <c r="A77" s="28">
        <v>67</v>
      </c>
      <c r="B77" s="29" t="s">
        <v>58</v>
      </c>
      <c r="C77" s="30" t="s">
        <v>103</v>
      </c>
      <c r="D77" s="31">
        <v>44588</v>
      </c>
      <c r="E77" s="37">
        <v>91.85</v>
      </c>
      <c r="F77" s="37">
        <v>92.283333333333317</v>
      </c>
      <c r="G77" s="38">
        <v>89.766666666666637</v>
      </c>
      <c r="H77" s="38">
        <v>87.683333333333323</v>
      </c>
      <c r="I77" s="38">
        <v>85.166666666666643</v>
      </c>
      <c r="J77" s="38">
        <v>94.366666666666632</v>
      </c>
      <c r="K77" s="38">
        <v>96.883333333333312</v>
      </c>
      <c r="L77" s="38">
        <v>98.966666666666626</v>
      </c>
      <c r="M77" s="28">
        <v>94.8</v>
      </c>
      <c r="N77" s="28">
        <v>90.2</v>
      </c>
      <c r="O77" s="39">
        <v>102550000</v>
      </c>
      <c r="P77" s="40">
        <v>-5.3346265761396701E-3</v>
      </c>
    </row>
    <row r="78" spans="1:16" ht="12.75" customHeight="1">
      <c r="A78" s="28">
        <v>68</v>
      </c>
      <c r="B78" s="29" t="s">
        <v>87</v>
      </c>
      <c r="C78" s="30" t="s">
        <v>364</v>
      </c>
      <c r="D78" s="31">
        <v>44588</v>
      </c>
      <c r="E78" s="37">
        <v>155.44999999999999</v>
      </c>
      <c r="F78" s="37">
        <v>156.83333333333334</v>
      </c>
      <c r="G78" s="38">
        <v>150.66666666666669</v>
      </c>
      <c r="H78" s="38">
        <v>145.88333333333335</v>
      </c>
      <c r="I78" s="38">
        <v>139.7166666666667</v>
      </c>
      <c r="J78" s="38">
        <v>161.61666666666667</v>
      </c>
      <c r="K78" s="38">
        <v>167.78333333333336</v>
      </c>
      <c r="L78" s="38">
        <v>172.56666666666666</v>
      </c>
      <c r="M78" s="28">
        <v>163</v>
      </c>
      <c r="N78" s="28">
        <v>152.05000000000001</v>
      </c>
      <c r="O78" s="39">
        <v>12805000</v>
      </c>
      <c r="P78" s="40">
        <v>-6.8822083569672912E-2</v>
      </c>
    </row>
    <row r="79" spans="1:16" ht="12.75" customHeight="1">
      <c r="A79" s="28">
        <v>69</v>
      </c>
      <c r="B79" s="29" t="s">
        <v>79</v>
      </c>
      <c r="C79" s="30" t="s">
        <v>104</v>
      </c>
      <c r="D79" s="31">
        <v>44588</v>
      </c>
      <c r="E79" s="37">
        <v>141.30000000000001</v>
      </c>
      <c r="F79" s="37">
        <v>141.46666666666667</v>
      </c>
      <c r="G79" s="38">
        <v>138.93333333333334</v>
      </c>
      <c r="H79" s="38">
        <v>136.56666666666666</v>
      </c>
      <c r="I79" s="38">
        <v>134.03333333333333</v>
      </c>
      <c r="J79" s="38">
        <v>143.83333333333334</v>
      </c>
      <c r="K79" s="38">
        <v>146.3666666666667</v>
      </c>
      <c r="L79" s="38">
        <v>148.73333333333335</v>
      </c>
      <c r="M79" s="28">
        <v>144</v>
      </c>
      <c r="N79" s="28">
        <v>139.1</v>
      </c>
      <c r="O79" s="39">
        <v>37149000</v>
      </c>
      <c r="P79" s="40">
        <v>-7.4967405475880053E-3</v>
      </c>
    </row>
    <row r="80" spans="1:16" ht="12.75" customHeight="1">
      <c r="A80" s="28">
        <v>70</v>
      </c>
      <c r="B80" s="29" t="s">
        <v>47</v>
      </c>
      <c r="C80" s="30" t="s">
        <v>105</v>
      </c>
      <c r="D80" s="31">
        <v>44588</v>
      </c>
      <c r="E80" s="37">
        <v>471.05</v>
      </c>
      <c r="F80" s="37">
        <v>474.88333333333338</v>
      </c>
      <c r="G80" s="38">
        <v>462.56666666666678</v>
      </c>
      <c r="H80" s="38">
        <v>454.08333333333337</v>
      </c>
      <c r="I80" s="38">
        <v>441.76666666666677</v>
      </c>
      <c r="J80" s="38">
        <v>483.36666666666679</v>
      </c>
      <c r="K80" s="38">
        <v>495.68333333333339</v>
      </c>
      <c r="L80" s="38">
        <v>504.1666666666668</v>
      </c>
      <c r="M80" s="28">
        <v>487.2</v>
      </c>
      <c r="N80" s="28">
        <v>466.4</v>
      </c>
      <c r="O80" s="39">
        <v>8344400</v>
      </c>
      <c r="P80" s="40">
        <v>-2.7476209623374884E-2</v>
      </c>
    </row>
    <row r="81" spans="1:16" ht="12.75" customHeight="1">
      <c r="A81" s="28">
        <v>71</v>
      </c>
      <c r="B81" s="29" t="s">
        <v>106</v>
      </c>
      <c r="C81" s="30" t="s">
        <v>107</v>
      </c>
      <c r="D81" s="31">
        <v>44588</v>
      </c>
      <c r="E81" s="37">
        <v>40</v>
      </c>
      <c r="F81" s="37">
        <v>40.816666666666663</v>
      </c>
      <c r="G81" s="38">
        <v>38.783333333333324</v>
      </c>
      <c r="H81" s="38">
        <v>37.566666666666663</v>
      </c>
      <c r="I81" s="38">
        <v>35.533333333333324</v>
      </c>
      <c r="J81" s="38">
        <v>42.033333333333324</v>
      </c>
      <c r="K81" s="38">
        <v>44.066666666666656</v>
      </c>
      <c r="L81" s="38">
        <v>45.283333333333324</v>
      </c>
      <c r="M81" s="28">
        <v>42.85</v>
      </c>
      <c r="N81" s="28">
        <v>39.6</v>
      </c>
      <c r="O81" s="39">
        <v>91575000</v>
      </c>
      <c r="P81" s="40">
        <v>-1.1416079669662375E-2</v>
      </c>
    </row>
    <row r="82" spans="1:16" ht="12.75" customHeight="1">
      <c r="A82" s="28">
        <v>72</v>
      </c>
      <c r="B82" s="29" t="s">
        <v>44</v>
      </c>
      <c r="C82" s="30" t="s">
        <v>381</v>
      </c>
      <c r="D82" s="31">
        <v>44588</v>
      </c>
      <c r="E82" s="37">
        <v>447.55</v>
      </c>
      <c r="F82" s="37">
        <v>455.34999999999997</v>
      </c>
      <c r="G82" s="38">
        <v>429.69999999999993</v>
      </c>
      <c r="H82" s="38">
        <v>411.84999999999997</v>
      </c>
      <c r="I82" s="38">
        <v>386.19999999999993</v>
      </c>
      <c r="J82" s="38">
        <v>473.19999999999993</v>
      </c>
      <c r="K82" s="38">
        <v>498.84999999999991</v>
      </c>
      <c r="L82" s="38">
        <v>516.69999999999993</v>
      </c>
      <c r="M82" s="28">
        <v>481</v>
      </c>
      <c r="N82" s="28">
        <v>437.5</v>
      </c>
      <c r="O82" s="39">
        <v>3083600</v>
      </c>
      <c r="P82" s="40">
        <v>-6.5405831363278169E-2</v>
      </c>
    </row>
    <row r="83" spans="1:16" ht="12.75" customHeight="1">
      <c r="A83" s="28">
        <v>73</v>
      </c>
      <c r="B83" s="29" t="s">
        <v>56</v>
      </c>
      <c r="C83" s="30" t="s">
        <v>108</v>
      </c>
      <c r="D83" s="31">
        <v>44588</v>
      </c>
      <c r="E83" s="37">
        <v>862.4</v>
      </c>
      <c r="F83" s="37">
        <v>857.73333333333323</v>
      </c>
      <c r="G83" s="38">
        <v>825.66666666666652</v>
      </c>
      <c r="H83" s="38">
        <v>788.93333333333328</v>
      </c>
      <c r="I83" s="38">
        <v>756.86666666666656</v>
      </c>
      <c r="J83" s="38">
        <v>894.46666666666647</v>
      </c>
      <c r="K83" s="38">
        <v>926.5333333333333</v>
      </c>
      <c r="L83" s="38">
        <v>963.26666666666642</v>
      </c>
      <c r="M83" s="28">
        <v>889.8</v>
      </c>
      <c r="N83" s="28">
        <v>821</v>
      </c>
      <c r="O83" s="39">
        <v>4802000</v>
      </c>
      <c r="P83" s="40">
        <v>2.1593447505584513E-2</v>
      </c>
    </row>
    <row r="84" spans="1:16" ht="12.75" customHeight="1">
      <c r="A84" s="28">
        <v>74</v>
      </c>
      <c r="B84" s="29" t="s">
        <v>97</v>
      </c>
      <c r="C84" s="30" t="s">
        <v>109</v>
      </c>
      <c r="D84" s="31">
        <v>44588</v>
      </c>
      <c r="E84" s="37">
        <v>1660</v>
      </c>
      <c r="F84" s="37">
        <v>1695.1333333333332</v>
      </c>
      <c r="G84" s="38">
        <v>1595.2666666666664</v>
      </c>
      <c r="H84" s="38">
        <v>1530.5333333333333</v>
      </c>
      <c r="I84" s="38">
        <v>1430.6666666666665</v>
      </c>
      <c r="J84" s="38">
        <v>1759.8666666666663</v>
      </c>
      <c r="K84" s="38">
        <v>1859.7333333333331</v>
      </c>
      <c r="L84" s="38">
        <v>1924.4666666666662</v>
      </c>
      <c r="M84" s="28">
        <v>1795</v>
      </c>
      <c r="N84" s="28">
        <v>1630.4</v>
      </c>
      <c r="O84" s="39">
        <v>3544125</v>
      </c>
      <c r="P84" s="40">
        <v>-4.8844308765808982E-2</v>
      </c>
    </row>
    <row r="85" spans="1:16" ht="12.75" customHeight="1">
      <c r="A85" s="28">
        <v>75</v>
      </c>
      <c r="B85" s="29" t="s">
        <v>47</v>
      </c>
      <c r="C85" s="30" t="s">
        <v>110</v>
      </c>
      <c r="D85" s="31">
        <v>44588</v>
      </c>
      <c r="E85" s="37">
        <v>304.5</v>
      </c>
      <c r="F85" s="37">
        <v>308.28333333333336</v>
      </c>
      <c r="G85" s="38">
        <v>297.61666666666673</v>
      </c>
      <c r="H85" s="38">
        <v>290.73333333333335</v>
      </c>
      <c r="I85" s="38">
        <v>280.06666666666672</v>
      </c>
      <c r="J85" s="38">
        <v>315.16666666666674</v>
      </c>
      <c r="K85" s="38">
        <v>325.83333333333337</v>
      </c>
      <c r="L85" s="38">
        <v>332.71666666666675</v>
      </c>
      <c r="M85" s="28">
        <v>318.95</v>
      </c>
      <c r="N85" s="28">
        <v>301.39999999999998</v>
      </c>
      <c r="O85" s="39">
        <v>13726800</v>
      </c>
      <c r="P85" s="40">
        <v>-1.3368983957219251E-2</v>
      </c>
    </row>
    <row r="86" spans="1:16" ht="12.75" customHeight="1">
      <c r="A86" s="28">
        <v>76</v>
      </c>
      <c r="B86" s="29" t="s">
        <v>42</v>
      </c>
      <c r="C86" s="273" t="s">
        <v>111</v>
      </c>
      <c r="D86" s="31">
        <v>44588</v>
      </c>
      <c r="E86" s="37">
        <v>1692.5</v>
      </c>
      <c r="F86" s="37">
        <v>1721.6499999999999</v>
      </c>
      <c r="G86" s="38">
        <v>1655.1999999999998</v>
      </c>
      <c r="H86" s="38">
        <v>1617.8999999999999</v>
      </c>
      <c r="I86" s="38">
        <v>1551.4499999999998</v>
      </c>
      <c r="J86" s="38">
        <v>1758.9499999999998</v>
      </c>
      <c r="K86" s="38">
        <v>1825.4</v>
      </c>
      <c r="L86" s="38">
        <v>1862.6999999999998</v>
      </c>
      <c r="M86" s="28">
        <v>1788.1</v>
      </c>
      <c r="N86" s="28">
        <v>1684.35</v>
      </c>
      <c r="O86" s="39">
        <v>10425300</v>
      </c>
      <c r="P86" s="40">
        <v>2.3073695986575306E-2</v>
      </c>
    </row>
    <row r="87" spans="1:16" ht="12.75" customHeight="1">
      <c r="A87" s="28">
        <v>77</v>
      </c>
      <c r="B87" s="29" t="s">
        <v>79</v>
      </c>
      <c r="C87" s="30" t="s">
        <v>261</v>
      </c>
      <c r="D87" s="31">
        <v>44588</v>
      </c>
      <c r="E87" s="37">
        <v>295.5</v>
      </c>
      <c r="F87" s="37">
        <v>299.58333333333331</v>
      </c>
      <c r="G87" s="38">
        <v>288.71666666666664</v>
      </c>
      <c r="H87" s="38">
        <v>281.93333333333334</v>
      </c>
      <c r="I87" s="38">
        <v>271.06666666666666</v>
      </c>
      <c r="J87" s="38">
        <v>306.36666666666662</v>
      </c>
      <c r="K87" s="38">
        <v>317.23333333333329</v>
      </c>
      <c r="L87" s="38">
        <v>324.01666666666659</v>
      </c>
      <c r="M87" s="28">
        <v>310.45</v>
      </c>
      <c r="N87" s="28">
        <v>292.8</v>
      </c>
      <c r="O87" s="39">
        <v>1887000</v>
      </c>
      <c r="P87" s="40">
        <v>-4.7210300429184553E-2</v>
      </c>
    </row>
    <row r="88" spans="1:16" ht="12.75" customHeight="1">
      <c r="A88" s="28">
        <v>78</v>
      </c>
      <c r="B88" s="29" t="s">
        <v>79</v>
      </c>
      <c r="C88" s="30" t="s">
        <v>112</v>
      </c>
      <c r="D88" s="31">
        <v>44588</v>
      </c>
      <c r="E88" s="37">
        <v>689.8</v>
      </c>
      <c r="F88" s="37">
        <v>687.73333333333323</v>
      </c>
      <c r="G88" s="38">
        <v>676.06666666666649</v>
      </c>
      <c r="H88" s="38">
        <v>662.33333333333326</v>
      </c>
      <c r="I88" s="38">
        <v>650.66666666666652</v>
      </c>
      <c r="J88" s="38">
        <v>701.46666666666647</v>
      </c>
      <c r="K88" s="38">
        <v>713.13333333333321</v>
      </c>
      <c r="L88" s="38">
        <v>726.86666666666645</v>
      </c>
      <c r="M88" s="28">
        <v>699.4</v>
      </c>
      <c r="N88" s="28">
        <v>674</v>
      </c>
      <c r="O88" s="39">
        <v>1856250</v>
      </c>
      <c r="P88" s="40">
        <v>-9.0630740967544393E-2</v>
      </c>
    </row>
    <row r="89" spans="1:16" ht="12.75" customHeight="1">
      <c r="A89" s="28">
        <v>79</v>
      </c>
      <c r="B89" s="29" t="s">
        <v>44</v>
      </c>
      <c r="C89" s="30" t="s">
        <v>262</v>
      </c>
      <c r="D89" s="31">
        <v>44588</v>
      </c>
      <c r="E89" s="37">
        <v>1362.45</v>
      </c>
      <c r="F89" s="37">
        <v>1384.8666666666668</v>
      </c>
      <c r="G89" s="38">
        <v>1324.9833333333336</v>
      </c>
      <c r="H89" s="38">
        <v>1287.5166666666669</v>
      </c>
      <c r="I89" s="38">
        <v>1227.6333333333337</v>
      </c>
      <c r="J89" s="38">
        <v>1422.3333333333335</v>
      </c>
      <c r="K89" s="38">
        <v>1482.2166666666667</v>
      </c>
      <c r="L89" s="38">
        <v>1519.6833333333334</v>
      </c>
      <c r="M89" s="28">
        <v>1444.75</v>
      </c>
      <c r="N89" s="28">
        <v>1347.4</v>
      </c>
      <c r="O89" s="39">
        <v>3468925</v>
      </c>
      <c r="P89" s="40">
        <v>2.2685898333566726E-2</v>
      </c>
    </row>
    <row r="90" spans="1:16" ht="12.75" customHeight="1">
      <c r="A90" s="28">
        <v>80</v>
      </c>
      <c r="B90" s="29" t="s">
        <v>70</v>
      </c>
      <c r="C90" s="30" t="s">
        <v>113</v>
      </c>
      <c r="D90" s="31">
        <v>44588</v>
      </c>
      <c r="E90" s="37">
        <v>1182</v>
      </c>
      <c r="F90" s="37">
        <v>1195.25</v>
      </c>
      <c r="G90" s="38">
        <v>1140.55</v>
      </c>
      <c r="H90" s="38">
        <v>1099.0999999999999</v>
      </c>
      <c r="I90" s="38">
        <v>1044.3999999999999</v>
      </c>
      <c r="J90" s="38">
        <v>1236.7</v>
      </c>
      <c r="K90" s="38">
        <v>1291.3999999999999</v>
      </c>
      <c r="L90" s="38">
        <v>1332.8500000000001</v>
      </c>
      <c r="M90" s="28">
        <v>1249.95</v>
      </c>
      <c r="N90" s="28">
        <v>1153.8</v>
      </c>
      <c r="O90" s="39">
        <v>4602000</v>
      </c>
      <c r="P90" s="40">
        <v>6.8369123621590255E-2</v>
      </c>
    </row>
    <row r="91" spans="1:16" ht="12.75" customHeight="1">
      <c r="A91" s="28">
        <v>81</v>
      </c>
      <c r="B91" s="29" t="s">
        <v>87</v>
      </c>
      <c r="C91" s="30" t="s">
        <v>114</v>
      </c>
      <c r="D91" s="31">
        <v>44588</v>
      </c>
      <c r="E91" s="37">
        <v>1125.6500000000001</v>
      </c>
      <c r="F91" s="37">
        <v>1133.8166666666668</v>
      </c>
      <c r="G91" s="38">
        <v>1104.4333333333336</v>
      </c>
      <c r="H91" s="38">
        <v>1083.2166666666667</v>
      </c>
      <c r="I91" s="38">
        <v>1053.8333333333335</v>
      </c>
      <c r="J91" s="38">
        <v>1155.0333333333338</v>
      </c>
      <c r="K91" s="38">
        <v>1184.416666666667</v>
      </c>
      <c r="L91" s="38">
        <v>1205.6333333333339</v>
      </c>
      <c r="M91" s="28">
        <v>1163.2</v>
      </c>
      <c r="N91" s="28">
        <v>1112.5999999999999</v>
      </c>
      <c r="O91" s="39">
        <v>28577500</v>
      </c>
      <c r="P91" s="40">
        <v>4.8488726986314857E-3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44588</v>
      </c>
      <c r="E92" s="37">
        <v>2540.8000000000002</v>
      </c>
      <c r="F92" s="37">
        <v>2552.7166666666667</v>
      </c>
      <c r="G92" s="38">
        <v>2503.2333333333336</v>
      </c>
      <c r="H92" s="38">
        <v>2465.666666666667</v>
      </c>
      <c r="I92" s="38">
        <v>2416.1833333333338</v>
      </c>
      <c r="J92" s="38">
        <v>2590.2833333333333</v>
      </c>
      <c r="K92" s="38">
        <v>2639.766666666666</v>
      </c>
      <c r="L92" s="38">
        <v>2677.333333333333</v>
      </c>
      <c r="M92" s="28">
        <v>2602.1999999999998</v>
      </c>
      <c r="N92" s="28">
        <v>2515.15</v>
      </c>
      <c r="O92" s="39">
        <v>15064500</v>
      </c>
      <c r="P92" s="40">
        <v>4.7149351461817576E-2</v>
      </c>
    </row>
    <row r="93" spans="1:16" ht="12.75" customHeight="1">
      <c r="A93" s="28">
        <v>83</v>
      </c>
      <c r="B93" s="29" t="s">
        <v>63</v>
      </c>
      <c r="C93" s="30" t="s">
        <v>116</v>
      </c>
      <c r="D93" s="31">
        <v>44588</v>
      </c>
      <c r="E93" s="37">
        <v>2258.5</v>
      </c>
      <c r="F93" s="37">
        <v>2284.15</v>
      </c>
      <c r="G93" s="38">
        <v>2204.6000000000004</v>
      </c>
      <c r="H93" s="38">
        <v>2150.7000000000003</v>
      </c>
      <c r="I93" s="38">
        <v>2071.1500000000005</v>
      </c>
      <c r="J93" s="38">
        <v>2338.0500000000002</v>
      </c>
      <c r="K93" s="38">
        <v>2417.6000000000004</v>
      </c>
      <c r="L93" s="38">
        <v>2471.5</v>
      </c>
      <c r="M93" s="28">
        <v>2363.6999999999998</v>
      </c>
      <c r="N93" s="28">
        <v>2230.25</v>
      </c>
      <c r="O93" s="39">
        <v>3171200</v>
      </c>
      <c r="P93" s="40">
        <v>-4.9576404141826172E-3</v>
      </c>
    </row>
    <row r="94" spans="1:16" ht="12.75" customHeight="1">
      <c r="A94" s="28">
        <v>84</v>
      </c>
      <c r="B94" s="29" t="s">
        <v>58</v>
      </c>
      <c r="C94" s="30" t="s">
        <v>117</v>
      </c>
      <c r="D94" s="31">
        <v>44588</v>
      </c>
      <c r="E94" s="37">
        <v>1488.8</v>
      </c>
      <c r="F94" s="37">
        <v>1494.0833333333333</v>
      </c>
      <c r="G94" s="38">
        <v>1466.1666666666665</v>
      </c>
      <c r="H94" s="38">
        <v>1443.5333333333333</v>
      </c>
      <c r="I94" s="38">
        <v>1415.6166666666666</v>
      </c>
      <c r="J94" s="38">
        <v>1516.7166666666665</v>
      </c>
      <c r="K94" s="38">
        <v>1544.633333333333</v>
      </c>
      <c r="L94" s="38">
        <v>1567.2666666666664</v>
      </c>
      <c r="M94" s="28">
        <v>1522</v>
      </c>
      <c r="N94" s="28">
        <v>1471.45</v>
      </c>
      <c r="O94" s="39">
        <v>35653200</v>
      </c>
      <c r="P94" s="40">
        <v>8.6826626832228557E-3</v>
      </c>
    </row>
    <row r="95" spans="1:16" ht="12.75" customHeight="1">
      <c r="A95" s="28">
        <v>85</v>
      </c>
      <c r="B95" s="29" t="s">
        <v>63</v>
      </c>
      <c r="C95" s="30" t="s">
        <v>118</v>
      </c>
      <c r="D95" s="31">
        <v>44588</v>
      </c>
      <c r="E95" s="37">
        <v>626.54999999999995</v>
      </c>
      <c r="F95" s="37">
        <v>628.11666666666667</v>
      </c>
      <c r="G95" s="38">
        <v>618.23333333333335</v>
      </c>
      <c r="H95" s="38">
        <v>609.91666666666663</v>
      </c>
      <c r="I95" s="38">
        <v>600.0333333333333</v>
      </c>
      <c r="J95" s="38">
        <v>636.43333333333339</v>
      </c>
      <c r="K95" s="38">
        <v>646.31666666666683</v>
      </c>
      <c r="L95" s="38">
        <v>654.63333333333344</v>
      </c>
      <c r="M95" s="28">
        <v>638</v>
      </c>
      <c r="N95" s="28">
        <v>619.79999999999995</v>
      </c>
      <c r="O95" s="39">
        <v>20297200</v>
      </c>
      <c r="P95" s="40">
        <v>-1.0828776669883135E-2</v>
      </c>
    </row>
    <row r="96" spans="1:16" ht="12.75" customHeight="1">
      <c r="A96" s="28">
        <v>86</v>
      </c>
      <c r="B96" s="29" t="s">
        <v>49</v>
      </c>
      <c r="C96" s="30" t="s">
        <v>119</v>
      </c>
      <c r="D96" s="31">
        <v>44588</v>
      </c>
      <c r="E96" s="37">
        <v>2708.15</v>
      </c>
      <c r="F96" s="37">
        <v>2716.1166666666668</v>
      </c>
      <c r="G96" s="38">
        <v>2665.7833333333338</v>
      </c>
      <c r="H96" s="38">
        <v>2623.416666666667</v>
      </c>
      <c r="I96" s="38">
        <v>2573.0833333333339</v>
      </c>
      <c r="J96" s="38">
        <v>2758.4833333333336</v>
      </c>
      <c r="K96" s="38">
        <v>2808.8166666666666</v>
      </c>
      <c r="L96" s="38">
        <v>2851.1833333333334</v>
      </c>
      <c r="M96" s="28">
        <v>2766.45</v>
      </c>
      <c r="N96" s="28">
        <v>2673.75</v>
      </c>
      <c r="O96" s="39">
        <v>3563100</v>
      </c>
      <c r="P96" s="40">
        <v>-4.6560166974391907E-2</v>
      </c>
    </row>
    <row r="97" spans="1:16" ht="12.75" customHeight="1">
      <c r="A97" s="28">
        <v>87</v>
      </c>
      <c r="B97" s="29" t="s">
        <v>120</v>
      </c>
      <c r="C97" s="30" t="s">
        <v>121</v>
      </c>
      <c r="D97" s="31">
        <v>44588</v>
      </c>
      <c r="E97" s="37">
        <v>479.3</v>
      </c>
      <c r="F97" s="37">
        <v>485.11666666666662</v>
      </c>
      <c r="G97" s="38">
        <v>470.43333333333322</v>
      </c>
      <c r="H97" s="38">
        <v>461.56666666666661</v>
      </c>
      <c r="I97" s="38">
        <v>446.88333333333321</v>
      </c>
      <c r="J97" s="38">
        <v>493.98333333333323</v>
      </c>
      <c r="K97" s="38">
        <v>508.66666666666663</v>
      </c>
      <c r="L97" s="38">
        <v>517.5333333333333</v>
      </c>
      <c r="M97" s="28">
        <v>499.8</v>
      </c>
      <c r="N97" s="28">
        <v>476.25</v>
      </c>
      <c r="O97" s="39">
        <v>32038225</v>
      </c>
      <c r="P97" s="40">
        <v>-7.733506702578867E-2</v>
      </c>
    </row>
    <row r="98" spans="1:16" ht="12.75" customHeight="1">
      <c r="A98" s="28">
        <v>88</v>
      </c>
      <c r="B98" s="29" t="s">
        <v>120</v>
      </c>
      <c r="C98" s="30" t="s">
        <v>391</v>
      </c>
      <c r="D98" s="31">
        <v>44588</v>
      </c>
      <c r="E98" s="37">
        <v>120.5</v>
      </c>
      <c r="F98" s="37">
        <v>123.10000000000001</v>
      </c>
      <c r="G98" s="38">
        <v>115.70000000000002</v>
      </c>
      <c r="H98" s="38">
        <v>110.9</v>
      </c>
      <c r="I98" s="38">
        <v>103.50000000000001</v>
      </c>
      <c r="J98" s="38">
        <v>127.90000000000002</v>
      </c>
      <c r="K98" s="38">
        <v>135.30000000000001</v>
      </c>
      <c r="L98" s="38">
        <v>140.10000000000002</v>
      </c>
      <c r="M98" s="28">
        <v>130.5</v>
      </c>
      <c r="N98" s="28">
        <v>118.3</v>
      </c>
      <c r="O98" s="39">
        <v>13953500</v>
      </c>
      <c r="P98" s="40">
        <v>-6.2138728323699419E-2</v>
      </c>
    </row>
    <row r="99" spans="1:16" ht="12.75" customHeight="1">
      <c r="A99" s="28">
        <v>89</v>
      </c>
      <c r="B99" s="29" t="s">
        <v>79</v>
      </c>
      <c r="C99" s="30" t="s">
        <v>122</v>
      </c>
      <c r="D99" s="31">
        <v>44588</v>
      </c>
      <c r="E99" s="37">
        <v>303.64999999999998</v>
      </c>
      <c r="F99" s="37">
        <v>305.9666666666667</v>
      </c>
      <c r="G99" s="38">
        <v>298.13333333333338</v>
      </c>
      <c r="H99" s="38">
        <v>292.61666666666667</v>
      </c>
      <c r="I99" s="38">
        <v>284.78333333333336</v>
      </c>
      <c r="J99" s="38">
        <v>311.48333333333341</v>
      </c>
      <c r="K99" s="38">
        <v>319.31666666666666</v>
      </c>
      <c r="L99" s="38">
        <v>324.83333333333343</v>
      </c>
      <c r="M99" s="28">
        <v>313.8</v>
      </c>
      <c r="N99" s="28">
        <v>300.45</v>
      </c>
      <c r="O99" s="39">
        <v>13880700</v>
      </c>
      <c r="P99" s="40">
        <v>9.081264587311691E-2</v>
      </c>
    </row>
    <row r="100" spans="1:16" ht="12.75" customHeight="1">
      <c r="A100" s="28">
        <v>90</v>
      </c>
      <c r="B100" s="29" t="s">
        <v>56</v>
      </c>
      <c r="C100" s="30" t="s">
        <v>123</v>
      </c>
      <c r="D100" s="31">
        <v>44588</v>
      </c>
      <c r="E100" s="37">
        <v>2288.25</v>
      </c>
      <c r="F100" s="37">
        <v>2299.8833333333332</v>
      </c>
      <c r="G100" s="38">
        <v>2258.3166666666666</v>
      </c>
      <c r="H100" s="38">
        <v>2228.3833333333332</v>
      </c>
      <c r="I100" s="38">
        <v>2186.8166666666666</v>
      </c>
      <c r="J100" s="38">
        <v>2329.8166666666666</v>
      </c>
      <c r="K100" s="38">
        <v>2371.3833333333332</v>
      </c>
      <c r="L100" s="38">
        <v>2401.3166666666666</v>
      </c>
      <c r="M100" s="28">
        <v>2341.4499999999998</v>
      </c>
      <c r="N100" s="28">
        <v>2269.9499999999998</v>
      </c>
      <c r="O100" s="39">
        <v>10273800</v>
      </c>
      <c r="P100" s="40">
        <v>2.3062675509350542E-2</v>
      </c>
    </row>
    <row r="101" spans="1:16" ht="12.75" customHeight="1">
      <c r="A101" s="28">
        <v>91</v>
      </c>
      <c r="B101" s="29" t="s">
        <v>44</v>
      </c>
      <c r="C101" s="30" t="s">
        <v>392</v>
      </c>
      <c r="D101" s="31">
        <v>44588</v>
      </c>
      <c r="E101" s="37">
        <v>42270.9</v>
      </c>
      <c r="F101" s="37">
        <v>42881.933333333334</v>
      </c>
      <c r="G101" s="38">
        <v>41463.916666666672</v>
      </c>
      <c r="H101" s="38">
        <v>40656.933333333334</v>
      </c>
      <c r="I101" s="38">
        <v>39238.916666666672</v>
      </c>
      <c r="J101" s="38">
        <v>43688.916666666672</v>
      </c>
      <c r="K101" s="38">
        <v>45106.933333333334</v>
      </c>
      <c r="L101" s="38">
        <v>45913.916666666672</v>
      </c>
      <c r="M101" s="28">
        <v>44299.95</v>
      </c>
      <c r="N101" s="28">
        <v>42074.95</v>
      </c>
      <c r="O101" s="39">
        <v>8550</v>
      </c>
      <c r="P101" s="40">
        <v>-0.11076443057722309</v>
      </c>
    </row>
    <row r="102" spans="1:16" ht="12.75" customHeight="1">
      <c r="A102" s="28">
        <v>92</v>
      </c>
      <c r="B102" s="29" t="s">
        <v>63</v>
      </c>
      <c r="C102" s="30" t="s">
        <v>124</v>
      </c>
      <c r="D102" s="31">
        <v>44588</v>
      </c>
      <c r="E102" s="37">
        <v>209.65</v>
      </c>
      <c r="F102" s="37">
        <v>212.5</v>
      </c>
      <c r="G102" s="38">
        <v>203.85</v>
      </c>
      <c r="H102" s="38">
        <v>198.04999999999998</v>
      </c>
      <c r="I102" s="38">
        <v>189.39999999999998</v>
      </c>
      <c r="J102" s="38">
        <v>218.3</v>
      </c>
      <c r="K102" s="38">
        <v>226.95</v>
      </c>
      <c r="L102" s="38">
        <v>232.75000000000003</v>
      </c>
      <c r="M102" s="28">
        <v>221.15</v>
      </c>
      <c r="N102" s="28">
        <v>206.7</v>
      </c>
      <c r="O102" s="39">
        <v>33142100</v>
      </c>
      <c r="P102" s="40">
        <v>-4.3653278468557113E-2</v>
      </c>
    </row>
    <row r="103" spans="1:16" ht="12.75" customHeight="1">
      <c r="A103" s="28">
        <v>93</v>
      </c>
      <c r="B103" s="29" t="s">
        <v>58</v>
      </c>
      <c r="C103" s="30" t="s">
        <v>125</v>
      </c>
      <c r="D103" s="31">
        <v>44588</v>
      </c>
      <c r="E103" s="37">
        <v>798.3</v>
      </c>
      <c r="F103" s="37">
        <v>799.65</v>
      </c>
      <c r="G103" s="38">
        <v>782.3</v>
      </c>
      <c r="H103" s="38">
        <v>766.3</v>
      </c>
      <c r="I103" s="38">
        <v>748.94999999999993</v>
      </c>
      <c r="J103" s="38">
        <v>815.65</v>
      </c>
      <c r="K103" s="38">
        <v>833.00000000000011</v>
      </c>
      <c r="L103" s="38">
        <v>849</v>
      </c>
      <c r="M103" s="28">
        <v>817</v>
      </c>
      <c r="N103" s="28">
        <v>783.65</v>
      </c>
      <c r="O103" s="39">
        <v>83010125</v>
      </c>
      <c r="P103" s="40">
        <v>6.8343095790051142E-2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44588</v>
      </c>
      <c r="E104" s="37">
        <v>1332.25</v>
      </c>
      <c r="F104" s="37">
        <v>1347.0166666666667</v>
      </c>
      <c r="G104" s="38">
        <v>1312.1833333333334</v>
      </c>
      <c r="H104" s="38">
        <v>1292.1166666666668</v>
      </c>
      <c r="I104" s="38">
        <v>1257.2833333333335</v>
      </c>
      <c r="J104" s="38">
        <v>1367.0833333333333</v>
      </c>
      <c r="K104" s="38">
        <v>1401.9166666666667</v>
      </c>
      <c r="L104" s="38">
        <v>1421.9833333333331</v>
      </c>
      <c r="M104" s="28">
        <v>1381.85</v>
      </c>
      <c r="N104" s="28">
        <v>1326.95</v>
      </c>
      <c r="O104" s="39">
        <v>2977975</v>
      </c>
      <c r="P104" s="40">
        <v>-3.6838487972508591E-2</v>
      </c>
    </row>
    <row r="105" spans="1:16" ht="12.75" customHeight="1">
      <c r="A105" s="28">
        <v>95</v>
      </c>
      <c r="B105" s="29" t="s">
        <v>63</v>
      </c>
      <c r="C105" s="30" t="s">
        <v>127</v>
      </c>
      <c r="D105" s="31">
        <v>44588</v>
      </c>
      <c r="E105" s="37">
        <v>567.1</v>
      </c>
      <c r="F105" s="37">
        <v>567.55000000000007</v>
      </c>
      <c r="G105" s="38">
        <v>558.00000000000011</v>
      </c>
      <c r="H105" s="38">
        <v>548.90000000000009</v>
      </c>
      <c r="I105" s="38">
        <v>539.35000000000014</v>
      </c>
      <c r="J105" s="38">
        <v>576.65000000000009</v>
      </c>
      <c r="K105" s="38">
        <v>586.20000000000005</v>
      </c>
      <c r="L105" s="38">
        <v>595.30000000000007</v>
      </c>
      <c r="M105" s="28">
        <v>577.1</v>
      </c>
      <c r="N105" s="28">
        <v>558.45000000000005</v>
      </c>
      <c r="O105" s="39">
        <v>5445000</v>
      </c>
      <c r="P105" s="40">
        <v>5.4009140008309097E-3</v>
      </c>
    </row>
    <row r="106" spans="1:16" ht="12.75" customHeight="1">
      <c r="A106" s="28">
        <v>96</v>
      </c>
      <c r="B106" s="29" t="s">
        <v>74</v>
      </c>
      <c r="C106" s="30" t="s">
        <v>128</v>
      </c>
      <c r="D106" s="31">
        <v>44588</v>
      </c>
      <c r="E106" s="37">
        <v>11.05</v>
      </c>
      <c r="F106" s="37">
        <v>11.216666666666669</v>
      </c>
      <c r="G106" s="38">
        <v>10.633333333333336</v>
      </c>
      <c r="H106" s="38">
        <v>10.216666666666669</v>
      </c>
      <c r="I106" s="38">
        <v>9.6333333333333364</v>
      </c>
      <c r="J106" s="38">
        <v>11.633333333333336</v>
      </c>
      <c r="K106" s="38">
        <v>12.216666666666669</v>
      </c>
      <c r="L106" s="38">
        <v>12.633333333333336</v>
      </c>
      <c r="M106" s="28">
        <v>11.8</v>
      </c>
      <c r="N106" s="28">
        <v>10.8</v>
      </c>
      <c r="O106" s="39">
        <v>656530000</v>
      </c>
      <c r="P106" s="40">
        <v>-5.2434835320266722E-2</v>
      </c>
    </row>
    <row r="107" spans="1:16" ht="12.75" customHeight="1">
      <c r="A107" s="28">
        <v>97</v>
      </c>
      <c r="B107" s="29" t="s">
        <v>63</v>
      </c>
      <c r="C107" s="30" t="s">
        <v>396</v>
      </c>
      <c r="D107" s="31">
        <v>44588</v>
      </c>
      <c r="E107" s="37">
        <v>59.3</v>
      </c>
      <c r="F107" s="37">
        <v>59.983333333333327</v>
      </c>
      <c r="G107" s="38">
        <v>57.466666666666654</v>
      </c>
      <c r="H107" s="38">
        <v>55.633333333333326</v>
      </c>
      <c r="I107" s="38">
        <v>53.116666666666653</v>
      </c>
      <c r="J107" s="38">
        <v>61.816666666666656</v>
      </c>
      <c r="K107" s="38">
        <v>64.333333333333314</v>
      </c>
      <c r="L107" s="38">
        <v>66.166666666666657</v>
      </c>
      <c r="M107" s="28">
        <v>62.5</v>
      </c>
      <c r="N107" s="28">
        <v>58.15</v>
      </c>
      <c r="O107" s="39">
        <v>83780000</v>
      </c>
      <c r="P107" s="40">
        <v>-4.8699370471552445E-3</v>
      </c>
    </row>
    <row r="108" spans="1:16" ht="12.75" customHeight="1">
      <c r="A108" s="28">
        <v>98</v>
      </c>
      <c r="B108" s="29" t="s">
        <v>58</v>
      </c>
      <c r="C108" s="30" t="s">
        <v>129</v>
      </c>
      <c r="D108" s="31">
        <v>44588</v>
      </c>
      <c r="E108" s="37">
        <v>44.6</v>
      </c>
      <c r="F108" s="37">
        <v>45.25</v>
      </c>
      <c r="G108" s="38">
        <v>43.45</v>
      </c>
      <c r="H108" s="38">
        <v>42.300000000000004</v>
      </c>
      <c r="I108" s="38">
        <v>40.500000000000007</v>
      </c>
      <c r="J108" s="38">
        <v>46.4</v>
      </c>
      <c r="K108" s="38">
        <v>48.199999999999996</v>
      </c>
      <c r="L108" s="38">
        <v>49.349999999999994</v>
      </c>
      <c r="M108" s="28">
        <v>47.05</v>
      </c>
      <c r="N108" s="28">
        <v>44.1</v>
      </c>
      <c r="O108" s="39">
        <v>173792700</v>
      </c>
      <c r="P108" s="40">
        <v>-6.2230474365117396E-2</v>
      </c>
    </row>
    <row r="109" spans="1:16" ht="12.75" customHeight="1">
      <c r="A109" s="28">
        <v>99</v>
      </c>
      <c r="B109" s="29" t="s">
        <v>44</v>
      </c>
      <c r="C109" s="30" t="s">
        <v>407</v>
      </c>
      <c r="D109" s="31">
        <v>44588</v>
      </c>
      <c r="E109" s="37">
        <v>240.3</v>
      </c>
      <c r="F109" s="37">
        <v>243.16666666666666</v>
      </c>
      <c r="G109" s="38">
        <v>233.43333333333331</v>
      </c>
      <c r="H109" s="38">
        <v>226.56666666666666</v>
      </c>
      <c r="I109" s="38">
        <v>216.83333333333331</v>
      </c>
      <c r="J109" s="38">
        <v>250.0333333333333</v>
      </c>
      <c r="K109" s="38">
        <v>259.76666666666665</v>
      </c>
      <c r="L109" s="38">
        <v>266.63333333333333</v>
      </c>
      <c r="M109" s="28">
        <v>252.9</v>
      </c>
      <c r="N109" s="28">
        <v>236.3</v>
      </c>
      <c r="O109" s="39">
        <v>44842500</v>
      </c>
      <c r="P109" s="40">
        <v>-3.1270252754374596E-2</v>
      </c>
    </row>
    <row r="110" spans="1:16" ht="12.75" customHeight="1">
      <c r="A110" s="28">
        <v>100</v>
      </c>
      <c r="B110" s="29" t="s">
        <v>79</v>
      </c>
      <c r="C110" s="30" t="s">
        <v>130</v>
      </c>
      <c r="D110" s="31">
        <v>44588</v>
      </c>
      <c r="E110" s="37">
        <v>397.35</v>
      </c>
      <c r="F110" s="37">
        <v>404.63333333333338</v>
      </c>
      <c r="G110" s="38">
        <v>384.31666666666678</v>
      </c>
      <c r="H110" s="38">
        <v>371.28333333333342</v>
      </c>
      <c r="I110" s="38">
        <v>350.96666666666681</v>
      </c>
      <c r="J110" s="38">
        <v>417.66666666666674</v>
      </c>
      <c r="K110" s="38">
        <v>437.98333333333335</v>
      </c>
      <c r="L110" s="38">
        <v>451.01666666666671</v>
      </c>
      <c r="M110" s="28">
        <v>424.95</v>
      </c>
      <c r="N110" s="28">
        <v>391.6</v>
      </c>
      <c r="O110" s="39">
        <v>20330750</v>
      </c>
      <c r="P110" s="40">
        <v>4.3251252381288366E-2</v>
      </c>
    </row>
    <row r="111" spans="1:16" ht="12.75" customHeight="1">
      <c r="A111" s="28">
        <v>101</v>
      </c>
      <c r="B111" s="29" t="s">
        <v>106</v>
      </c>
      <c r="C111" s="30" t="s">
        <v>131</v>
      </c>
      <c r="D111" s="31">
        <v>44588</v>
      </c>
      <c r="E111" s="37">
        <v>195.65</v>
      </c>
      <c r="F111" s="37">
        <v>198.21666666666667</v>
      </c>
      <c r="G111" s="38">
        <v>189.18333333333334</v>
      </c>
      <c r="H111" s="38">
        <v>182.71666666666667</v>
      </c>
      <c r="I111" s="38">
        <v>173.68333333333334</v>
      </c>
      <c r="J111" s="38">
        <v>204.68333333333334</v>
      </c>
      <c r="K111" s="38">
        <v>213.7166666666667</v>
      </c>
      <c r="L111" s="38">
        <v>220.18333333333334</v>
      </c>
      <c r="M111" s="28">
        <v>207.25</v>
      </c>
      <c r="N111" s="28">
        <v>191.75</v>
      </c>
      <c r="O111" s="39">
        <v>14221792</v>
      </c>
      <c r="P111" s="40">
        <v>-1.3943112102621304E-2</v>
      </c>
    </row>
    <row r="112" spans="1:16" ht="12.75" customHeight="1">
      <c r="A112" s="28">
        <v>102</v>
      </c>
      <c r="B112" s="29" t="s">
        <v>42</v>
      </c>
      <c r="C112" s="30" t="s">
        <v>404</v>
      </c>
      <c r="D112" s="31">
        <v>44588</v>
      </c>
      <c r="E112" s="37">
        <v>212.55</v>
      </c>
      <c r="F112" s="37">
        <v>215.75</v>
      </c>
      <c r="G112" s="38">
        <v>204.8</v>
      </c>
      <c r="H112" s="38">
        <v>197.05</v>
      </c>
      <c r="I112" s="38">
        <v>186.10000000000002</v>
      </c>
      <c r="J112" s="38">
        <v>223.5</v>
      </c>
      <c r="K112" s="38">
        <v>234.45</v>
      </c>
      <c r="L112" s="38">
        <v>242.2</v>
      </c>
      <c r="M112" s="28">
        <v>226.7</v>
      </c>
      <c r="N112" s="28">
        <v>208</v>
      </c>
      <c r="O112" s="39">
        <v>14134600</v>
      </c>
      <c r="P112" s="40">
        <v>-5.9073359073359075E-2</v>
      </c>
    </row>
    <row r="113" spans="1:16" ht="12.75" customHeight="1">
      <c r="A113" s="28">
        <v>103</v>
      </c>
      <c r="B113" s="29" t="s">
        <v>44</v>
      </c>
      <c r="C113" s="30" t="s">
        <v>265</v>
      </c>
      <c r="D113" s="31">
        <v>44588</v>
      </c>
      <c r="E113" s="37">
        <v>5688.8</v>
      </c>
      <c r="F113" s="37">
        <v>5736.7333333333336</v>
      </c>
      <c r="G113" s="38">
        <v>5463.3666666666668</v>
      </c>
      <c r="H113" s="38">
        <v>5237.9333333333334</v>
      </c>
      <c r="I113" s="38">
        <v>4964.5666666666666</v>
      </c>
      <c r="J113" s="38">
        <v>5962.166666666667</v>
      </c>
      <c r="K113" s="38">
        <v>6235.5333333333338</v>
      </c>
      <c r="L113" s="38">
        <v>6460.9666666666672</v>
      </c>
      <c r="M113" s="28">
        <v>6010.1</v>
      </c>
      <c r="N113" s="28">
        <v>5511.3</v>
      </c>
      <c r="O113" s="39">
        <v>298875</v>
      </c>
      <c r="P113" s="40">
        <v>3.911342894393742E-2</v>
      </c>
    </row>
    <row r="114" spans="1:16" ht="12.75" customHeight="1">
      <c r="A114" s="28">
        <v>104</v>
      </c>
      <c r="B114" s="29" t="s">
        <v>44</v>
      </c>
      <c r="C114" s="30" t="s">
        <v>132</v>
      </c>
      <c r="D114" s="31">
        <v>44588</v>
      </c>
      <c r="E114" s="37">
        <v>1996.95</v>
      </c>
      <c r="F114" s="37">
        <v>2019.7333333333336</v>
      </c>
      <c r="G114" s="38">
        <v>1954.3166666666671</v>
      </c>
      <c r="H114" s="38">
        <v>1911.6833333333334</v>
      </c>
      <c r="I114" s="38">
        <v>1846.2666666666669</v>
      </c>
      <c r="J114" s="38">
        <v>2062.3666666666672</v>
      </c>
      <c r="K114" s="38">
        <v>2127.7833333333333</v>
      </c>
      <c r="L114" s="38">
        <v>2170.4166666666674</v>
      </c>
      <c r="M114" s="28">
        <v>2085.15</v>
      </c>
      <c r="N114" s="28">
        <v>1977.1</v>
      </c>
      <c r="O114" s="39">
        <v>2775500</v>
      </c>
      <c r="P114" s="40">
        <v>1.5457788347205707E-2</v>
      </c>
    </row>
    <row r="115" spans="1:16" ht="12.75" customHeight="1">
      <c r="A115" s="28">
        <v>105</v>
      </c>
      <c r="B115" s="29" t="s">
        <v>58</v>
      </c>
      <c r="C115" s="30" t="s">
        <v>133</v>
      </c>
      <c r="D115" s="31">
        <v>44588</v>
      </c>
      <c r="E115" s="37">
        <v>850.35</v>
      </c>
      <c r="F115" s="37">
        <v>850.25</v>
      </c>
      <c r="G115" s="38">
        <v>831.4</v>
      </c>
      <c r="H115" s="38">
        <v>812.44999999999993</v>
      </c>
      <c r="I115" s="38">
        <v>793.59999999999991</v>
      </c>
      <c r="J115" s="38">
        <v>869.2</v>
      </c>
      <c r="K115" s="38">
        <v>888.05</v>
      </c>
      <c r="L115" s="38">
        <v>907.00000000000011</v>
      </c>
      <c r="M115" s="28">
        <v>869.1</v>
      </c>
      <c r="N115" s="28">
        <v>831.3</v>
      </c>
      <c r="O115" s="39">
        <v>31577400</v>
      </c>
      <c r="P115" s="40">
        <v>2.6863283036122542E-3</v>
      </c>
    </row>
    <row r="116" spans="1:16" ht="12.75" customHeight="1">
      <c r="A116" s="28">
        <v>106</v>
      </c>
      <c r="B116" s="29" t="s">
        <v>74</v>
      </c>
      <c r="C116" s="30" t="s">
        <v>134</v>
      </c>
      <c r="D116" s="31">
        <v>44588</v>
      </c>
      <c r="E116" s="37">
        <v>248.5</v>
      </c>
      <c r="F116" s="37">
        <v>251.63333333333333</v>
      </c>
      <c r="G116" s="38">
        <v>243.46666666666664</v>
      </c>
      <c r="H116" s="38">
        <v>238.43333333333331</v>
      </c>
      <c r="I116" s="38">
        <v>230.26666666666662</v>
      </c>
      <c r="J116" s="38">
        <v>256.66666666666663</v>
      </c>
      <c r="K116" s="38">
        <v>264.83333333333337</v>
      </c>
      <c r="L116" s="38">
        <v>269.86666666666667</v>
      </c>
      <c r="M116" s="28">
        <v>259.8</v>
      </c>
      <c r="N116" s="28">
        <v>246.6</v>
      </c>
      <c r="O116" s="39">
        <v>13112400</v>
      </c>
      <c r="P116" s="40">
        <v>-9.3082293209223611E-3</v>
      </c>
    </row>
    <row r="117" spans="1:16" ht="12.75" customHeight="1">
      <c r="A117" s="28">
        <v>107</v>
      </c>
      <c r="B117" s="29" t="s">
        <v>87</v>
      </c>
      <c r="C117" s="30" t="s">
        <v>135</v>
      </c>
      <c r="D117" s="31">
        <v>44588</v>
      </c>
      <c r="E117" s="37">
        <v>1734.9</v>
      </c>
      <c r="F117" s="37">
        <v>1743.9166666666667</v>
      </c>
      <c r="G117" s="38">
        <v>1716.3333333333335</v>
      </c>
      <c r="H117" s="38">
        <v>1697.7666666666667</v>
      </c>
      <c r="I117" s="38">
        <v>1670.1833333333334</v>
      </c>
      <c r="J117" s="38">
        <v>1762.4833333333336</v>
      </c>
      <c r="K117" s="38">
        <v>1790.0666666666671</v>
      </c>
      <c r="L117" s="38">
        <v>1808.6333333333337</v>
      </c>
      <c r="M117" s="28">
        <v>1771.5</v>
      </c>
      <c r="N117" s="28">
        <v>1725.35</v>
      </c>
      <c r="O117" s="39">
        <v>39291900</v>
      </c>
      <c r="P117" s="40">
        <v>4.476671373074561E-2</v>
      </c>
    </row>
    <row r="118" spans="1:16" ht="12.75" customHeight="1">
      <c r="A118" s="28">
        <v>108</v>
      </c>
      <c r="B118" s="29" t="s">
        <v>79</v>
      </c>
      <c r="C118" s="30" t="s">
        <v>136</v>
      </c>
      <c r="D118" s="31">
        <v>44588</v>
      </c>
      <c r="E118" s="37">
        <v>120.2</v>
      </c>
      <c r="F118" s="37">
        <v>120.83333333333333</v>
      </c>
      <c r="G118" s="38">
        <v>119.21666666666665</v>
      </c>
      <c r="H118" s="38">
        <v>118.23333333333332</v>
      </c>
      <c r="I118" s="38">
        <v>116.61666666666665</v>
      </c>
      <c r="J118" s="38">
        <v>121.81666666666666</v>
      </c>
      <c r="K118" s="38">
        <v>123.43333333333334</v>
      </c>
      <c r="L118" s="38">
        <v>124.41666666666667</v>
      </c>
      <c r="M118" s="28">
        <v>122.45</v>
      </c>
      <c r="N118" s="28">
        <v>119.85</v>
      </c>
      <c r="O118" s="39">
        <v>47489000</v>
      </c>
      <c r="P118" s="40">
        <v>-7.3548059852903885E-2</v>
      </c>
    </row>
    <row r="119" spans="1:16" ht="12.75" customHeight="1">
      <c r="A119" s="28">
        <v>109</v>
      </c>
      <c r="B119" s="29" t="s">
        <v>47</v>
      </c>
      <c r="C119" s="30" t="s">
        <v>266</v>
      </c>
      <c r="D119" s="31">
        <v>44588</v>
      </c>
      <c r="E119" s="37">
        <v>1042.05</v>
      </c>
      <c r="F119" s="37">
        <v>1039.05</v>
      </c>
      <c r="G119" s="38">
        <v>1020.8999999999999</v>
      </c>
      <c r="H119" s="38">
        <v>999.74999999999989</v>
      </c>
      <c r="I119" s="38">
        <v>981.5999999999998</v>
      </c>
      <c r="J119" s="38">
        <v>1060.1999999999998</v>
      </c>
      <c r="K119" s="38">
        <v>1078.3499999999999</v>
      </c>
      <c r="L119" s="38">
        <v>1099.5</v>
      </c>
      <c r="M119" s="28">
        <v>1057.2</v>
      </c>
      <c r="N119" s="28">
        <v>1017.9</v>
      </c>
      <c r="O119" s="39">
        <v>1753200</v>
      </c>
      <c r="P119" s="40">
        <v>1.3791308873276087E-2</v>
      </c>
    </row>
    <row r="120" spans="1:16" ht="12.75" customHeight="1">
      <c r="A120" s="28">
        <v>110</v>
      </c>
      <c r="B120" s="29" t="s">
        <v>44</v>
      </c>
      <c r="C120" s="30" t="s">
        <v>137</v>
      </c>
      <c r="D120" s="31">
        <v>44588</v>
      </c>
      <c r="E120" s="37">
        <v>809.8</v>
      </c>
      <c r="F120" s="37">
        <v>824.2833333333333</v>
      </c>
      <c r="G120" s="38">
        <v>790.61666666666656</v>
      </c>
      <c r="H120" s="38">
        <v>771.43333333333328</v>
      </c>
      <c r="I120" s="38">
        <v>737.76666666666654</v>
      </c>
      <c r="J120" s="38">
        <v>843.46666666666658</v>
      </c>
      <c r="K120" s="38">
        <v>877.13333333333333</v>
      </c>
      <c r="L120" s="38">
        <v>896.31666666666661</v>
      </c>
      <c r="M120" s="28">
        <v>857.95</v>
      </c>
      <c r="N120" s="28">
        <v>805.1</v>
      </c>
      <c r="O120" s="39">
        <v>9872625</v>
      </c>
      <c r="P120" s="40">
        <v>1.4202247191011236E-2</v>
      </c>
    </row>
    <row r="121" spans="1:16" ht="12.75" customHeight="1">
      <c r="A121" s="28">
        <v>111</v>
      </c>
      <c r="B121" s="29" t="s">
        <v>56</v>
      </c>
      <c r="C121" s="30" t="s">
        <v>138</v>
      </c>
      <c r="D121" s="31">
        <v>44588</v>
      </c>
      <c r="E121" s="37">
        <v>212.35</v>
      </c>
      <c r="F121" s="37">
        <v>213.98333333333335</v>
      </c>
      <c r="G121" s="38">
        <v>209.7166666666667</v>
      </c>
      <c r="H121" s="38">
        <v>207.08333333333334</v>
      </c>
      <c r="I121" s="38">
        <v>202.81666666666669</v>
      </c>
      <c r="J121" s="38">
        <v>216.6166666666667</v>
      </c>
      <c r="K121" s="38">
        <v>220.88333333333335</v>
      </c>
      <c r="L121" s="38">
        <v>223.51666666666671</v>
      </c>
      <c r="M121" s="28">
        <v>218.25</v>
      </c>
      <c r="N121" s="28">
        <v>211.35</v>
      </c>
      <c r="O121" s="39">
        <v>230608000</v>
      </c>
      <c r="P121" s="40">
        <v>6.930374882980061E-3</v>
      </c>
    </row>
    <row r="122" spans="1:16" ht="12.75" customHeight="1">
      <c r="A122" s="28">
        <v>112</v>
      </c>
      <c r="B122" s="29" t="s">
        <v>120</v>
      </c>
      <c r="C122" s="30" t="s">
        <v>139</v>
      </c>
      <c r="D122" s="31">
        <v>44588</v>
      </c>
      <c r="E122" s="37">
        <v>376.9</v>
      </c>
      <c r="F122" s="37">
        <v>382.91666666666669</v>
      </c>
      <c r="G122" s="38">
        <v>364.83333333333337</v>
      </c>
      <c r="H122" s="38">
        <v>352.76666666666671</v>
      </c>
      <c r="I122" s="38">
        <v>334.68333333333339</v>
      </c>
      <c r="J122" s="38">
        <v>394.98333333333335</v>
      </c>
      <c r="K122" s="38">
        <v>413.06666666666672</v>
      </c>
      <c r="L122" s="38">
        <v>425.13333333333333</v>
      </c>
      <c r="M122" s="28">
        <v>401</v>
      </c>
      <c r="N122" s="28">
        <v>370.85</v>
      </c>
      <c r="O122" s="39">
        <v>32965000</v>
      </c>
      <c r="P122" s="40">
        <v>-3.1793817460900216E-2</v>
      </c>
    </row>
    <row r="123" spans="1:16" ht="12.75" customHeight="1">
      <c r="A123" s="28">
        <v>113</v>
      </c>
      <c r="B123" s="29" t="s">
        <v>42</v>
      </c>
      <c r="C123" s="30" t="s">
        <v>416</v>
      </c>
      <c r="D123" s="31">
        <v>44588</v>
      </c>
      <c r="E123" s="37">
        <v>3257.55</v>
      </c>
      <c r="F123" s="37">
        <v>3285.0499999999997</v>
      </c>
      <c r="G123" s="38">
        <v>3158.7499999999995</v>
      </c>
      <c r="H123" s="38">
        <v>3059.95</v>
      </c>
      <c r="I123" s="38">
        <v>2933.6499999999996</v>
      </c>
      <c r="J123" s="38">
        <v>3383.8499999999995</v>
      </c>
      <c r="K123" s="38">
        <v>3510.1499999999996</v>
      </c>
      <c r="L123" s="38">
        <v>3608.9499999999994</v>
      </c>
      <c r="M123" s="28">
        <v>3411.35</v>
      </c>
      <c r="N123" s="28">
        <v>3186.25</v>
      </c>
      <c r="O123" s="39">
        <v>421050</v>
      </c>
      <c r="P123" s="40">
        <v>9.3139482053611999E-2</v>
      </c>
    </row>
    <row r="124" spans="1:16" ht="12.75" customHeight="1">
      <c r="A124" s="28">
        <v>114</v>
      </c>
      <c r="B124" s="29" t="s">
        <v>120</v>
      </c>
      <c r="C124" s="30" t="s">
        <v>140</v>
      </c>
      <c r="D124" s="31">
        <v>44588</v>
      </c>
      <c r="E124" s="37">
        <v>622.54999999999995</v>
      </c>
      <c r="F124" s="37">
        <v>632.56666666666661</v>
      </c>
      <c r="G124" s="38">
        <v>608.38333333333321</v>
      </c>
      <c r="H124" s="38">
        <v>594.21666666666658</v>
      </c>
      <c r="I124" s="38">
        <v>570.03333333333319</v>
      </c>
      <c r="J124" s="38">
        <v>646.73333333333323</v>
      </c>
      <c r="K124" s="38">
        <v>670.91666666666663</v>
      </c>
      <c r="L124" s="38">
        <v>685.08333333333326</v>
      </c>
      <c r="M124" s="28">
        <v>656.75</v>
      </c>
      <c r="N124" s="28">
        <v>618.4</v>
      </c>
      <c r="O124" s="39">
        <v>43133850</v>
      </c>
      <c r="P124" s="40">
        <v>3.1342801807617816E-2</v>
      </c>
    </row>
    <row r="125" spans="1:16" ht="12.75" customHeight="1">
      <c r="A125" s="28">
        <v>115</v>
      </c>
      <c r="B125" s="29" t="s">
        <v>44</v>
      </c>
      <c r="C125" s="30" t="s">
        <v>141</v>
      </c>
      <c r="D125" s="31">
        <v>44588</v>
      </c>
      <c r="E125" s="37">
        <v>3496.1</v>
      </c>
      <c r="F125" s="37">
        <v>3555.3666666666668</v>
      </c>
      <c r="G125" s="38">
        <v>3410.7333333333336</v>
      </c>
      <c r="H125" s="38">
        <v>3325.3666666666668</v>
      </c>
      <c r="I125" s="38">
        <v>3180.7333333333336</v>
      </c>
      <c r="J125" s="38">
        <v>3640.7333333333336</v>
      </c>
      <c r="K125" s="38">
        <v>3785.3666666666668</v>
      </c>
      <c r="L125" s="38">
        <v>3870.7333333333336</v>
      </c>
      <c r="M125" s="28">
        <v>3700</v>
      </c>
      <c r="N125" s="28">
        <v>3470</v>
      </c>
      <c r="O125" s="39">
        <v>2009500</v>
      </c>
      <c r="P125" s="40">
        <v>-3.0807258696569601E-2</v>
      </c>
    </row>
    <row r="126" spans="1:16" ht="12.75" customHeight="1">
      <c r="A126" s="28">
        <v>116</v>
      </c>
      <c r="B126" s="29" t="s">
        <v>58</v>
      </c>
      <c r="C126" s="30" t="s">
        <v>142</v>
      </c>
      <c r="D126" s="31">
        <v>44588</v>
      </c>
      <c r="E126" s="37">
        <v>1834.85</v>
      </c>
      <c r="F126" s="37">
        <v>1847.2</v>
      </c>
      <c r="G126" s="38">
        <v>1801.4</v>
      </c>
      <c r="H126" s="38">
        <v>1767.95</v>
      </c>
      <c r="I126" s="38">
        <v>1722.15</v>
      </c>
      <c r="J126" s="38">
        <v>1880.65</v>
      </c>
      <c r="K126" s="38">
        <v>1926.4499999999998</v>
      </c>
      <c r="L126" s="38">
        <v>1959.9</v>
      </c>
      <c r="M126" s="28">
        <v>1893</v>
      </c>
      <c r="N126" s="28">
        <v>1813.75</v>
      </c>
      <c r="O126" s="39">
        <v>14051600</v>
      </c>
      <c r="P126" s="40">
        <v>4.2991597636649746E-2</v>
      </c>
    </row>
    <row r="127" spans="1:16" ht="12.75" customHeight="1">
      <c r="A127" s="28">
        <v>117</v>
      </c>
      <c r="B127" s="29" t="s">
        <v>63</v>
      </c>
      <c r="C127" s="30" t="s">
        <v>143</v>
      </c>
      <c r="D127" s="31">
        <v>44588</v>
      </c>
      <c r="E127" s="37">
        <v>73.099999999999994</v>
      </c>
      <c r="F127" s="37">
        <v>73.733333333333334</v>
      </c>
      <c r="G127" s="38">
        <v>71.366666666666674</v>
      </c>
      <c r="H127" s="38">
        <v>69.63333333333334</v>
      </c>
      <c r="I127" s="38">
        <v>67.26666666666668</v>
      </c>
      <c r="J127" s="38">
        <v>75.466666666666669</v>
      </c>
      <c r="K127" s="38">
        <v>77.833333333333314</v>
      </c>
      <c r="L127" s="38">
        <v>79.566666666666663</v>
      </c>
      <c r="M127" s="28">
        <v>76.099999999999994</v>
      </c>
      <c r="N127" s="28">
        <v>72</v>
      </c>
      <c r="O127" s="39">
        <v>76755324</v>
      </c>
      <c r="P127" s="40">
        <v>-6.1128697740421352E-2</v>
      </c>
    </row>
    <row r="128" spans="1:16" ht="12.75" customHeight="1">
      <c r="A128" s="28">
        <v>118</v>
      </c>
      <c r="B128" s="29" t="s">
        <v>44</v>
      </c>
      <c r="C128" s="30" t="s">
        <v>144</v>
      </c>
      <c r="D128" s="31">
        <v>44588</v>
      </c>
      <c r="E128" s="37">
        <v>2875.2</v>
      </c>
      <c r="F128" s="37">
        <v>2892.3666666666668</v>
      </c>
      <c r="G128" s="38">
        <v>2812.8333333333335</v>
      </c>
      <c r="H128" s="38">
        <v>2750.4666666666667</v>
      </c>
      <c r="I128" s="38">
        <v>2670.9333333333334</v>
      </c>
      <c r="J128" s="38">
        <v>2954.7333333333336</v>
      </c>
      <c r="K128" s="38">
        <v>3034.2666666666664</v>
      </c>
      <c r="L128" s="38">
        <v>3096.6333333333337</v>
      </c>
      <c r="M128" s="28">
        <v>2971.9</v>
      </c>
      <c r="N128" s="28">
        <v>2830</v>
      </c>
      <c r="O128" s="39">
        <v>798375</v>
      </c>
      <c r="P128" s="40">
        <v>-8.403843395955829E-2</v>
      </c>
    </row>
    <row r="129" spans="1:16" ht="12.75" customHeight="1">
      <c r="A129" s="28">
        <v>119</v>
      </c>
      <c r="B129" s="29" t="s">
        <v>47</v>
      </c>
      <c r="C129" s="30" t="s">
        <v>268</v>
      </c>
      <c r="D129" s="31">
        <v>44588</v>
      </c>
      <c r="E129" s="37">
        <v>470.6</v>
      </c>
      <c r="F129" s="37">
        <v>471.43333333333334</v>
      </c>
      <c r="G129" s="38">
        <v>461.41666666666669</v>
      </c>
      <c r="H129" s="38">
        <v>452.23333333333335</v>
      </c>
      <c r="I129" s="38">
        <v>442.2166666666667</v>
      </c>
      <c r="J129" s="38">
        <v>480.61666666666667</v>
      </c>
      <c r="K129" s="38">
        <v>490.63333333333333</v>
      </c>
      <c r="L129" s="38">
        <v>499.81666666666666</v>
      </c>
      <c r="M129" s="28">
        <v>481.45</v>
      </c>
      <c r="N129" s="28">
        <v>462.25</v>
      </c>
      <c r="O129" s="39">
        <v>5369400</v>
      </c>
      <c r="P129" s="40">
        <v>3.3252511257360583E-2</v>
      </c>
    </row>
    <row r="130" spans="1:16" ht="12.75" customHeight="1">
      <c r="A130" s="28">
        <v>120</v>
      </c>
      <c r="B130" s="29" t="s">
        <v>63</v>
      </c>
      <c r="C130" s="30" t="s">
        <v>145</v>
      </c>
      <c r="D130" s="31">
        <v>44588</v>
      </c>
      <c r="E130" s="37">
        <v>338.1</v>
      </c>
      <c r="F130" s="37">
        <v>341.7</v>
      </c>
      <c r="G130" s="38">
        <v>328.4</v>
      </c>
      <c r="H130" s="38">
        <v>318.7</v>
      </c>
      <c r="I130" s="38">
        <v>305.39999999999998</v>
      </c>
      <c r="J130" s="38">
        <v>351.4</v>
      </c>
      <c r="K130" s="38">
        <v>364.70000000000005</v>
      </c>
      <c r="L130" s="38">
        <v>374.4</v>
      </c>
      <c r="M130" s="28">
        <v>355</v>
      </c>
      <c r="N130" s="28">
        <v>332</v>
      </c>
      <c r="O130" s="39">
        <v>22450000</v>
      </c>
      <c r="P130" s="40">
        <v>-1.388034788720021E-2</v>
      </c>
    </row>
    <row r="131" spans="1:16" ht="12.75" customHeight="1">
      <c r="A131" s="28">
        <v>121</v>
      </c>
      <c r="B131" s="29" t="s">
        <v>70</v>
      </c>
      <c r="C131" s="30" t="s">
        <v>146</v>
      </c>
      <c r="D131" s="31">
        <v>44588</v>
      </c>
      <c r="E131" s="37">
        <v>1902.5</v>
      </c>
      <c r="F131" s="37">
        <v>1915.2166666666665</v>
      </c>
      <c r="G131" s="38">
        <v>1871.2833333333328</v>
      </c>
      <c r="H131" s="38">
        <v>1840.0666666666664</v>
      </c>
      <c r="I131" s="38">
        <v>1796.1333333333328</v>
      </c>
      <c r="J131" s="38">
        <v>1946.4333333333329</v>
      </c>
      <c r="K131" s="38">
        <v>1990.3666666666668</v>
      </c>
      <c r="L131" s="38">
        <v>2021.583333333333</v>
      </c>
      <c r="M131" s="28">
        <v>1959.15</v>
      </c>
      <c r="N131" s="28">
        <v>1884</v>
      </c>
      <c r="O131" s="39">
        <v>14239300</v>
      </c>
      <c r="P131" s="40">
        <v>1.4959629493012008E-2</v>
      </c>
    </row>
    <row r="132" spans="1:16" ht="12.75" customHeight="1">
      <c r="A132" s="28">
        <v>122</v>
      </c>
      <c r="B132" s="29" t="s">
        <v>87</v>
      </c>
      <c r="C132" s="30" t="s">
        <v>147</v>
      </c>
      <c r="D132" s="31">
        <v>44588</v>
      </c>
      <c r="E132" s="37">
        <v>5962.85</v>
      </c>
      <c r="F132" s="37">
        <v>6077.4333333333343</v>
      </c>
      <c r="G132" s="38">
        <v>5710.3166666666684</v>
      </c>
      <c r="H132" s="38">
        <v>5457.7833333333338</v>
      </c>
      <c r="I132" s="38">
        <v>5090.6666666666679</v>
      </c>
      <c r="J132" s="38">
        <v>6329.966666666669</v>
      </c>
      <c r="K132" s="38">
        <v>6697.0833333333339</v>
      </c>
      <c r="L132" s="38">
        <v>6949.6166666666695</v>
      </c>
      <c r="M132" s="28">
        <v>6444.55</v>
      </c>
      <c r="N132" s="28">
        <v>5824.9</v>
      </c>
      <c r="O132" s="39">
        <v>966600</v>
      </c>
      <c r="P132" s="40">
        <v>-4.4200533966182141E-2</v>
      </c>
    </row>
    <row r="133" spans="1:16" ht="12.75" customHeight="1">
      <c r="A133" s="28">
        <v>123</v>
      </c>
      <c r="B133" s="29" t="s">
        <v>87</v>
      </c>
      <c r="C133" s="30" t="s">
        <v>148</v>
      </c>
      <c r="D133" s="31">
        <v>44588</v>
      </c>
      <c r="E133" s="37">
        <v>4543.6499999999996</v>
      </c>
      <c r="F133" s="37">
        <v>4605.2166666666662</v>
      </c>
      <c r="G133" s="38">
        <v>4395.4333333333325</v>
      </c>
      <c r="H133" s="38">
        <v>4247.2166666666662</v>
      </c>
      <c r="I133" s="38">
        <v>4037.4333333333325</v>
      </c>
      <c r="J133" s="38">
        <v>4753.4333333333325</v>
      </c>
      <c r="K133" s="38">
        <v>4963.2166666666672</v>
      </c>
      <c r="L133" s="38">
        <v>5111.4333333333325</v>
      </c>
      <c r="M133" s="28">
        <v>4815</v>
      </c>
      <c r="N133" s="28">
        <v>4457</v>
      </c>
      <c r="O133" s="39">
        <v>891200</v>
      </c>
      <c r="P133" s="40">
        <v>-4.6844919786096256E-2</v>
      </c>
    </row>
    <row r="134" spans="1:16" ht="12.75" customHeight="1">
      <c r="A134" s="28">
        <v>124</v>
      </c>
      <c r="B134" s="29" t="s">
        <v>47</v>
      </c>
      <c r="C134" s="30" t="s">
        <v>149</v>
      </c>
      <c r="D134" s="31">
        <v>44588</v>
      </c>
      <c r="E134" s="37">
        <v>920.9</v>
      </c>
      <c r="F134" s="37">
        <v>917.65</v>
      </c>
      <c r="G134" s="38">
        <v>902.55</v>
      </c>
      <c r="H134" s="38">
        <v>884.19999999999993</v>
      </c>
      <c r="I134" s="38">
        <v>869.09999999999991</v>
      </c>
      <c r="J134" s="38">
        <v>936</v>
      </c>
      <c r="K134" s="38">
        <v>951.10000000000014</v>
      </c>
      <c r="L134" s="38">
        <v>969.45</v>
      </c>
      <c r="M134" s="28">
        <v>932.75</v>
      </c>
      <c r="N134" s="28">
        <v>899.3</v>
      </c>
      <c r="O134" s="39">
        <v>6601100</v>
      </c>
      <c r="P134" s="40">
        <v>-3.3959447692499069E-2</v>
      </c>
    </row>
    <row r="135" spans="1:16" ht="12.75" customHeight="1">
      <c r="A135" s="28">
        <v>125</v>
      </c>
      <c r="B135" s="29" t="s">
        <v>49</v>
      </c>
      <c r="C135" s="30" t="s">
        <v>150</v>
      </c>
      <c r="D135" s="31">
        <v>44588</v>
      </c>
      <c r="E135" s="37">
        <v>855.25</v>
      </c>
      <c r="F135" s="37">
        <v>860.0333333333333</v>
      </c>
      <c r="G135" s="38">
        <v>843.51666666666665</v>
      </c>
      <c r="H135" s="38">
        <v>831.7833333333333</v>
      </c>
      <c r="I135" s="38">
        <v>815.26666666666665</v>
      </c>
      <c r="J135" s="38">
        <v>871.76666666666665</v>
      </c>
      <c r="K135" s="38">
        <v>888.2833333333333</v>
      </c>
      <c r="L135" s="38">
        <v>900.01666666666665</v>
      </c>
      <c r="M135" s="28">
        <v>876.55</v>
      </c>
      <c r="N135" s="28">
        <v>848.3</v>
      </c>
      <c r="O135" s="39">
        <v>11525500</v>
      </c>
      <c r="P135" s="40">
        <v>-3.6458333333333336E-2</v>
      </c>
    </row>
    <row r="136" spans="1:16" ht="12.75" customHeight="1">
      <c r="A136" s="28">
        <v>126</v>
      </c>
      <c r="B136" s="29" t="s">
        <v>63</v>
      </c>
      <c r="C136" s="30" t="s">
        <v>151</v>
      </c>
      <c r="D136" s="31">
        <v>44588</v>
      </c>
      <c r="E136" s="37">
        <v>149.80000000000001</v>
      </c>
      <c r="F136" s="37">
        <v>150.38333333333333</v>
      </c>
      <c r="G136" s="38">
        <v>146.01666666666665</v>
      </c>
      <c r="H136" s="38">
        <v>142.23333333333332</v>
      </c>
      <c r="I136" s="38">
        <v>137.86666666666665</v>
      </c>
      <c r="J136" s="38">
        <v>154.16666666666666</v>
      </c>
      <c r="K136" s="38">
        <v>158.53333333333333</v>
      </c>
      <c r="L136" s="38">
        <v>162.31666666666666</v>
      </c>
      <c r="M136" s="28">
        <v>154.75</v>
      </c>
      <c r="N136" s="28">
        <v>146.6</v>
      </c>
      <c r="O136" s="39">
        <v>30324000</v>
      </c>
      <c r="P136" s="40">
        <v>-5.9008654602675063E-3</v>
      </c>
    </row>
    <row r="137" spans="1:16" ht="12.75" customHeight="1">
      <c r="A137" s="28">
        <v>127</v>
      </c>
      <c r="B137" s="29" t="s">
        <v>63</v>
      </c>
      <c r="C137" s="30" t="s">
        <v>152</v>
      </c>
      <c r="D137" s="31">
        <v>44588</v>
      </c>
      <c r="E137" s="37">
        <v>149.1</v>
      </c>
      <c r="F137" s="37">
        <v>150.56666666666669</v>
      </c>
      <c r="G137" s="38">
        <v>145.13333333333338</v>
      </c>
      <c r="H137" s="38">
        <v>141.16666666666669</v>
      </c>
      <c r="I137" s="38">
        <v>135.73333333333338</v>
      </c>
      <c r="J137" s="38">
        <v>154.53333333333339</v>
      </c>
      <c r="K137" s="38">
        <v>159.96666666666673</v>
      </c>
      <c r="L137" s="38">
        <v>163.93333333333339</v>
      </c>
      <c r="M137" s="28">
        <v>156</v>
      </c>
      <c r="N137" s="28">
        <v>146.6</v>
      </c>
      <c r="O137" s="39">
        <v>23145000</v>
      </c>
      <c r="P137" s="40">
        <v>-2.7480146224631286E-2</v>
      </c>
    </row>
    <row r="138" spans="1:16" ht="12.75" customHeight="1">
      <c r="A138" s="28">
        <v>128</v>
      </c>
      <c r="B138" s="29" t="s">
        <v>56</v>
      </c>
      <c r="C138" s="30" t="s">
        <v>153</v>
      </c>
      <c r="D138" s="31">
        <v>44588</v>
      </c>
      <c r="E138" s="37">
        <v>471.1</v>
      </c>
      <c r="F138" s="37">
        <v>472.25</v>
      </c>
      <c r="G138" s="38">
        <v>465.85</v>
      </c>
      <c r="H138" s="38">
        <v>460.6</v>
      </c>
      <c r="I138" s="38">
        <v>454.20000000000005</v>
      </c>
      <c r="J138" s="38">
        <v>477.5</v>
      </c>
      <c r="K138" s="38">
        <v>483.9</v>
      </c>
      <c r="L138" s="38">
        <v>489.15</v>
      </c>
      <c r="M138" s="28">
        <v>478.65</v>
      </c>
      <c r="N138" s="28">
        <v>467</v>
      </c>
      <c r="O138" s="39">
        <v>9236000</v>
      </c>
      <c r="P138" s="40">
        <v>-3.0035706784289014E-2</v>
      </c>
    </row>
    <row r="139" spans="1:16" ht="12.75" customHeight="1">
      <c r="A139" s="28">
        <v>129</v>
      </c>
      <c r="B139" s="29" t="s">
        <v>49</v>
      </c>
      <c r="C139" s="30" t="s">
        <v>154</v>
      </c>
      <c r="D139" s="31">
        <v>44588</v>
      </c>
      <c r="E139" s="37">
        <v>8070.25</v>
      </c>
      <c r="F139" s="37">
        <v>8118.2166666666672</v>
      </c>
      <c r="G139" s="38">
        <v>7925.4333333333343</v>
      </c>
      <c r="H139" s="38">
        <v>7780.6166666666668</v>
      </c>
      <c r="I139" s="38">
        <v>7587.8333333333339</v>
      </c>
      <c r="J139" s="38">
        <v>8263.0333333333347</v>
      </c>
      <c r="K139" s="38">
        <v>8455.8166666666675</v>
      </c>
      <c r="L139" s="38">
        <v>8600.633333333335</v>
      </c>
      <c r="M139" s="28">
        <v>8311</v>
      </c>
      <c r="N139" s="28">
        <v>7973.4</v>
      </c>
      <c r="O139" s="39">
        <v>2606200</v>
      </c>
      <c r="P139" s="40">
        <v>2.2961887192369589E-2</v>
      </c>
    </row>
    <row r="140" spans="1:16" ht="12.75" customHeight="1">
      <c r="A140" s="28">
        <v>130</v>
      </c>
      <c r="B140" s="29" t="s">
        <v>56</v>
      </c>
      <c r="C140" s="30" t="s">
        <v>155</v>
      </c>
      <c r="D140" s="31">
        <v>44588</v>
      </c>
      <c r="E140" s="37">
        <v>854.3</v>
      </c>
      <c r="F140" s="37">
        <v>867.11666666666667</v>
      </c>
      <c r="G140" s="38">
        <v>834.23333333333335</v>
      </c>
      <c r="H140" s="38">
        <v>814.16666666666663</v>
      </c>
      <c r="I140" s="38">
        <v>781.2833333333333</v>
      </c>
      <c r="J140" s="38">
        <v>887.18333333333339</v>
      </c>
      <c r="K140" s="38">
        <v>920.06666666666683</v>
      </c>
      <c r="L140" s="38">
        <v>940.13333333333344</v>
      </c>
      <c r="M140" s="28">
        <v>900</v>
      </c>
      <c r="N140" s="28">
        <v>847.05</v>
      </c>
      <c r="O140" s="39">
        <v>16743750</v>
      </c>
      <c r="P140" s="40">
        <v>-1.0635940615998228E-2</v>
      </c>
    </row>
    <row r="141" spans="1:16" ht="12.75" customHeight="1">
      <c r="A141" s="28">
        <v>131</v>
      </c>
      <c r="B141" s="29" t="s">
        <v>44</v>
      </c>
      <c r="C141" s="30" t="s">
        <v>457</v>
      </c>
      <c r="D141" s="31">
        <v>44588</v>
      </c>
      <c r="E141" s="37">
        <v>1478.1</v>
      </c>
      <c r="F141" s="37">
        <v>1466.6833333333334</v>
      </c>
      <c r="G141" s="38">
        <v>1394.1166666666668</v>
      </c>
      <c r="H141" s="38">
        <v>1310.1333333333334</v>
      </c>
      <c r="I141" s="38">
        <v>1237.5666666666668</v>
      </c>
      <c r="J141" s="38">
        <v>1550.6666666666667</v>
      </c>
      <c r="K141" s="38">
        <v>1623.2333333333333</v>
      </c>
      <c r="L141" s="38">
        <v>1707.2166666666667</v>
      </c>
      <c r="M141" s="28">
        <v>1539.25</v>
      </c>
      <c r="N141" s="28">
        <v>1382.7</v>
      </c>
      <c r="O141" s="39">
        <v>1961750</v>
      </c>
      <c r="P141" s="40">
        <v>-2.8596187175043329E-2</v>
      </c>
    </row>
    <row r="142" spans="1:16" ht="12.75" customHeight="1">
      <c r="A142" s="28">
        <v>132</v>
      </c>
      <c r="B142" s="29" t="s">
        <v>47</v>
      </c>
      <c r="C142" s="30" t="s">
        <v>156</v>
      </c>
      <c r="D142" s="31">
        <v>44588</v>
      </c>
      <c r="E142" s="37">
        <v>2537.8000000000002</v>
      </c>
      <c r="F142" s="37">
        <v>2574.2166666666667</v>
      </c>
      <c r="G142" s="38">
        <v>2479.8333333333335</v>
      </c>
      <c r="H142" s="38">
        <v>2421.8666666666668</v>
      </c>
      <c r="I142" s="38">
        <v>2327.4833333333336</v>
      </c>
      <c r="J142" s="38">
        <v>2632.1833333333334</v>
      </c>
      <c r="K142" s="38">
        <v>2726.5666666666666</v>
      </c>
      <c r="L142" s="38">
        <v>2784.5333333333333</v>
      </c>
      <c r="M142" s="28">
        <v>2668.6</v>
      </c>
      <c r="N142" s="28">
        <v>2516.25</v>
      </c>
      <c r="O142" s="39">
        <v>655400</v>
      </c>
      <c r="P142" s="40">
        <v>-7.7161362996339064E-2</v>
      </c>
    </row>
    <row r="143" spans="1:16" ht="12.75" customHeight="1">
      <c r="A143" s="28">
        <v>133</v>
      </c>
      <c r="B143" s="29" t="s">
        <v>63</v>
      </c>
      <c r="C143" s="30" t="s">
        <v>157</v>
      </c>
      <c r="D143" s="31">
        <v>44588</v>
      </c>
      <c r="E143" s="37">
        <v>907.4</v>
      </c>
      <c r="F143" s="37">
        <v>909.98333333333323</v>
      </c>
      <c r="G143" s="38">
        <v>889.96666666666647</v>
      </c>
      <c r="H143" s="38">
        <v>872.53333333333319</v>
      </c>
      <c r="I143" s="38">
        <v>852.51666666666642</v>
      </c>
      <c r="J143" s="38">
        <v>927.41666666666652</v>
      </c>
      <c r="K143" s="38">
        <v>947.43333333333317</v>
      </c>
      <c r="L143" s="38">
        <v>964.86666666666656</v>
      </c>
      <c r="M143" s="28">
        <v>930</v>
      </c>
      <c r="N143" s="28">
        <v>892.55</v>
      </c>
      <c r="O143" s="39">
        <v>1915550</v>
      </c>
      <c r="P143" s="40">
        <v>-4.3802725502920178E-2</v>
      </c>
    </row>
    <row r="144" spans="1:16" ht="12.75" customHeight="1">
      <c r="A144" s="28">
        <v>134</v>
      </c>
      <c r="B144" s="29" t="s">
        <v>79</v>
      </c>
      <c r="C144" s="30" t="s">
        <v>158</v>
      </c>
      <c r="D144" s="31">
        <v>44588</v>
      </c>
      <c r="E144" s="37">
        <v>815.2</v>
      </c>
      <c r="F144" s="37">
        <v>824.13333333333321</v>
      </c>
      <c r="G144" s="38">
        <v>793.86666666666645</v>
      </c>
      <c r="H144" s="38">
        <v>772.53333333333319</v>
      </c>
      <c r="I144" s="38">
        <v>742.26666666666642</v>
      </c>
      <c r="J144" s="38">
        <v>845.46666666666647</v>
      </c>
      <c r="K144" s="38">
        <v>875.73333333333335</v>
      </c>
      <c r="L144" s="38">
        <v>897.06666666666649</v>
      </c>
      <c r="M144" s="28">
        <v>854.4</v>
      </c>
      <c r="N144" s="28">
        <v>802.8</v>
      </c>
      <c r="O144" s="39">
        <v>4569600</v>
      </c>
      <c r="P144" s="40">
        <v>-8.6591508755097149E-2</v>
      </c>
    </row>
    <row r="145" spans="1:16" ht="12.75" customHeight="1">
      <c r="A145" s="28">
        <v>135</v>
      </c>
      <c r="B145" s="29" t="s">
        <v>87</v>
      </c>
      <c r="C145" s="30" t="s">
        <v>159</v>
      </c>
      <c r="D145" s="31">
        <v>44588</v>
      </c>
      <c r="E145" s="37">
        <v>3892.85</v>
      </c>
      <c r="F145" s="37">
        <v>3950.1</v>
      </c>
      <c r="G145" s="38">
        <v>3780.7</v>
      </c>
      <c r="H145" s="38">
        <v>3668.5499999999997</v>
      </c>
      <c r="I145" s="38">
        <v>3499.1499999999996</v>
      </c>
      <c r="J145" s="38">
        <v>4062.25</v>
      </c>
      <c r="K145" s="38">
        <v>4231.6500000000005</v>
      </c>
      <c r="L145" s="38">
        <v>4343.8</v>
      </c>
      <c r="M145" s="28">
        <v>4119.5</v>
      </c>
      <c r="N145" s="28">
        <v>3837.95</v>
      </c>
      <c r="O145" s="39">
        <v>2834600</v>
      </c>
      <c r="P145" s="40">
        <v>-3.9444256184344287E-2</v>
      </c>
    </row>
    <row r="146" spans="1:16" ht="12.75" customHeight="1">
      <c r="A146" s="28">
        <v>136</v>
      </c>
      <c r="B146" s="29" t="s">
        <v>49</v>
      </c>
      <c r="C146" s="30" t="s">
        <v>160</v>
      </c>
      <c r="D146" s="31">
        <v>44588</v>
      </c>
      <c r="E146" s="37">
        <v>179.35</v>
      </c>
      <c r="F146" s="37">
        <v>180.26666666666665</v>
      </c>
      <c r="G146" s="38">
        <v>174.73333333333329</v>
      </c>
      <c r="H146" s="38">
        <v>170.11666666666665</v>
      </c>
      <c r="I146" s="38">
        <v>164.58333333333329</v>
      </c>
      <c r="J146" s="38">
        <v>184.8833333333333</v>
      </c>
      <c r="K146" s="38">
        <v>190.41666666666666</v>
      </c>
      <c r="L146" s="38">
        <v>195.0333333333333</v>
      </c>
      <c r="M146" s="28">
        <v>185.8</v>
      </c>
      <c r="N146" s="28">
        <v>175.65</v>
      </c>
      <c r="O146" s="39">
        <v>28609000</v>
      </c>
      <c r="P146" s="40">
        <v>2.3541197094916103E-2</v>
      </c>
    </row>
    <row r="147" spans="1:16" ht="12.75" customHeight="1">
      <c r="A147" s="28">
        <v>137</v>
      </c>
      <c r="B147" s="29" t="s">
        <v>87</v>
      </c>
      <c r="C147" s="30" t="s">
        <v>161</v>
      </c>
      <c r="D147" s="31">
        <v>44588</v>
      </c>
      <c r="E147" s="37">
        <v>2945.5</v>
      </c>
      <c r="F147" s="37">
        <v>2947.6</v>
      </c>
      <c r="G147" s="38">
        <v>2840.2</v>
      </c>
      <c r="H147" s="38">
        <v>2734.9</v>
      </c>
      <c r="I147" s="38">
        <v>2627.5</v>
      </c>
      <c r="J147" s="38">
        <v>3052.8999999999996</v>
      </c>
      <c r="K147" s="38">
        <v>3160.3</v>
      </c>
      <c r="L147" s="38">
        <v>3265.5999999999995</v>
      </c>
      <c r="M147" s="28">
        <v>3055</v>
      </c>
      <c r="N147" s="28">
        <v>2842.3</v>
      </c>
      <c r="O147" s="39">
        <v>1712725</v>
      </c>
      <c r="P147" s="40">
        <v>-2.3838021145022939E-2</v>
      </c>
    </row>
    <row r="148" spans="1:16" ht="12.75" customHeight="1">
      <c r="A148" s="28">
        <v>138</v>
      </c>
      <c r="B148" s="29" t="s">
        <v>49</v>
      </c>
      <c r="C148" s="30" t="s">
        <v>162</v>
      </c>
      <c r="D148" s="31">
        <v>44588</v>
      </c>
      <c r="E148" s="37">
        <v>71022.95</v>
      </c>
      <c r="F148" s="37">
        <v>71227.7</v>
      </c>
      <c r="G148" s="38">
        <v>69646.299999999988</v>
      </c>
      <c r="H148" s="38">
        <v>68269.649999999994</v>
      </c>
      <c r="I148" s="38">
        <v>66688.249999999985</v>
      </c>
      <c r="J148" s="38">
        <v>72604.349999999991</v>
      </c>
      <c r="K148" s="38">
        <v>74185.749999999985</v>
      </c>
      <c r="L148" s="38">
        <v>75562.399999999994</v>
      </c>
      <c r="M148" s="28">
        <v>72809.100000000006</v>
      </c>
      <c r="N148" s="28">
        <v>69851.05</v>
      </c>
      <c r="O148" s="39">
        <v>60080</v>
      </c>
      <c r="P148" s="40">
        <v>4.2693509198195069E-2</v>
      </c>
    </row>
    <row r="149" spans="1:16" ht="12.75" customHeight="1">
      <c r="A149" s="28">
        <v>139</v>
      </c>
      <c r="B149" s="29" t="s">
        <v>63</v>
      </c>
      <c r="C149" s="30" t="s">
        <v>163</v>
      </c>
      <c r="D149" s="31">
        <v>44588</v>
      </c>
      <c r="E149" s="37">
        <v>1440.1</v>
      </c>
      <c r="F149" s="37">
        <v>1432.3999999999999</v>
      </c>
      <c r="G149" s="38">
        <v>1408.9999999999998</v>
      </c>
      <c r="H149" s="38">
        <v>1377.8999999999999</v>
      </c>
      <c r="I149" s="38">
        <v>1354.4999999999998</v>
      </c>
      <c r="J149" s="38">
        <v>1463.4999999999998</v>
      </c>
      <c r="K149" s="38">
        <v>1486.8999999999999</v>
      </c>
      <c r="L149" s="38">
        <v>1517.9999999999998</v>
      </c>
      <c r="M149" s="28">
        <v>1455.8</v>
      </c>
      <c r="N149" s="28">
        <v>1401.3</v>
      </c>
      <c r="O149" s="39">
        <v>3986625</v>
      </c>
      <c r="P149" s="40">
        <v>-3.6872621851784741E-2</v>
      </c>
    </row>
    <row r="150" spans="1:16" ht="12.75" customHeight="1">
      <c r="A150" s="28">
        <v>140</v>
      </c>
      <c r="B150" s="29" t="s">
        <v>44</v>
      </c>
      <c r="C150" s="30" t="s">
        <v>164</v>
      </c>
      <c r="D150" s="31">
        <v>44588</v>
      </c>
      <c r="E150" s="37">
        <v>334.35</v>
      </c>
      <c r="F150" s="37">
        <v>341.15000000000003</v>
      </c>
      <c r="G150" s="38">
        <v>325.30000000000007</v>
      </c>
      <c r="H150" s="38">
        <v>316.25000000000006</v>
      </c>
      <c r="I150" s="38">
        <v>300.40000000000009</v>
      </c>
      <c r="J150" s="38">
        <v>350.20000000000005</v>
      </c>
      <c r="K150" s="38">
        <v>366.05000000000007</v>
      </c>
      <c r="L150" s="38">
        <v>375.1</v>
      </c>
      <c r="M150" s="28">
        <v>357</v>
      </c>
      <c r="N150" s="28">
        <v>332.1</v>
      </c>
      <c r="O150" s="39">
        <v>3256000</v>
      </c>
      <c r="P150" s="40">
        <v>-0.1194288186932064</v>
      </c>
    </row>
    <row r="151" spans="1:16" ht="12.75" customHeight="1">
      <c r="A151" s="28">
        <v>141</v>
      </c>
      <c r="B151" s="29" t="s">
        <v>120</v>
      </c>
      <c r="C151" s="30" t="s">
        <v>165</v>
      </c>
      <c r="D151" s="31">
        <v>44588</v>
      </c>
      <c r="E151" s="37">
        <v>101.2</v>
      </c>
      <c r="F151" s="37">
        <v>102.81666666666666</v>
      </c>
      <c r="G151" s="38">
        <v>98.433333333333323</v>
      </c>
      <c r="H151" s="38">
        <v>95.666666666666657</v>
      </c>
      <c r="I151" s="38">
        <v>91.283333333333317</v>
      </c>
      <c r="J151" s="38">
        <v>105.58333333333333</v>
      </c>
      <c r="K151" s="38">
        <v>109.96666666666665</v>
      </c>
      <c r="L151" s="38">
        <v>112.73333333333333</v>
      </c>
      <c r="M151" s="28">
        <v>107.2</v>
      </c>
      <c r="N151" s="28">
        <v>100.05</v>
      </c>
      <c r="O151" s="39">
        <v>104907000</v>
      </c>
      <c r="P151" s="40">
        <v>-9.0828729281767953E-2</v>
      </c>
    </row>
    <row r="152" spans="1:16" ht="12.75" customHeight="1">
      <c r="A152" s="28">
        <v>142</v>
      </c>
      <c r="B152" s="29" t="s">
        <v>44</v>
      </c>
      <c r="C152" s="30" t="s">
        <v>166</v>
      </c>
      <c r="D152" s="31">
        <v>44588</v>
      </c>
      <c r="E152" s="37">
        <v>4501.8</v>
      </c>
      <c r="F152" s="37">
        <v>4558.2</v>
      </c>
      <c r="G152" s="38">
        <v>4352.3999999999996</v>
      </c>
      <c r="H152" s="38">
        <v>4203</v>
      </c>
      <c r="I152" s="38">
        <v>3997.2</v>
      </c>
      <c r="J152" s="38">
        <v>4707.5999999999995</v>
      </c>
      <c r="K152" s="38">
        <v>4913.4000000000005</v>
      </c>
      <c r="L152" s="38">
        <v>5062.7999999999993</v>
      </c>
      <c r="M152" s="28">
        <v>4764</v>
      </c>
      <c r="N152" s="28">
        <v>4408.8</v>
      </c>
      <c r="O152" s="39">
        <v>1732500</v>
      </c>
      <c r="P152" s="40">
        <v>2.811364142125955E-2</v>
      </c>
    </row>
    <row r="153" spans="1:16" ht="12.75" customHeight="1">
      <c r="A153" s="28">
        <v>143</v>
      </c>
      <c r="B153" s="29" t="s">
        <v>38</v>
      </c>
      <c r="C153" s="30" t="s">
        <v>167</v>
      </c>
      <c r="D153" s="31">
        <v>44588</v>
      </c>
      <c r="E153" s="37">
        <v>3708.7</v>
      </c>
      <c r="F153" s="37">
        <v>3782.7833333333333</v>
      </c>
      <c r="G153" s="38">
        <v>3591.0666666666666</v>
      </c>
      <c r="H153" s="38">
        <v>3473.4333333333334</v>
      </c>
      <c r="I153" s="38">
        <v>3281.7166666666667</v>
      </c>
      <c r="J153" s="38">
        <v>3900.4166666666665</v>
      </c>
      <c r="K153" s="38">
        <v>4092.1333333333328</v>
      </c>
      <c r="L153" s="38">
        <v>4209.7666666666664</v>
      </c>
      <c r="M153" s="28">
        <v>3974.5</v>
      </c>
      <c r="N153" s="28">
        <v>3665.15</v>
      </c>
      <c r="O153" s="39">
        <v>474525</v>
      </c>
      <c r="P153" s="40">
        <v>0</v>
      </c>
    </row>
    <row r="154" spans="1:16" ht="12.75" customHeight="1">
      <c r="A154" s="28">
        <v>144</v>
      </c>
      <c r="B154" s="29" t="s">
        <v>44</v>
      </c>
      <c r="C154" s="30" t="s">
        <v>458</v>
      </c>
      <c r="D154" s="31">
        <v>44588</v>
      </c>
      <c r="E154" s="37">
        <v>45.2</v>
      </c>
      <c r="F154" s="37">
        <v>45.933333333333337</v>
      </c>
      <c r="G154" s="38">
        <v>43.916666666666671</v>
      </c>
      <c r="H154" s="38">
        <v>42.633333333333333</v>
      </c>
      <c r="I154" s="38">
        <v>40.616666666666667</v>
      </c>
      <c r="J154" s="38">
        <v>47.216666666666676</v>
      </c>
      <c r="K154" s="38">
        <v>49.233333333333341</v>
      </c>
      <c r="L154" s="38">
        <v>50.51666666666668</v>
      </c>
      <c r="M154" s="28">
        <v>47.95</v>
      </c>
      <c r="N154" s="28">
        <v>44.65</v>
      </c>
      <c r="O154" s="39">
        <v>37464000</v>
      </c>
      <c r="P154" s="40">
        <v>-1.2962377489724945E-2</v>
      </c>
    </row>
    <row r="155" spans="1:16" ht="12.75" customHeight="1">
      <c r="A155" s="28">
        <v>145</v>
      </c>
      <c r="B155" s="271" t="s">
        <v>56</v>
      </c>
      <c r="C155" s="30" t="s">
        <v>168</v>
      </c>
      <c r="D155" s="31">
        <v>44588</v>
      </c>
      <c r="E155" s="37">
        <v>18741.349999999999</v>
      </c>
      <c r="F155" s="37">
        <v>18808.5</v>
      </c>
      <c r="G155" s="38">
        <v>18532.900000000001</v>
      </c>
      <c r="H155" s="38">
        <v>18324.45</v>
      </c>
      <c r="I155" s="38">
        <v>18048.850000000002</v>
      </c>
      <c r="J155" s="38">
        <v>19016.95</v>
      </c>
      <c r="K155" s="38">
        <v>19292.55</v>
      </c>
      <c r="L155" s="38">
        <v>19501</v>
      </c>
      <c r="M155" s="28">
        <v>19084.099999999999</v>
      </c>
      <c r="N155" s="28">
        <v>18600.05</v>
      </c>
      <c r="O155" s="39">
        <v>322900</v>
      </c>
      <c r="P155" s="40">
        <v>4.0605865291653241E-2</v>
      </c>
    </row>
    <row r="156" spans="1:16" ht="12.75" customHeight="1">
      <c r="A156" s="28">
        <v>146</v>
      </c>
      <c r="B156" s="29" t="s">
        <v>120</v>
      </c>
      <c r="C156" s="30" t="s">
        <v>169</v>
      </c>
      <c r="D156" s="31">
        <v>44588</v>
      </c>
      <c r="E156" s="37">
        <v>133.9</v>
      </c>
      <c r="F156" s="37">
        <v>135.31666666666669</v>
      </c>
      <c r="G156" s="38">
        <v>131.48333333333338</v>
      </c>
      <c r="H156" s="38">
        <v>129.06666666666669</v>
      </c>
      <c r="I156" s="38">
        <v>125.23333333333338</v>
      </c>
      <c r="J156" s="38">
        <v>137.73333333333338</v>
      </c>
      <c r="K156" s="38">
        <v>141.56666666666669</v>
      </c>
      <c r="L156" s="38">
        <v>143.98333333333338</v>
      </c>
      <c r="M156" s="28">
        <v>139.15</v>
      </c>
      <c r="N156" s="28">
        <v>132.9</v>
      </c>
      <c r="O156" s="39">
        <v>91508600</v>
      </c>
      <c r="P156" s="40">
        <v>-2.2645920081817519E-3</v>
      </c>
    </row>
    <row r="157" spans="1:16" ht="12.75" customHeight="1">
      <c r="A157" s="28">
        <v>147</v>
      </c>
      <c r="B157" s="29" t="s">
        <v>170</v>
      </c>
      <c r="C157" s="30" t="s">
        <v>171</v>
      </c>
      <c r="D157" s="31">
        <v>44588</v>
      </c>
      <c r="E157" s="37">
        <v>132.75</v>
      </c>
      <c r="F157" s="37">
        <v>133.11666666666665</v>
      </c>
      <c r="G157" s="38">
        <v>131.08333333333329</v>
      </c>
      <c r="H157" s="38">
        <v>129.41666666666663</v>
      </c>
      <c r="I157" s="38">
        <v>127.38333333333327</v>
      </c>
      <c r="J157" s="38">
        <v>134.7833333333333</v>
      </c>
      <c r="K157" s="38">
        <v>136.81666666666666</v>
      </c>
      <c r="L157" s="38">
        <v>138.48333333333332</v>
      </c>
      <c r="M157" s="28">
        <v>135.15</v>
      </c>
      <c r="N157" s="28">
        <v>131.44999999999999</v>
      </c>
      <c r="O157" s="39">
        <v>61588500</v>
      </c>
      <c r="P157" s="40">
        <v>0.15549139129504866</v>
      </c>
    </row>
    <row r="158" spans="1:16" ht="12.75" customHeight="1">
      <c r="A158" s="28">
        <v>148</v>
      </c>
      <c r="B158" s="29" t="s">
        <v>97</v>
      </c>
      <c r="C158" s="30" t="s">
        <v>270</v>
      </c>
      <c r="D158" s="31">
        <v>44588</v>
      </c>
      <c r="E158" s="37">
        <v>896</v>
      </c>
      <c r="F158" s="37">
        <v>901.80000000000007</v>
      </c>
      <c r="G158" s="38">
        <v>876.55000000000018</v>
      </c>
      <c r="H158" s="38">
        <v>857.10000000000014</v>
      </c>
      <c r="I158" s="38">
        <v>831.85000000000025</v>
      </c>
      <c r="J158" s="38">
        <v>921.25000000000011</v>
      </c>
      <c r="K158" s="38">
        <v>946.49999999999989</v>
      </c>
      <c r="L158" s="38">
        <v>965.95</v>
      </c>
      <c r="M158" s="28">
        <v>927.05</v>
      </c>
      <c r="N158" s="28">
        <v>882.35</v>
      </c>
      <c r="O158" s="39">
        <v>2938600</v>
      </c>
      <c r="P158" s="40">
        <v>-3.7968675842429997E-3</v>
      </c>
    </row>
    <row r="159" spans="1:16" ht="12.75" customHeight="1">
      <c r="A159" s="28">
        <v>149</v>
      </c>
      <c r="B159" s="29" t="s">
        <v>87</v>
      </c>
      <c r="C159" s="30" t="s">
        <v>468</v>
      </c>
      <c r="D159" s="31">
        <v>44588</v>
      </c>
      <c r="E159" s="37">
        <v>3506.05</v>
      </c>
      <c r="F159" s="37">
        <v>3541.6833333333329</v>
      </c>
      <c r="G159" s="38">
        <v>3433.3666666666659</v>
      </c>
      <c r="H159" s="38">
        <v>3360.6833333333329</v>
      </c>
      <c r="I159" s="38">
        <v>3252.3666666666659</v>
      </c>
      <c r="J159" s="38">
        <v>3614.3666666666659</v>
      </c>
      <c r="K159" s="38">
        <v>3722.6833333333325</v>
      </c>
      <c r="L159" s="38">
        <v>3795.3666666666659</v>
      </c>
      <c r="M159" s="28">
        <v>3650</v>
      </c>
      <c r="N159" s="28">
        <v>3469</v>
      </c>
      <c r="O159" s="39">
        <v>579125</v>
      </c>
      <c r="P159" s="40">
        <v>-3.5193669304456478E-2</v>
      </c>
    </row>
    <row r="160" spans="1:16" ht="12.75" customHeight="1">
      <c r="A160" s="28">
        <v>150</v>
      </c>
      <c r="B160" s="29" t="s">
        <v>79</v>
      </c>
      <c r="C160" s="30" t="s">
        <v>172</v>
      </c>
      <c r="D160" s="31">
        <v>44588</v>
      </c>
      <c r="E160" s="37">
        <v>164.6</v>
      </c>
      <c r="F160" s="37">
        <v>164.95000000000002</v>
      </c>
      <c r="G160" s="38">
        <v>162.90000000000003</v>
      </c>
      <c r="H160" s="38">
        <v>161.20000000000002</v>
      </c>
      <c r="I160" s="38">
        <v>159.15000000000003</v>
      </c>
      <c r="J160" s="38">
        <v>166.65000000000003</v>
      </c>
      <c r="K160" s="38">
        <v>168.70000000000005</v>
      </c>
      <c r="L160" s="38">
        <v>170.40000000000003</v>
      </c>
      <c r="M160" s="28">
        <v>167</v>
      </c>
      <c r="N160" s="28">
        <v>163.25</v>
      </c>
      <c r="O160" s="39">
        <v>76360900</v>
      </c>
      <c r="P160" s="40">
        <v>0.15731123818415219</v>
      </c>
    </row>
    <row r="161" spans="1:16" ht="12.75" customHeight="1">
      <c r="A161" s="28">
        <v>151</v>
      </c>
      <c r="B161" s="29" t="s">
        <v>40</v>
      </c>
      <c r="C161" s="30" t="s">
        <v>173</v>
      </c>
      <c r="D161" s="31">
        <v>44588</v>
      </c>
      <c r="E161" s="37">
        <v>40057.199999999997</v>
      </c>
      <c r="F161" s="37">
        <v>40898.583333333328</v>
      </c>
      <c r="G161" s="38">
        <v>38942.066666666658</v>
      </c>
      <c r="H161" s="38">
        <v>37826.933333333327</v>
      </c>
      <c r="I161" s="38">
        <v>35870.416666666657</v>
      </c>
      <c r="J161" s="38">
        <v>42013.71666666666</v>
      </c>
      <c r="K161" s="38">
        <v>43970.233333333323</v>
      </c>
      <c r="L161" s="38">
        <v>45085.366666666661</v>
      </c>
      <c r="M161" s="28">
        <v>42855.1</v>
      </c>
      <c r="N161" s="28">
        <v>39783.449999999997</v>
      </c>
      <c r="O161" s="39">
        <v>79950</v>
      </c>
      <c r="P161" s="40">
        <v>1.2922843025465602E-2</v>
      </c>
    </row>
    <row r="162" spans="1:16" ht="12.75" customHeight="1">
      <c r="A162" s="28">
        <v>152</v>
      </c>
      <c r="B162" s="29" t="s">
        <v>47</v>
      </c>
      <c r="C162" s="30" t="s">
        <v>174</v>
      </c>
      <c r="D162" s="31">
        <v>44588</v>
      </c>
      <c r="E162" s="37">
        <v>2369.25</v>
      </c>
      <c r="F162" s="37">
        <v>2412</v>
      </c>
      <c r="G162" s="38">
        <v>2300.85</v>
      </c>
      <c r="H162" s="38">
        <v>2232.4499999999998</v>
      </c>
      <c r="I162" s="38">
        <v>2121.2999999999997</v>
      </c>
      <c r="J162" s="38">
        <v>2480.4</v>
      </c>
      <c r="K162" s="38">
        <v>2591.5499999999997</v>
      </c>
      <c r="L162" s="38">
        <v>2659.9500000000003</v>
      </c>
      <c r="M162" s="28">
        <v>2523.15</v>
      </c>
      <c r="N162" s="28">
        <v>2343.6</v>
      </c>
      <c r="O162" s="39">
        <v>3227125</v>
      </c>
      <c r="P162" s="40">
        <v>-4.6632545292062719E-2</v>
      </c>
    </row>
    <row r="163" spans="1:16" ht="12.75" customHeight="1">
      <c r="A163" s="28">
        <v>153</v>
      </c>
      <c r="B163" s="29" t="s">
        <v>87</v>
      </c>
      <c r="C163" s="30" t="s">
        <v>473</v>
      </c>
      <c r="D163" s="31">
        <v>44588</v>
      </c>
      <c r="E163" s="37">
        <v>4044.25</v>
      </c>
      <c r="F163" s="37">
        <v>4109.833333333333</v>
      </c>
      <c r="G163" s="38">
        <v>3951.1666666666661</v>
      </c>
      <c r="H163" s="38">
        <v>3858.083333333333</v>
      </c>
      <c r="I163" s="38">
        <v>3699.4166666666661</v>
      </c>
      <c r="J163" s="38">
        <v>4202.9166666666661</v>
      </c>
      <c r="K163" s="38">
        <v>4361.5833333333321</v>
      </c>
      <c r="L163" s="38">
        <v>4454.6666666666661</v>
      </c>
      <c r="M163" s="28">
        <v>4268.5</v>
      </c>
      <c r="N163" s="28">
        <v>4016.75</v>
      </c>
      <c r="O163" s="39">
        <v>640500</v>
      </c>
      <c r="P163" s="40">
        <v>-3.328050713153724E-2</v>
      </c>
    </row>
    <row r="164" spans="1:16" ht="12.75" customHeight="1">
      <c r="A164" s="28">
        <v>154</v>
      </c>
      <c r="B164" s="29" t="s">
        <v>79</v>
      </c>
      <c r="C164" s="30" t="s">
        <v>175</v>
      </c>
      <c r="D164" s="31">
        <v>44588</v>
      </c>
      <c r="E164" s="37">
        <v>209.65</v>
      </c>
      <c r="F164" s="37">
        <v>210.56666666666669</v>
      </c>
      <c r="G164" s="38">
        <v>206.58333333333337</v>
      </c>
      <c r="H164" s="38">
        <v>203.51666666666668</v>
      </c>
      <c r="I164" s="38">
        <v>199.53333333333336</v>
      </c>
      <c r="J164" s="38">
        <v>213.63333333333338</v>
      </c>
      <c r="K164" s="38">
        <v>217.61666666666667</v>
      </c>
      <c r="L164" s="38">
        <v>220.68333333333339</v>
      </c>
      <c r="M164" s="28">
        <v>214.55</v>
      </c>
      <c r="N164" s="28">
        <v>207.5</v>
      </c>
      <c r="O164" s="39">
        <v>19446000</v>
      </c>
      <c r="P164" s="40">
        <v>-8.2619339045287635E-3</v>
      </c>
    </row>
    <row r="165" spans="1:16" ht="12.75" customHeight="1">
      <c r="A165" s="28">
        <v>155</v>
      </c>
      <c r="B165" s="29" t="s">
        <v>63</v>
      </c>
      <c r="C165" s="30" t="s">
        <v>176</v>
      </c>
      <c r="D165" s="31">
        <v>44588</v>
      </c>
      <c r="E165" s="37">
        <v>117.25</v>
      </c>
      <c r="F165" s="37">
        <v>118.08333333333333</v>
      </c>
      <c r="G165" s="38">
        <v>115.36666666666666</v>
      </c>
      <c r="H165" s="38">
        <v>113.48333333333333</v>
      </c>
      <c r="I165" s="38">
        <v>110.76666666666667</v>
      </c>
      <c r="J165" s="38">
        <v>119.96666666666665</v>
      </c>
      <c r="K165" s="38">
        <v>122.68333333333332</v>
      </c>
      <c r="L165" s="38">
        <v>124.56666666666665</v>
      </c>
      <c r="M165" s="28">
        <v>120.8</v>
      </c>
      <c r="N165" s="28">
        <v>116.2</v>
      </c>
      <c r="O165" s="39">
        <v>40324800</v>
      </c>
      <c r="P165" s="40">
        <v>-2.0481927710843374E-2</v>
      </c>
    </row>
    <row r="166" spans="1:16" ht="12.75" customHeight="1">
      <c r="A166" s="28">
        <v>156</v>
      </c>
      <c r="B166" s="29" t="s">
        <v>47</v>
      </c>
      <c r="C166" s="30" t="s">
        <v>177</v>
      </c>
      <c r="D166" s="31">
        <v>44588</v>
      </c>
      <c r="E166" s="37">
        <v>4586.8999999999996</v>
      </c>
      <c r="F166" s="37">
        <v>4636.3833333333341</v>
      </c>
      <c r="G166" s="38">
        <v>4517.7166666666681</v>
      </c>
      <c r="H166" s="38">
        <v>4448.5333333333338</v>
      </c>
      <c r="I166" s="38">
        <v>4329.8666666666677</v>
      </c>
      <c r="J166" s="38">
        <v>4705.5666666666684</v>
      </c>
      <c r="K166" s="38">
        <v>4824.2333333333345</v>
      </c>
      <c r="L166" s="38">
        <v>4893.4166666666688</v>
      </c>
      <c r="M166" s="28">
        <v>4755.05</v>
      </c>
      <c r="N166" s="28">
        <v>4567.2</v>
      </c>
      <c r="O166" s="39">
        <v>211625</v>
      </c>
      <c r="P166" s="40">
        <v>-1.2252042007001166E-2</v>
      </c>
    </row>
    <row r="167" spans="1:16" ht="12.75" customHeight="1">
      <c r="A167" s="28">
        <v>157</v>
      </c>
      <c r="B167" s="29" t="s">
        <v>56</v>
      </c>
      <c r="C167" s="30" t="s">
        <v>178</v>
      </c>
      <c r="D167" s="31">
        <v>44588</v>
      </c>
      <c r="E167" s="37">
        <v>2638.8</v>
      </c>
      <c r="F167" s="37">
        <v>2655.7833333333333</v>
      </c>
      <c r="G167" s="38">
        <v>2596.6166666666668</v>
      </c>
      <c r="H167" s="38">
        <v>2554.4333333333334</v>
      </c>
      <c r="I167" s="38">
        <v>2495.2666666666669</v>
      </c>
      <c r="J167" s="38">
        <v>2697.9666666666667</v>
      </c>
      <c r="K167" s="38">
        <v>2757.1333333333337</v>
      </c>
      <c r="L167" s="38">
        <v>2799.3166666666666</v>
      </c>
      <c r="M167" s="28">
        <v>2714.95</v>
      </c>
      <c r="N167" s="28">
        <v>2613.6</v>
      </c>
      <c r="O167" s="39">
        <v>2154250</v>
      </c>
      <c r="P167" s="40">
        <v>-1.5762421473443748E-2</v>
      </c>
    </row>
    <row r="168" spans="1:16" ht="12.75" customHeight="1">
      <c r="A168" s="28">
        <v>158</v>
      </c>
      <c r="B168" s="29" t="s">
        <v>38</v>
      </c>
      <c r="C168" s="30" t="s">
        <v>179</v>
      </c>
      <c r="D168" s="31">
        <v>44588</v>
      </c>
      <c r="E168" s="37">
        <v>2472.5500000000002</v>
      </c>
      <c r="F168" s="37">
        <v>2492</v>
      </c>
      <c r="G168" s="38">
        <v>2396.5500000000002</v>
      </c>
      <c r="H168" s="38">
        <v>2320.5500000000002</v>
      </c>
      <c r="I168" s="38">
        <v>2225.1000000000004</v>
      </c>
      <c r="J168" s="38">
        <v>2568</v>
      </c>
      <c r="K168" s="38">
        <v>2663.45</v>
      </c>
      <c r="L168" s="38">
        <v>2739.45</v>
      </c>
      <c r="M168" s="28">
        <v>2587.4499999999998</v>
      </c>
      <c r="N168" s="28">
        <v>2416</v>
      </c>
      <c r="O168" s="39">
        <v>2099750</v>
      </c>
      <c r="P168" s="40">
        <v>-1.5588373183309892E-2</v>
      </c>
    </row>
    <row r="169" spans="1:16" ht="12.75" customHeight="1">
      <c r="A169" s="28">
        <v>159</v>
      </c>
      <c r="B169" s="29" t="s">
        <v>58</v>
      </c>
      <c r="C169" s="30" t="s">
        <v>180</v>
      </c>
      <c r="D169" s="31">
        <v>44588</v>
      </c>
      <c r="E169" s="37">
        <v>38</v>
      </c>
      <c r="F169" s="37">
        <v>38.1</v>
      </c>
      <c r="G169" s="38">
        <v>37.1</v>
      </c>
      <c r="H169" s="38">
        <v>36.200000000000003</v>
      </c>
      <c r="I169" s="38">
        <v>35.200000000000003</v>
      </c>
      <c r="J169" s="38">
        <v>39</v>
      </c>
      <c r="K169" s="38">
        <v>40</v>
      </c>
      <c r="L169" s="38">
        <v>40.9</v>
      </c>
      <c r="M169" s="28">
        <v>39.1</v>
      </c>
      <c r="N169" s="28">
        <v>37.200000000000003</v>
      </c>
      <c r="O169" s="39">
        <v>298544000</v>
      </c>
      <c r="P169" s="40">
        <v>6.8530110079861864E-3</v>
      </c>
    </row>
    <row r="170" spans="1:16" ht="12.75" customHeight="1">
      <c r="A170" s="28">
        <v>160</v>
      </c>
      <c r="B170" s="29" t="s">
        <v>44</v>
      </c>
      <c r="C170" s="30" t="s">
        <v>272</v>
      </c>
      <c r="D170" s="31">
        <v>44588</v>
      </c>
      <c r="E170" s="37">
        <v>2457.1</v>
      </c>
      <c r="F170" s="37">
        <v>2442.7333333333331</v>
      </c>
      <c r="G170" s="38">
        <v>2385.5666666666662</v>
      </c>
      <c r="H170" s="38">
        <v>2314.0333333333328</v>
      </c>
      <c r="I170" s="38">
        <v>2256.8666666666659</v>
      </c>
      <c r="J170" s="38">
        <v>2514.2666666666664</v>
      </c>
      <c r="K170" s="38">
        <v>2571.4333333333334</v>
      </c>
      <c r="L170" s="38">
        <v>2642.9666666666667</v>
      </c>
      <c r="M170" s="28">
        <v>2499.9</v>
      </c>
      <c r="N170" s="28">
        <v>2371.1999999999998</v>
      </c>
      <c r="O170" s="39">
        <v>875700</v>
      </c>
      <c r="P170" s="40">
        <v>-0.11195619105567386</v>
      </c>
    </row>
    <row r="171" spans="1:16" ht="12.75" customHeight="1">
      <c r="A171" s="28">
        <v>161</v>
      </c>
      <c r="B171" s="29" t="s">
        <v>170</v>
      </c>
      <c r="C171" s="30" t="s">
        <v>181</v>
      </c>
      <c r="D171" s="31">
        <v>44588</v>
      </c>
      <c r="E171" s="37">
        <v>213.75</v>
      </c>
      <c r="F171" s="37">
        <v>214.43333333333331</v>
      </c>
      <c r="G171" s="38">
        <v>211.26666666666662</v>
      </c>
      <c r="H171" s="38">
        <v>208.7833333333333</v>
      </c>
      <c r="I171" s="38">
        <v>205.61666666666662</v>
      </c>
      <c r="J171" s="38">
        <v>216.91666666666663</v>
      </c>
      <c r="K171" s="38">
        <v>220.08333333333331</v>
      </c>
      <c r="L171" s="38">
        <v>222.56666666666663</v>
      </c>
      <c r="M171" s="28">
        <v>217.6</v>
      </c>
      <c r="N171" s="28">
        <v>211.95</v>
      </c>
      <c r="O171" s="39">
        <v>33112597</v>
      </c>
      <c r="P171" s="40">
        <v>-2.8173423070903116E-2</v>
      </c>
    </row>
    <row r="172" spans="1:16" ht="12.75" customHeight="1">
      <c r="A172" s="28">
        <v>162</v>
      </c>
      <c r="B172" s="29" t="s">
        <v>182</v>
      </c>
      <c r="C172" s="30" t="s">
        <v>183</v>
      </c>
      <c r="D172" s="31">
        <v>44588</v>
      </c>
      <c r="E172" s="37">
        <v>1522.25</v>
      </c>
      <c r="F172" s="37">
        <v>1521.25</v>
      </c>
      <c r="G172" s="38">
        <v>1482.5</v>
      </c>
      <c r="H172" s="38">
        <v>1442.75</v>
      </c>
      <c r="I172" s="38">
        <v>1404</v>
      </c>
      <c r="J172" s="38">
        <v>1561</v>
      </c>
      <c r="K172" s="38">
        <v>1599.75</v>
      </c>
      <c r="L172" s="38">
        <v>1639.5</v>
      </c>
      <c r="M172" s="28">
        <v>1560</v>
      </c>
      <c r="N172" s="28">
        <v>1481.5</v>
      </c>
      <c r="O172" s="39">
        <v>2942203</v>
      </c>
      <c r="P172" s="40">
        <v>-5.9825725061776566E-2</v>
      </c>
    </row>
    <row r="173" spans="1:16" ht="12.75" customHeight="1">
      <c r="A173" s="28">
        <v>163</v>
      </c>
      <c r="B173" s="29" t="s">
        <v>44</v>
      </c>
      <c r="C173" s="30" t="s">
        <v>485</v>
      </c>
      <c r="D173" s="31">
        <v>44588</v>
      </c>
      <c r="E173" s="37">
        <v>215.3</v>
      </c>
      <c r="F173" s="37">
        <v>219.33333333333334</v>
      </c>
      <c r="G173" s="38">
        <v>207.66666666666669</v>
      </c>
      <c r="H173" s="38">
        <v>200.03333333333333</v>
      </c>
      <c r="I173" s="38">
        <v>188.36666666666667</v>
      </c>
      <c r="J173" s="38">
        <v>226.9666666666667</v>
      </c>
      <c r="K173" s="38">
        <v>238.63333333333338</v>
      </c>
      <c r="L173" s="38">
        <v>246.26666666666671</v>
      </c>
      <c r="M173" s="28">
        <v>231</v>
      </c>
      <c r="N173" s="28">
        <v>211.7</v>
      </c>
      <c r="O173" s="39">
        <v>6632500</v>
      </c>
      <c r="P173" s="40">
        <v>-1.5219005196733483E-2</v>
      </c>
    </row>
    <row r="174" spans="1:16" ht="12.75" customHeight="1">
      <c r="A174" s="28">
        <v>164</v>
      </c>
      <c r="B174" s="29" t="s">
        <v>42</v>
      </c>
      <c r="C174" s="30" t="s">
        <v>184</v>
      </c>
      <c r="D174" s="31">
        <v>44588</v>
      </c>
      <c r="E174" s="37">
        <v>894.65</v>
      </c>
      <c r="F174" s="37">
        <v>903.80000000000007</v>
      </c>
      <c r="G174" s="38">
        <v>876.60000000000014</v>
      </c>
      <c r="H174" s="38">
        <v>858.55000000000007</v>
      </c>
      <c r="I174" s="38">
        <v>831.35000000000014</v>
      </c>
      <c r="J174" s="38">
        <v>921.85000000000014</v>
      </c>
      <c r="K174" s="38">
        <v>949.05000000000018</v>
      </c>
      <c r="L174" s="38">
        <v>967.10000000000014</v>
      </c>
      <c r="M174" s="28">
        <v>931</v>
      </c>
      <c r="N174" s="28">
        <v>885.75</v>
      </c>
      <c r="O174" s="39">
        <v>1844500</v>
      </c>
      <c r="P174" s="40">
        <v>-8.2452431289640596E-2</v>
      </c>
    </row>
    <row r="175" spans="1:16" ht="12.75" customHeight="1">
      <c r="A175" s="28">
        <v>165</v>
      </c>
      <c r="B175" s="29" t="s">
        <v>58</v>
      </c>
      <c r="C175" s="30" t="s">
        <v>185</v>
      </c>
      <c r="D175" s="31">
        <v>44588</v>
      </c>
      <c r="E175" s="37">
        <v>138.30000000000001</v>
      </c>
      <c r="F175" s="37">
        <v>140.70000000000002</v>
      </c>
      <c r="G175" s="38">
        <v>133.50000000000003</v>
      </c>
      <c r="H175" s="38">
        <v>128.70000000000002</v>
      </c>
      <c r="I175" s="38">
        <v>121.50000000000003</v>
      </c>
      <c r="J175" s="38">
        <v>145.50000000000003</v>
      </c>
      <c r="K175" s="38">
        <v>152.70000000000002</v>
      </c>
      <c r="L175" s="38">
        <v>157.50000000000003</v>
      </c>
      <c r="M175" s="28">
        <v>147.9</v>
      </c>
      <c r="N175" s="28">
        <v>135.9</v>
      </c>
      <c r="O175" s="39">
        <v>34776800</v>
      </c>
      <c r="P175" s="40">
        <v>-1.9780938368481282E-2</v>
      </c>
    </row>
    <row r="176" spans="1:16" ht="12.75" customHeight="1">
      <c r="A176" s="28">
        <v>166</v>
      </c>
      <c r="B176" s="29" t="s">
        <v>170</v>
      </c>
      <c r="C176" s="30" t="s">
        <v>186</v>
      </c>
      <c r="D176" s="31">
        <v>44588</v>
      </c>
      <c r="E176" s="37">
        <v>129.1</v>
      </c>
      <c r="F176" s="37">
        <v>130.23333333333332</v>
      </c>
      <c r="G176" s="38">
        <v>126.91666666666663</v>
      </c>
      <c r="H176" s="38">
        <v>124.73333333333332</v>
      </c>
      <c r="I176" s="38">
        <v>121.41666666666663</v>
      </c>
      <c r="J176" s="38">
        <v>132.41666666666663</v>
      </c>
      <c r="K176" s="38">
        <v>135.73333333333329</v>
      </c>
      <c r="L176" s="38">
        <v>137.91666666666663</v>
      </c>
      <c r="M176" s="28">
        <v>133.55000000000001</v>
      </c>
      <c r="N176" s="28">
        <v>128.05000000000001</v>
      </c>
      <c r="O176" s="39">
        <v>46464000</v>
      </c>
      <c r="P176" s="40">
        <v>0.14387001477104874</v>
      </c>
    </row>
    <row r="177" spans="1:16" ht="12.75" customHeight="1">
      <c r="A177" s="28">
        <v>167</v>
      </c>
      <c r="B177" s="272" t="s">
        <v>79</v>
      </c>
      <c r="C177" s="30" t="s">
        <v>187</v>
      </c>
      <c r="D177" s="31">
        <v>44588</v>
      </c>
      <c r="E177" s="37">
        <v>2381.6</v>
      </c>
      <c r="F177" s="37">
        <v>2414.4666666666667</v>
      </c>
      <c r="G177" s="38">
        <v>2325.9833333333336</v>
      </c>
      <c r="H177" s="38">
        <v>2270.3666666666668</v>
      </c>
      <c r="I177" s="38">
        <v>2181.8833333333337</v>
      </c>
      <c r="J177" s="38">
        <v>2470.0833333333335</v>
      </c>
      <c r="K177" s="38">
        <v>2558.5666666666662</v>
      </c>
      <c r="L177" s="38">
        <v>2614.1833333333334</v>
      </c>
      <c r="M177" s="28">
        <v>2502.9499999999998</v>
      </c>
      <c r="N177" s="28">
        <v>2358.85</v>
      </c>
      <c r="O177" s="39">
        <v>34381750</v>
      </c>
      <c r="P177" s="40">
        <v>1.2866401531889822E-2</v>
      </c>
    </row>
    <row r="178" spans="1:16" ht="12.75" customHeight="1">
      <c r="A178" s="28">
        <v>168</v>
      </c>
      <c r="B178" s="29" t="s">
        <v>120</v>
      </c>
      <c r="C178" s="30" t="s">
        <v>188</v>
      </c>
      <c r="D178" s="31">
        <v>44588</v>
      </c>
      <c r="E178" s="37">
        <v>97.6</v>
      </c>
      <c r="F178" s="37">
        <v>98.816666666666677</v>
      </c>
      <c r="G178" s="38">
        <v>95.183333333333351</v>
      </c>
      <c r="H178" s="38">
        <v>92.76666666666668</v>
      </c>
      <c r="I178" s="38">
        <v>89.133333333333354</v>
      </c>
      <c r="J178" s="38">
        <v>101.23333333333335</v>
      </c>
      <c r="K178" s="38">
        <v>104.86666666666667</v>
      </c>
      <c r="L178" s="38">
        <v>107.28333333333335</v>
      </c>
      <c r="M178" s="28">
        <v>102.45</v>
      </c>
      <c r="N178" s="28">
        <v>96.4</v>
      </c>
      <c r="O178" s="39">
        <v>182419000</v>
      </c>
      <c r="P178" s="40">
        <v>1.994528988394019E-2</v>
      </c>
    </row>
    <row r="179" spans="1:16" ht="12.75" customHeight="1">
      <c r="A179" s="28">
        <v>169</v>
      </c>
      <c r="B179" s="29" t="s">
        <v>58</v>
      </c>
      <c r="C179" s="30" t="s">
        <v>275</v>
      </c>
      <c r="D179" s="31">
        <v>44588</v>
      </c>
      <c r="E179" s="37">
        <v>813.4</v>
      </c>
      <c r="F179" s="37">
        <v>820.7833333333333</v>
      </c>
      <c r="G179" s="38">
        <v>791.91666666666663</v>
      </c>
      <c r="H179" s="38">
        <v>770.43333333333328</v>
      </c>
      <c r="I179" s="38">
        <v>741.56666666666661</v>
      </c>
      <c r="J179" s="38">
        <v>842.26666666666665</v>
      </c>
      <c r="K179" s="38">
        <v>871.13333333333344</v>
      </c>
      <c r="L179" s="38">
        <v>892.61666666666667</v>
      </c>
      <c r="M179" s="28">
        <v>849.65</v>
      </c>
      <c r="N179" s="28">
        <v>799.3</v>
      </c>
      <c r="O179" s="39">
        <v>5797000</v>
      </c>
      <c r="P179" s="40">
        <v>-1.0582010582010581E-2</v>
      </c>
    </row>
    <row r="180" spans="1:16" ht="12.75" customHeight="1">
      <c r="A180" s="28">
        <v>170</v>
      </c>
      <c r="B180" s="29" t="s">
        <v>63</v>
      </c>
      <c r="C180" s="30" t="s">
        <v>189</v>
      </c>
      <c r="D180" s="31">
        <v>44588</v>
      </c>
      <c r="E180" s="37">
        <v>1223.55</v>
      </c>
      <c r="F180" s="37">
        <v>1221.8666666666666</v>
      </c>
      <c r="G180" s="38">
        <v>1207.6833333333332</v>
      </c>
      <c r="H180" s="38">
        <v>1191.8166666666666</v>
      </c>
      <c r="I180" s="38">
        <v>1177.6333333333332</v>
      </c>
      <c r="J180" s="38">
        <v>1237.7333333333331</v>
      </c>
      <c r="K180" s="38">
        <v>1251.9166666666665</v>
      </c>
      <c r="L180" s="38">
        <v>1267.7833333333331</v>
      </c>
      <c r="M180" s="28">
        <v>1236.05</v>
      </c>
      <c r="N180" s="28">
        <v>1206</v>
      </c>
      <c r="O180" s="39">
        <v>7083750</v>
      </c>
      <c r="P180" s="40">
        <v>-4.1214089940107605E-2</v>
      </c>
    </row>
    <row r="181" spans="1:16" ht="12.75" customHeight="1">
      <c r="A181" s="28">
        <v>171</v>
      </c>
      <c r="B181" s="29" t="s">
        <v>58</v>
      </c>
      <c r="C181" s="30" t="s">
        <v>190</v>
      </c>
      <c r="D181" s="31">
        <v>44588</v>
      </c>
      <c r="E181" s="37">
        <v>494</v>
      </c>
      <c r="F181" s="37">
        <v>495.98333333333335</v>
      </c>
      <c r="G181" s="38">
        <v>485.51666666666671</v>
      </c>
      <c r="H181" s="38">
        <v>477.03333333333336</v>
      </c>
      <c r="I181" s="38">
        <v>466.56666666666672</v>
      </c>
      <c r="J181" s="38">
        <v>504.4666666666667</v>
      </c>
      <c r="K181" s="38">
        <v>514.93333333333339</v>
      </c>
      <c r="L181" s="38">
        <v>523.41666666666674</v>
      </c>
      <c r="M181" s="28">
        <v>506.45</v>
      </c>
      <c r="N181" s="28">
        <v>487.5</v>
      </c>
      <c r="O181" s="39">
        <v>88881000</v>
      </c>
      <c r="P181" s="40">
        <v>-1.3994508694566936E-2</v>
      </c>
    </row>
    <row r="182" spans="1:16" ht="12.75" customHeight="1">
      <c r="A182" s="28">
        <v>172</v>
      </c>
      <c r="B182" s="29" t="s">
        <v>42</v>
      </c>
      <c r="C182" s="30" t="s">
        <v>191</v>
      </c>
      <c r="D182" s="31">
        <v>44588</v>
      </c>
      <c r="E182" s="37">
        <v>24331.05</v>
      </c>
      <c r="F182" s="37">
        <v>24574.683333333334</v>
      </c>
      <c r="G182" s="38">
        <v>23900.366666666669</v>
      </c>
      <c r="H182" s="38">
        <v>23469.683333333334</v>
      </c>
      <c r="I182" s="38">
        <v>22795.366666666669</v>
      </c>
      <c r="J182" s="38">
        <v>25005.366666666669</v>
      </c>
      <c r="K182" s="38">
        <v>25679.683333333334</v>
      </c>
      <c r="L182" s="38">
        <v>26110.366666666669</v>
      </c>
      <c r="M182" s="28">
        <v>25249</v>
      </c>
      <c r="N182" s="28">
        <v>24144</v>
      </c>
      <c r="O182" s="39">
        <v>196875</v>
      </c>
      <c r="P182" s="40">
        <v>-5.7337802250418964E-2</v>
      </c>
    </row>
    <row r="183" spans="1:16" ht="12.75" customHeight="1">
      <c r="A183" s="28">
        <v>173</v>
      </c>
      <c r="B183" s="29" t="s">
        <v>70</v>
      </c>
      <c r="C183" s="30" t="s">
        <v>192</v>
      </c>
      <c r="D183" s="31">
        <v>44588</v>
      </c>
      <c r="E183" s="37">
        <v>2227.5</v>
      </c>
      <c r="F183" s="37">
        <v>2259.3166666666666</v>
      </c>
      <c r="G183" s="38">
        <v>2168.1833333333334</v>
      </c>
      <c r="H183" s="38">
        <v>2108.8666666666668</v>
      </c>
      <c r="I183" s="38">
        <v>2017.7333333333336</v>
      </c>
      <c r="J183" s="38">
        <v>2318.6333333333332</v>
      </c>
      <c r="K183" s="38">
        <v>2409.7666666666664</v>
      </c>
      <c r="L183" s="38">
        <v>2469.083333333333</v>
      </c>
      <c r="M183" s="28">
        <v>2350.4499999999998</v>
      </c>
      <c r="N183" s="28">
        <v>2200</v>
      </c>
      <c r="O183" s="39">
        <v>1567225</v>
      </c>
      <c r="P183" s="40">
        <v>-0.10011053213327017</v>
      </c>
    </row>
    <row r="184" spans="1:16" ht="12.75" customHeight="1">
      <c r="A184" s="28">
        <v>174</v>
      </c>
      <c r="B184" s="29" t="s">
        <v>40</v>
      </c>
      <c r="C184" s="30" t="s">
        <v>193</v>
      </c>
      <c r="D184" s="31">
        <v>44588</v>
      </c>
      <c r="E184" s="37">
        <v>2376.3000000000002</v>
      </c>
      <c r="F184" s="37">
        <v>2405.3666666666668</v>
      </c>
      <c r="G184" s="38">
        <v>2325.7333333333336</v>
      </c>
      <c r="H184" s="38">
        <v>2275.166666666667</v>
      </c>
      <c r="I184" s="38">
        <v>2195.5333333333338</v>
      </c>
      <c r="J184" s="38">
        <v>2455.9333333333334</v>
      </c>
      <c r="K184" s="38">
        <v>2535.5666666666666</v>
      </c>
      <c r="L184" s="38">
        <v>2586.1333333333332</v>
      </c>
      <c r="M184" s="28">
        <v>2485</v>
      </c>
      <c r="N184" s="28">
        <v>2354.8000000000002</v>
      </c>
      <c r="O184" s="39">
        <v>3486000</v>
      </c>
      <c r="P184" s="40">
        <v>9.4806265457543282E-2</v>
      </c>
    </row>
    <row r="185" spans="1:16" ht="12.75" customHeight="1">
      <c r="A185" s="28">
        <v>175</v>
      </c>
      <c r="B185" s="29" t="s">
        <v>63</v>
      </c>
      <c r="C185" s="30" t="s">
        <v>194</v>
      </c>
      <c r="D185" s="31">
        <v>44588</v>
      </c>
      <c r="E185" s="37">
        <v>1153.95</v>
      </c>
      <c r="F185" s="37">
        <v>1164.7</v>
      </c>
      <c r="G185" s="38">
        <v>1127.6500000000001</v>
      </c>
      <c r="H185" s="38">
        <v>1101.3500000000001</v>
      </c>
      <c r="I185" s="38">
        <v>1064.3000000000002</v>
      </c>
      <c r="J185" s="38">
        <v>1191</v>
      </c>
      <c r="K185" s="38">
        <v>1228.0499999999997</v>
      </c>
      <c r="L185" s="38">
        <v>1254.3499999999999</v>
      </c>
      <c r="M185" s="28">
        <v>1201.75</v>
      </c>
      <c r="N185" s="28">
        <v>1138.4000000000001</v>
      </c>
      <c r="O185" s="39">
        <v>3682400</v>
      </c>
      <c r="P185" s="40">
        <v>-1.0850694444444445E-3</v>
      </c>
    </row>
    <row r="186" spans="1:16" ht="12.75" customHeight="1">
      <c r="A186" s="28">
        <v>176</v>
      </c>
      <c r="B186" s="29" t="s">
        <v>47</v>
      </c>
      <c r="C186" s="30" t="s">
        <v>514</v>
      </c>
      <c r="D186" s="31">
        <v>44588</v>
      </c>
      <c r="E186" s="37">
        <v>378.55</v>
      </c>
      <c r="F186" s="37">
        <v>384.40000000000003</v>
      </c>
      <c r="G186" s="38">
        <v>368.15000000000009</v>
      </c>
      <c r="H186" s="38">
        <v>357.75000000000006</v>
      </c>
      <c r="I186" s="38">
        <v>341.50000000000011</v>
      </c>
      <c r="J186" s="38">
        <v>394.80000000000007</v>
      </c>
      <c r="K186" s="38">
        <v>411.04999999999995</v>
      </c>
      <c r="L186" s="38">
        <v>421.45000000000005</v>
      </c>
      <c r="M186" s="28">
        <v>400.65</v>
      </c>
      <c r="N186" s="28">
        <v>374</v>
      </c>
      <c r="O186" s="39">
        <v>4923900</v>
      </c>
      <c r="P186" s="40">
        <v>-3.2366466218606296E-2</v>
      </c>
    </row>
    <row r="187" spans="1:16" ht="12.75" customHeight="1">
      <c r="A187" s="28">
        <v>177</v>
      </c>
      <c r="B187" s="29" t="s">
        <v>47</v>
      </c>
      <c r="C187" s="30" t="s">
        <v>195</v>
      </c>
      <c r="D187" s="31">
        <v>44588</v>
      </c>
      <c r="E187" s="37">
        <v>802.3</v>
      </c>
      <c r="F187" s="37">
        <v>807</v>
      </c>
      <c r="G187" s="38">
        <v>788.5</v>
      </c>
      <c r="H187" s="38">
        <v>774.7</v>
      </c>
      <c r="I187" s="38">
        <v>756.2</v>
      </c>
      <c r="J187" s="38">
        <v>820.8</v>
      </c>
      <c r="K187" s="38">
        <v>839.3</v>
      </c>
      <c r="L187" s="38">
        <v>853.09999999999991</v>
      </c>
      <c r="M187" s="28">
        <v>825.5</v>
      </c>
      <c r="N187" s="28">
        <v>793.2</v>
      </c>
      <c r="O187" s="39">
        <v>26183500</v>
      </c>
      <c r="P187" s="40">
        <v>-2.7001014488983691E-2</v>
      </c>
    </row>
    <row r="188" spans="1:16" ht="12.75" customHeight="1">
      <c r="A188" s="28">
        <v>178</v>
      </c>
      <c r="B188" s="29" t="s">
        <v>182</v>
      </c>
      <c r="C188" s="30" t="s">
        <v>196</v>
      </c>
      <c r="D188" s="31">
        <v>44588</v>
      </c>
      <c r="E188" s="37">
        <v>476.75</v>
      </c>
      <c r="F188" s="37">
        <v>479.93333333333334</v>
      </c>
      <c r="G188" s="38">
        <v>466.26666666666665</v>
      </c>
      <c r="H188" s="38">
        <v>455.7833333333333</v>
      </c>
      <c r="I188" s="38">
        <v>442.11666666666662</v>
      </c>
      <c r="J188" s="38">
        <v>490.41666666666669</v>
      </c>
      <c r="K188" s="38">
        <v>504.08333333333331</v>
      </c>
      <c r="L188" s="38">
        <v>514.56666666666672</v>
      </c>
      <c r="M188" s="28">
        <v>493.6</v>
      </c>
      <c r="N188" s="28">
        <v>469.45</v>
      </c>
      <c r="O188" s="39">
        <v>12420000</v>
      </c>
      <c r="P188" s="40">
        <v>1.1853843333740682E-2</v>
      </c>
    </row>
    <row r="189" spans="1:16" ht="12.75" customHeight="1">
      <c r="A189" s="28">
        <v>179</v>
      </c>
      <c r="B189" s="29" t="s">
        <v>47</v>
      </c>
      <c r="C189" s="30" t="s">
        <v>277</v>
      </c>
      <c r="D189" s="31">
        <v>44588</v>
      </c>
      <c r="E189" s="37">
        <v>577.85</v>
      </c>
      <c r="F189" s="37">
        <v>578.44999999999993</v>
      </c>
      <c r="G189" s="38">
        <v>566.29999999999984</v>
      </c>
      <c r="H189" s="38">
        <v>554.74999999999989</v>
      </c>
      <c r="I189" s="38">
        <v>542.5999999999998</v>
      </c>
      <c r="J189" s="38">
        <v>589.99999999999989</v>
      </c>
      <c r="K189" s="38">
        <v>602.15</v>
      </c>
      <c r="L189" s="38">
        <v>613.69999999999993</v>
      </c>
      <c r="M189" s="28">
        <v>590.6</v>
      </c>
      <c r="N189" s="28">
        <v>566.9</v>
      </c>
      <c r="O189" s="39">
        <v>1336200</v>
      </c>
      <c r="P189" s="40">
        <v>7.4504442925495559E-2</v>
      </c>
    </row>
    <row r="190" spans="1:16" ht="12.75" customHeight="1">
      <c r="A190" s="28">
        <v>180</v>
      </c>
      <c r="B190" s="29" t="s">
        <v>38</v>
      </c>
      <c r="C190" s="30" t="s">
        <v>197</v>
      </c>
      <c r="D190" s="31">
        <v>44588</v>
      </c>
      <c r="E190" s="37">
        <v>912.7</v>
      </c>
      <c r="F190" s="37">
        <v>925.5</v>
      </c>
      <c r="G190" s="38">
        <v>891</v>
      </c>
      <c r="H190" s="38">
        <v>869.3</v>
      </c>
      <c r="I190" s="38">
        <v>834.8</v>
      </c>
      <c r="J190" s="38">
        <v>947.2</v>
      </c>
      <c r="K190" s="38">
        <v>981.7</v>
      </c>
      <c r="L190" s="38">
        <v>1003.4000000000001</v>
      </c>
      <c r="M190" s="28">
        <v>960</v>
      </c>
      <c r="N190" s="28">
        <v>903.8</v>
      </c>
      <c r="O190" s="39">
        <v>6835000</v>
      </c>
      <c r="P190" s="40">
        <v>-2.3989718691989147E-2</v>
      </c>
    </row>
    <row r="191" spans="1:16" ht="12.75" customHeight="1">
      <c r="A191" s="28">
        <v>181</v>
      </c>
      <c r="B191" s="29" t="s">
        <v>74</v>
      </c>
      <c r="C191" s="30" t="s">
        <v>534</v>
      </c>
      <c r="D191" s="31">
        <v>44588</v>
      </c>
      <c r="E191" s="37">
        <v>1292.5</v>
      </c>
      <c r="F191" s="37">
        <v>1313.6166666666668</v>
      </c>
      <c r="G191" s="38">
        <v>1253.0833333333335</v>
      </c>
      <c r="H191" s="38">
        <v>1213.6666666666667</v>
      </c>
      <c r="I191" s="38">
        <v>1153.1333333333334</v>
      </c>
      <c r="J191" s="38">
        <v>1353.0333333333335</v>
      </c>
      <c r="K191" s="38">
        <v>1413.5666666666668</v>
      </c>
      <c r="L191" s="38">
        <v>1452.9833333333336</v>
      </c>
      <c r="M191" s="28">
        <v>1374.15</v>
      </c>
      <c r="N191" s="28">
        <v>1274.2</v>
      </c>
      <c r="O191" s="39">
        <v>3319200</v>
      </c>
      <c r="P191" s="40">
        <v>0</v>
      </c>
    </row>
    <row r="192" spans="1:16" ht="12.75" customHeight="1">
      <c r="A192" s="28">
        <v>182</v>
      </c>
      <c r="B192" s="29" t="s">
        <v>56</v>
      </c>
      <c r="C192" s="30" t="s">
        <v>198</v>
      </c>
      <c r="D192" s="31">
        <v>44588</v>
      </c>
      <c r="E192" s="37">
        <v>693.05</v>
      </c>
      <c r="F192" s="37">
        <v>702.58333333333337</v>
      </c>
      <c r="G192" s="38">
        <v>678.7166666666667</v>
      </c>
      <c r="H192" s="38">
        <v>664.38333333333333</v>
      </c>
      <c r="I192" s="38">
        <v>640.51666666666665</v>
      </c>
      <c r="J192" s="38">
        <v>716.91666666666674</v>
      </c>
      <c r="K192" s="38">
        <v>740.7833333333333</v>
      </c>
      <c r="L192" s="38">
        <v>755.11666666666679</v>
      </c>
      <c r="M192" s="28">
        <v>726.45</v>
      </c>
      <c r="N192" s="28">
        <v>688.25</v>
      </c>
      <c r="O192" s="39">
        <v>11661300</v>
      </c>
      <c r="P192" s="40">
        <v>1.2779927306835503E-2</v>
      </c>
    </row>
    <row r="193" spans="1:16" ht="12.75" customHeight="1">
      <c r="A193" s="28">
        <v>183</v>
      </c>
      <c r="B193" s="29" t="s">
        <v>49</v>
      </c>
      <c r="C193" s="30" t="s">
        <v>199</v>
      </c>
      <c r="D193" s="31">
        <v>44588</v>
      </c>
      <c r="E193" s="37">
        <v>477.1</v>
      </c>
      <c r="F193" s="37">
        <v>484.64999999999992</v>
      </c>
      <c r="G193" s="38">
        <v>465.09999999999985</v>
      </c>
      <c r="H193" s="38">
        <v>453.09999999999991</v>
      </c>
      <c r="I193" s="38">
        <v>433.54999999999984</v>
      </c>
      <c r="J193" s="38">
        <v>496.64999999999986</v>
      </c>
      <c r="K193" s="38">
        <v>516.19999999999993</v>
      </c>
      <c r="L193" s="38">
        <v>528.19999999999982</v>
      </c>
      <c r="M193" s="28">
        <v>504.2</v>
      </c>
      <c r="N193" s="28">
        <v>472.65</v>
      </c>
      <c r="O193" s="39">
        <v>82117050</v>
      </c>
      <c r="P193" s="40">
        <v>-2.2791249788027809E-2</v>
      </c>
    </row>
    <row r="194" spans="1:16" ht="12.75" customHeight="1">
      <c r="A194" s="28">
        <v>184</v>
      </c>
      <c r="B194" s="29" t="s">
        <v>170</v>
      </c>
      <c r="C194" s="30" t="s">
        <v>200</v>
      </c>
      <c r="D194" s="31">
        <v>44588</v>
      </c>
      <c r="E194" s="37">
        <v>229.55</v>
      </c>
      <c r="F194" s="37">
        <v>233.31666666666669</v>
      </c>
      <c r="G194" s="38">
        <v>222.78333333333339</v>
      </c>
      <c r="H194" s="38">
        <v>216.01666666666671</v>
      </c>
      <c r="I194" s="38">
        <v>205.48333333333341</v>
      </c>
      <c r="J194" s="38">
        <v>240.08333333333337</v>
      </c>
      <c r="K194" s="38">
        <v>250.61666666666667</v>
      </c>
      <c r="L194" s="38">
        <v>257.38333333333333</v>
      </c>
      <c r="M194" s="28">
        <v>243.85</v>
      </c>
      <c r="N194" s="28">
        <v>226.55</v>
      </c>
      <c r="O194" s="39">
        <v>121155750</v>
      </c>
      <c r="P194" s="40">
        <v>-3.8978422658885258E-2</v>
      </c>
    </row>
    <row r="195" spans="1:16" ht="12.75" customHeight="1">
      <c r="A195" s="28">
        <v>185</v>
      </c>
      <c r="B195" s="29" t="s">
        <v>120</v>
      </c>
      <c r="C195" s="30" t="s">
        <v>201</v>
      </c>
      <c r="D195" s="31">
        <v>44588</v>
      </c>
      <c r="E195" s="37">
        <v>1098.75</v>
      </c>
      <c r="F195" s="37">
        <v>1116.5166666666667</v>
      </c>
      <c r="G195" s="38">
        <v>1070.1833333333334</v>
      </c>
      <c r="H195" s="38">
        <v>1041.6166666666668</v>
      </c>
      <c r="I195" s="38">
        <v>995.28333333333353</v>
      </c>
      <c r="J195" s="38">
        <v>1145.0833333333333</v>
      </c>
      <c r="K195" s="38">
        <v>1191.4166666666667</v>
      </c>
      <c r="L195" s="38">
        <v>1219.9833333333331</v>
      </c>
      <c r="M195" s="28">
        <v>1162.8499999999999</v>
      </c>
      <c r="N195" s="28">
        <v>1087.95</v>
      </c>
      <c r="O195" s="39">
        <v>43506400</v>
      </c>
      <c r="P195" s="40">
        <v>-8.7343855911687814E-3</v>
      </c>
    </row>
    <row r="196" spans="1:16" ht="12.75" customHeight="1">
      <c r="A196" s="28">
        <v>186</v>
      </c>
      <c r="B196" s="29" t="s">
        <v>87</v>
      </c>
      <c r="C196" s="30" t="s">
        <v>202</v>
      </c>
      <c r="D196" s="31">
        <v>44588</v>
      </c>
      <c r="E196" s="37">
        <v>3767.5</v>
      </c>
      <c r="F196" s="37">
        <v>3782.6666666666665</v>
      </c>
      <c r="G196" s="38">
        <v>3720.333333333333</v>
      </c>
      <c r="H196" s="38">
        <v>3673.1666666666665</v>
      </c>
      <c r="I196" s="38">
        <v>3610.833333333333</v>
      </c>
      <c r="J196" s="38">
        <v>3829.833333333333</v>
      </c>
      <c r="K196" s="38">
        <v>3892.1666666666661</v>
      </c>
      <c r="L196" s="38">
        <v>3939.333333333333</v>
      </c>
      <c r="M196" s="28">
        <v>3845</v>
      </c>
      <c r="N196" s="28">
        <v>3735.5</v>
      </c>
      <c r="O196" s="39">
        <v>12461850</v>
      </c>
      <c r="P196" s="40">
        <v>4.0373176382192726E-2</v>
      </c>
    </row>
    <row r="197" spans="1:16" ht="12.75" customHeight="1">
      <c r="A197" s="28">
        <v>187</v>
      </c>
      <c r="B197" s="29" t="s">
        <v>87</v>
      </c>
      <c r="C197" s="30" t="s">
        <v>203</v>
      </c>
      <c r="D197" s="31">
        <v>44588</v>
      </c>
      <c r="E197" s="37">
        <v>1513.55</v>
      </c>
      <c r="F197" s="37">
        <v>1532.0833333333333</v>
      </c>
      <c r="G197" s="38">
        <v>1483.8666666666666</v>
      </c>
      <c r="H197" s="38">
        <v>1454.1833333333334</v>
      </c>
      <c r="I197" s="38">
        <v>1405.9666666666667</v>
      </c>
      <c r="J197" s="38">
        <v>1561.7666666666664</v>
      </c>
      <c r="K197" s="38">
        <v>1609.9833333333331</v>
      </c>
      <c r="L197" s="38">
        <v>1639.6666666666663</v>
      </c>
      <c r="M197" s="28">
        <v>1580.3</v>
      </c>
      <c r="N197" s="28">
        <v>1502.4</v>
      </c>
      <c r="O197" s="39">
        <v>16123200</v>
      </c>
      <c r="P197" s="40">
        <v>-2.7832411771254685E-3</v>
      </c>
    </row>
    <row r="198" spans="1:16" ht="12.75" customHeight="1">
      <c r="A198" s="28">
        <v>188</v>
      </c>
      <c r="B198" s="29" t="s">
        <v>56</v>
      </c>
      <c r="C198" s="30" t="s">
        <v>204</v>
      </c>
      <c r="D198" s="31">
        <v>44588</v>
      </c>
      <c r="E198" s="37">
        <v>2405.5500000000002</v>
      </c>
      <c r="F198" s="37">
        <v>2435.1666666666665</v>
      </c>
      <c r="G198" s="38">
        <v>2351.2833333333328</v>
      </c>
      <c r="H198" s="38">
        <v>2297.0166666666664</v>
      </c>
      <c r="I198" s="38">
        <v>2213.1333333333328</v>
      </c>
      <c r="J198" s="38">
        <v>2489.4333333333329</v>
      </c>
      <c r="K198" s="38">
        <v>2573.3166666666671</v>
      </c>
      <c r="L198" s="38">
        <v>2627.583333333333</v>
      </c>
      <c r="M198" s="28">
        <v>2519.0500000000002</v>
      </c>
      <c r="N198" s="28">
        <v>2380.9</v>
      </c>
      <c r="O198" s="39">
        <v>5769750</v>
      </c>
      <c r="P198" s="40">
        <v>2.0359440281185755E-2</v>
      </c>
    </row>
    <row r="199" spans="1:16" ht="12.75" customHeight="1">
      <c r="A199" s="28">
        <v>189</v>
      </c>
      <c r="B199" s="29" t="s">
        <v>47</v>
      </c>
      <c r="C199" s="30" t="s">
        <v>205</v>
      </c>
      <c r="D199" s="31">
        <v>44588</v>
      </c>
      <c r="E199" s="37">
        <v>3115.25</v>
      </c>
      <c r="F199" s="37">
        <v>3119.6666666666665</v>
      </c>
      <c r="G199" s="38">
        <v>3066.6833333333329</v>
      </c>
      <c r="H199" s="38">
        <v>3018.1166666666663</v>
      </c>
      <c r="I199" s="38">
        <v>2965.1333333333328</v>
      </c>
      <c r="J199" s="38">
        <v>3168.2333333333331</v>
      </c>
      <c r="K199" s="38">
        <v>3221.2166666666667</v>
      </c>
      <c r="L199" s="38">
        <v>3269.7833333333333</v>
      </c>
      <c r="M199" s="28">
        <v>3172.65</v>
      </c>
      <c r="N199" s="28">
        <v>3071.1</v>
      </c>
      <c r="O199" s="39">
        <v>744000</v>
      </c>
      <c r="P199" s="40">
        <v>4.7149894440534836E-2</v>
      </c>
    </row>
    <row r="200" spans="1:16" ht="12.75" customHeight="1">
      <c r="A200" s="28">
        <v>190</v>
      </c>
      <c r="B200" s="29" t="s">
        <v>170</v>
      </c>
      <c r="C200" s="30" t="s">
        <v>206</v>
      </c>
      <c r="D200" s="31">
        <v>44588</v>
      </c>
      <c r="E200" s="37">
        <v>537.6</v>
      </c>
      <c r="F200" s="37">
        <v>541.01666666666677</v>
      </c>
      <c r="G200" s="38">
        <v>528.98333333333358</v>
      </c>
      <c r="H200" s="38">
        <v>520.36666666666679</v>
      </c>
      <c r="I200" s="38">
        <v>508.3333333333336</v>
      </c>
      <c r="J200" s="38">
        <v>549.63333333333355</v>
      </c>
      <c r="K200" s="38">
        <v>561.66666666666663</v>
      </c>
      <c r="L200" s="38">
        <v>570.28333333333353</v>
      </c>
      <c r="M200" s="28">
        <v>553.04999999999995</v>
      </c>
      <c r="N200" s="28">
        <v>532.4</v>
      </c>
      <c r="O200" s="39">
        <v>3235500</v>
      </c>
      <c r="P200" s="40">
        <v>0.10388945752302968</v>
      </c>
    </row>
    <row r="201" spans="1:16" ht="12.75" customHeight="1">
      <c r="A201" s="28">
        <v>191</v>
      </c>
      <c r="B201" s="29" t="s">
        <v>44</v>
      </c>
      <c r="C201" s="30" t="s">
        <v>207</v>
      </c>
      <c r="D201" s="31">
        <v>44588</v>
      </c>
      <c r="E201" s="37">
        <v>1119.9000000000001</v>
      </c>
      <c r="F201" s="37">
        <v>1136.9166666666667</v>
      </c>
      <c r="G201" s="38">
        <v>1075.3833333333334</v>
      </c>
      <c r="H201" s="38">
        <v>1030.8666666666668</v>
      </c>
      <c r="I201" s="38">
        <v>969.33333333333348</v>
      </c>
      <c r="J201" s="38">
        <v>1181.4333333333334</v>
      </c>
      <c r="K201" s="38">
        <v>1242.9666666666667</v>
      </c>
      <c r="L201" s="38">
        <v>1287.4833333333333</v>
      </c>
      <c r="M201" s="28">
        <v>1198.45</v>
      </c>
      <c r="N201" s="28">
        <v>1092.4000000000001</v>
      </c>
      <c r="O201" s="39">
        <v>2682500</v>
      </c>
      <c r="P201" s="40">
        <v>-3.7695207323640281E-3</v>
      </c>
    </row>
    <row r="202" spans="1:16" ht="12.75" customHeight="1">
      <c r="A202" s="28">
        <v>192</v>
      </c>
      <c r="B202" s="29" t="s">
        <v>49</v>
      </c>
      <c r="C202" s="30" t="s">
        <v>208</v>
      </c>
      <c r="D202" s="31">
        <v>44588</v>
      </c>
      <c r="E202" s="37">
        <v>613.35</v>
      </c>
      <c r="F202" s="37">
        <v>618</v>
      </c>
      <c r="G202" s="38">
        <v>604.45000000000005</v>
      </c>
      <c r="H202" s="38">
        <v>595.55000000000007</v>
      </c>
      <c r="I202" s="38">
        <v>582.00000000000011</v>
      </c>
      <c r="J202" s="38">
        <v>626.9</v>
      </c>
      <c r="K202" s="38">
        <v>640.44999999999993</v>
      </c>
      <c r="L202" s="38">
        <v>649.34999999999991</v>
      </c>
      <c r="M202" s="28">
        <v>631.54999999999995</v>
      </c>
      <c r="N202" s="28">
        <v>609.1</v>
      </c>
      <c r="O202" s="39">
        <v>7239400</v>
      </c>
      <c r="P202" s="40">
        <v>-3.1103616263818624E-2</v>
      </c>
    </row>
    <row r="203" spans="1:16" ht="12.75" customHeight="1">
      <c r="A203" s="28">
        <v>193</v>
      </c>
      <c r="B203" s="29" t="s">
        <v>56</v>
      </c>
      <c r="C203" s="30" t="s">
        <v>209</v>
      </c>
      <c r="D203" s="31">
        <v>44588</v>
      </c>
      <c r="E203" s="37">
        <v>1520.25</v>
      </c>
      <c r="F203" s="37">
        <v>1531.7833333333335</v>
      </c>
      <c r="G203" s="38">
        <v>1495.866666666667</v>
      </c>
      <c r="H203" s="38">
        <v>1471.4833333333336</v>
      </c>
      <c r="I203" s="38">
        <v>1435.5666666666671</v>
      </c>
      <c r="J203" s="38">
        <v>1556.166666666667</v>
      </c>
      <c r="K203" s="38">
        <v>1592.0833333333335</v>
      </c>
      <c r="L203" s="38">
        <v>1616.4666666666669</v>
      </c>
      <c r="M203" s="28">
        <v>1567.7</v>
      </c>
      <c r="N203" s="28">
        <v>1507.4</v>
      </c>
      <c r="O203" s="39">
        <v>898100</v>
      </c>
      <c r="P203" s="40">
        <v>-2.8766086298258896E-2</v>
      </c>
    </row>
    <row r="204" spans="1:16" ht="12.75" customHeight="1">
      <c r="A204" s="28">
        <v>194</v>
      </c>
      <c r="B204" s="29" t="s">
        <v>42</v>
      </c>
      <c r="C204" s="30" t="s">
        <v>210</v>
      </c>
      <c r="D204" s="31">
        <v>44588</v>
      </c>
      <c r="E204" s="37">
        <v>7161.55</v>
      </c>
      <c r="F204" s="37">
        <v>7209.833333333333</v>
      </c>
      <c r="G204" s="38">
        <v>7049.6666666666661</v>
      </c>
      <c r="H204" s="38">
        <v>6937.7833333333328</v>
      </c>
      <c r="I204" s="38">
        <v>6777.6166666666659</v>
      </c>
      <c r="J204" s="38">
        <v>7321.7166666666662</v>
      </c>
      <c r="K204" s="38">
        <v>7481.8833333333323</v>
      </c>
      <c r="L204" s="38">
        <v>7593.7666666666664</v>
      </c>
      <c r="M204" s="28">
        <v>7370</v>
      </c>
      <c r="N204" s="28">
        <v>7097.95</v>
      </c>
      <c r="O204" s="39">
        <v>1881500</v>
      </c>
      <c r="P204" s="40">
        <v>-1.4663524482848913E-2</v>
      </c>
    </row>
    <row r="205" spans="1:16" ht="12.75" customHeight="1">
      <c r="A205" s="28">
        <v>195</v>
      </c>
      <c r="B205" s="29" t="s">
        <v>38</v>
      </c>
      <c r="C205" s="30" t="s">
        <v>211</v>
      </c>
      <c r="D205" s="31">
        <v>44588</v>
      </c>
      <c r="E205" s="37">
        <v>763</v>
      </c>
      <c r="F205" s="37">
        <v>768.7833333333333</v>
      </c>
      <c r="G205" s="38">
        <v>750.31666666666661</v>
      </c>
      <c r="H205" s="38">
        <v>737.63333333333333</v>
      </c>
      <c r="I205" s="38">
        <v>719.16666666666663</v>
      </c>
      <c r="J205" s="38">
        <v>781.46666666666658</v>
      </c>
      <c r="K205" s="38">
        <v>799.93333333333328</v>
      </c>
      <c r="L205" s="38">
        <v>812.61666666666656</v>
      </c>
      <c r="M205" s="28">
        <v>787.25</v>
      </c>
      <c r="N205" s="28">
        <v>756.1</v>
      </c>
      <c r="O205" s="39">
        <v>27414400</v>
      </c>
      <c r="P205" s="40">
        <v>2.5196101735203234E-3</v>
      </c>
    </row>
    <row r="206" spans="1:16" ht="12.75" customHeight="1">
      <c r="A206" s="28">
        <v>196</v>
      </c>
      <c r="B206" s="29" t="s">
        <v>120</v>
      </c>
      <c r="C206" s="30" t="s">
        <v>212</v>
      </c>
      <c r="D206" s="31">
        <v>44588</v>
      </c>
      <c r="E206" s="37">
        <v>312.3</v>
      </c>
      <c r="F206" s="37">
        <v>316.53333333333336</v>
      </c>
      <c r="G206" s="38">
        <v>306.4666666666667</v>
      </c>
      <c r="H206" s="38">
        <v>300.63333333333333</v>
      </c>
      <c r="I206" s="38">
        <v>290.56666666666666</v>
      </c>
      <c r="J206" s="38">
        <v>322.36666666666673</v>
      </c>
      <c r="K206" s="38">
        <v>332.43333333333345</v>
      </c>
      <c r="L206" s="38">
        <v>338.26666666666677</v>
      </c>
      <c r="M206" s="28">
        <v>326.60000000000002</v>
      </c>
      <c r="N206" s="28">
        <v>310.7</v>
      </c>
      <c r="O206" s="39">
        <v>65853300</v>
      </c>
      <c r="P206" s="40">
        <v>3.9699418687083512E-3</v>
      </c>
    </row>
    <row r="207" spans="1:16" ht="12.75" customHeight="1">
      <c r="A207" s="28">
        <v>197</v>
      </c>
      <c r="B207" s="29" t="s">
        <v>70</v>
      </c>
      <c r="C207" s="30" t="s">
        <v>213</v>
      </c>
      <c r="D207" s="31">
        <v>44588</v>
      </c>
      <c r="E207" s="37">
        <v>1176.25</v>
      </c>
      <c r="F207" s="37">
        <v>1173.0833333333333</v>
      </c>
      <c r="G207" s="38">
        <v>1156.9666666666665</v>
      </c>
      <c r="H207" s="38">
        <v>1137.6833333333332</v>
      </c>
      <c r="I207" s="38">
        <v>1121.5666666666664</v>
      </c>
      <c r="J207" s="38">
        <v>1192.3666666666666</v>
      </c>
      <c r="K207" s="38">
        <v>1208.4833333333333</v>
      </c>
      <c r="L207" s="38">
        <v>1227.7666666666667</v>
      </c>
      <c r="M207" s="28">
        <v>1189.2</v>
      </c>
      <c r="N207" s="28">
        <v>1153.8</v>
      </c>
      <c r="O207" s="39">
        <v>4140000</v>
      </c>
      <c r="P207" s="40">
        <v>-3.2371158116162209E-2</v>
      </c>
    </row>
    <row r="208" spans="1:16" ht="12.75" customHeight="1">
      <c r="A208" s="28">
        <v>198</v>
      </c>
      <c r="B208" s="29" t="s">
        <v>70</v>
      </c>
      <c r="C208" s="30" t="s">
        <v>282</v>
      </c>
      <c r="D208" s="31">
        <v>44588</v>
      </c>
      <c r="E208" s="37">
        <v>1794.25</v>
      </c>
      <c r="F208" s="37">
        <v>1791.8500000000001</v>
      </c>
      <c r="G208" s="38">
        <v>1762.5500000000002</v>
      </c>
      <c r="H208" s="38">
        <v>1730.8500000000001</v>
      </c>
      <c r="I208" s="38">
        <v>1701.5500000000002</v>
      </c>
      <c r="J208" s="38">
        <v>1823.5500000000002</v>
      </c>
      <c r="K208" s="38">
        <v>1852.85</v>
      </c>
      <c r="L208" s="38">
        <v>1884.5500000000002</v>
      </c>
      <c r="M208" s="28">
        <v>1821.15</v>
      </c>
      <c r="N208" s="28">
        <v>1760.15</v>
      </c>
      <c r="O208" s="39">
        <v>746750</v>
      </c>
      <c r="P208" s="40">
        <v>5.385392123864019E-3</v>
      </c>
    </row>
    <row r="209" spans="1:16" ht="12.75" customHeight="1">
      <c r="A209" s="28">
        <v>199</v>
      </c>
      <c r="B209" s="29" t="s">
        <v>87</v>
      </c>
      <c r="C209" s="30" t="s">
        <v>214</v>
      </c>
      <c r="D209" s="31">
        <v>44588</v>
      </c>
      <c r="E209" s="37">
        <v>573.79999999999995</v>
      </c>
      <c r="F209" s="37">
        <v>582.56666666666661</v>
      </c>
      <c r="G209" s="38">
        <v>560.13333333333321</v>
      </c>
      <c r="H209" s="38">
        <v>546.46666666666658</v>
      </c>
      <c r="I209" s="38">
        <v>524.03333333333319</v>
      </c>
      <c r="J209" s="38">
        <v>596.23333333333323</v>
      </c>
      <c r="K209" s="38">
        <v>618.66666666666663</v>
      </c>
      <c r="L209" s="38">
        <v>632.33333333333326</v>
      </c>
      <c r="M209" s="28">
        <v>605</v>
      </c>
      <c r="N209" s="28">
        <v>568.9</v>
      </c>
      <c r="O209" s="39">
        <v>42702400</v>
      </c>
      <c r="P209" s="40">
        <v>1.747965155067574E-2</v>
      </c>
    </row>
    <row r="210" spans="1:16" ht="12.75" customHeight="1">
      <c r="A210" s="28">
        <v>200</v>
      </c>
      <c r="B210" s="29" t="s">
        <v>182</v>
      </c>
      <c r="C210" s="30" t="s">
        <v>215</v>
      </c>
      <c r="D210" s="31">
        <v>44588</v>
      </c>
      <c r="E210" s="37">
        <v>268.35000000000002</v>
      </c>
      <c r="F210" s="37">
        <v>273.78333333333336</v>
      </c>
      <c r="G210" s="38">
        <v>256.56666666666672</v>
      </c>
      <c r="H210" s="38">
        <v>244.78333333333336</v>
      </c>
      <c r="I210" s="38">
        <v>227.56666666666672</v>
      </c>
      <c r="J210" s="38">
        <v>285.56666666666672</v>
      </c>
      <c r="K210" s="38">
        <v>302.7833333333333</v>
      </c>
      <c r="L210" s="38">
        <v>314.56666666666672</v>
      </c>
      <c r="M210" s="28">
        <v>291</v>
      </c>
      <c r="N210" s="28">
        <v>262</v>
      </c>
      <c r="O210" s="39">
        <v>77682000</v>
      </c>
      <c r="P210" s="40">
        <v>2.8271561906974942E-3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14"/>
      <c r="B213" s="382"/>
      <c r="C213" s="314"/>
      <c r="D213" s="383"/>
      <c r="E213" s="315"/>
      <c r="F213" s="315"/>
      <c r="G213" s="384"/>
      <c r="H213" s="384"/>
      <c r="I213" s="384"/>
      <c r="J213" s="384"/>
      <c r="K213" s="384"/>
      <c r="L213" s="384"/>
      <c r="M213" s="314"/>
      <c r="N213" s="314"/>
      <c r="O213" s="385"/>
      <c r="P213" s="386"/>
    </row>
    <row r="214" spans="1:16" ht="12.75" customHeight="1">
      <c r="A214" s="314"/>
      <c r="B214" s="382"/>
      <c r="C214" s="314"/>
      <c r="D214" s="383"/>
      <c r="E214" s="315"/>
      <c r="F214" s="315"/>
      <c r="G214" s="384"/>
      <c r="H214" s="384"/>
      <c r="I214" s="384"/>
      <c r="J214" s="384"/>
      <c r="K214" s="384"/>
      <c r="L214" s="384"/>
      <c r="M214" s="314"/>
      <c r="N214" s="314"/>
      <c r="O214" s="385"/>
      <c r="P214" s="386"/>
    </row>
    <row r="215" spans="1:16" ht="12.75" customHeight="1">
      <c r="A215" s="314"/>
      <c r="B215" s="382"/>
      <c r="C215" s="314"/>
      <c r="D215" s="383"/>
      <c r="E215" s="315"/>
      <c r="F215" s="315"/>
      <c r="G215" s="384"/>
      <c r="H215" s="384"/>
      <c r="I215" s="384"/>
      <c r="J215" s="384"/>
      <c r="K215" s="384"/>
      <c r="L215" s="384"/>
      <c r="M215" s="314"/>
      <c r="N215" s="314"/>
      <c r="O215" s="385"/>
      <c r="P215" s="386"/>
    </row>
    <row r="216" spans="1:16" ht="12.75" customHeight="1">
      <c r="A216" s="314"/>
      <c r="B216" s="382"/>
      <c r="C216" s="314"/>
      <c r="D216" s="383"/>
      <c r="E216" s="315"/>
      <c r="F216" s="315"/>
      <c r="G216" s="384"/>
      <c r="H216" s="384"/>
      <c r="I216" s="384"/>
      <c r="J216" s="384"/>
      <c r="K216" s="384"/>
      <c r="L216" s="384"/>
      <c r="M216" s="314"/>
      <c r="N216" s="314"/>
      <c r="O216" s="385"/>
      <c r="P216" s="386"/>
    </row>
    <row r="217" spans="1:16" ht="12.75" customHeight="1">
      <c r="A217" s="314"/>
      <c r="B217" s="382"/>
      <c r="C217" s="314"/>
      <c r="D217" s="383"/>
      <c r="E217" s="315"/>
      <c r="F217" s="315"/>
      <c r="G217" s="384"/>
      <c r="H217" s="384"/>
      <c r="I217" s="384"/>
      <c r="J217" s="384"/>
      <c r="K217" s="384"/>
      <c r="L217" s="384"/>
      <c r="M217" s="314"/>
      <c r="N217" s="314"/>
      <c r="O217" s="385"/>
      <c r="P217" s="386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G20" sqref="G2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45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44586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80" t="s">
        <v>16</v>
      </c>
      <c r="B8" s="482"/>
      <c r="C8" s="486" t="s">
        <v>20</v>
      </c>
      <c r="D8" s="486" t="s">
        <v>21</v>
      </c>
      <c r="E8" s="477" t="s">
        <v>22</v>
      </c>
      <c r="F8" s="478"/>
      <c r="G8" s="479"/>
      <c r="H8" s="477" t="s">
        <v>23</v>
      </c>
      <c r="I8" s="478"/>
      <c r="J8" s="479"/>
      <c r="K8" s="23"/>
      <c r="L8" s="50"/>
      <c r="M8" s="50"/>
      <c r="N8" s="1"/>
      <c r="O8" s="1"/>
    </row>
    <row r="9" spans="1:15" ht="36" customHeight="1">
      <c r="A9" s="484"/>
      <c r="B9" s="485"/>
      <c r="C9" s="485"/>
      <c r="D9" s="48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17149.099999999999</v>
      </c>
      <c r="D10" s="32">
        <v>17248.783333333333</v>
      </c>
      <c r="E10" s="32">
        <v>16898.166666666664</v>
      </c>
      <c r="F10" s="32">
        <v>16647.23333333333</v>
      </c>
      <c r="G10" s="32">
        <v>16296.616666666661</v>
      </c>
      <c r="H10" s="32">
        <v>17499.716666666667</v>
      </c>
      <c r="I10" s="32">
        <v>17850.333333333336</v>
      </c>
      <c r="J10" s="32">
        <v>18101.26666666667</v>
      </c>
      <c r="K10" s="34">
        <v>17599.400000000001</v>
      </c>
      <c r="L10" s="34">
        <v>16997.849999999999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36947.550000000003</v>
      </c>
      <c r="D11" s="37">
        <v>37005.866666666669</v>
      </c>
      <c r="E11" s="37">
        <v>36317.03333333334</v>
      </c>
      <c r="F11" s="37">
        <v>35686.51666666667</v>
      </c>
      <c r="G11" s="37">
        <v>34997.683333333342</v>
      </c>
      <c r="H11" s="37">
        <v>37636.383333333339</v>
      </c>
      <c r="I11" s="37">
        <v>38325.216666666667</v>
      </c>
      <c r="J11" s="37">
        <v>38955.733333333337</v>
      </c>
      <c r="K11" s="28">
        <v>37694.699999999997</v>
      </c>
      <c r="L11" s="28">
        <v>36375.35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2398.1999999999998</v>
      </c>
      <c r="D12" s="37">
        <v>2407.9166666666665</v>
      </c>
      <c r="E12" s="37">
        <v>2364.7833333333328</v>
      </c>
      <c r="F12" s="37">
        <v>2331.3666666666663</v>
      </c>
      <c r="G12" s="37">
        <v>2288.2333333333327</v>
      </c>
      <c r="H12" s="37">
        <v>2441.333333333333</v>
      </c>
      <c r="I12" s="37">
        <v>2484.4666666666672</v>
      </c>
      <c r="J12" s="37">
        <v>2517.8833333333332</v>
      </c>
      <c r="K12" s="28">
        <v>2451.0500000000002</v>
      </c>
      <c r="L12" s="28">
        <v>2374.5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4952.25</v>
      </c>
      <c r="D13" s="37">
        <v>4994.5333333333328</v>
      </c>
      <c r="E13" s="37">
        <v>4871.1666666666661</v>
      </c>
      <c r="F13" s="37">
        <v>4790.083333333333</v>
      </c>
      <c r="G13" s="37">
        <v>4666.7166666666662</v>
      </c>
      <c r="H13" s="37">
        <v>5075.6166666666659</v>
      </c>
      <c r="I13" s="37">
        <v>5198.9833333333327</v>
      </c>
      <c r="J13" s="37">
        <v>5280.0666666666657</v>
      </c>
      <c r="K13" s="28">
        <v>5117.8999999999996</v>
      </c>
      <c r="L13" s="28">
        <v>4913.45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34821.599999999999</v>
      </c>
      <c r="D14" s="37">
        <v>35118.216666666667</v>
      </c>
      <c r="E14" s="37">
        <v>34266.583333333336</v>
      </c>
      <c r="F14" s="37">
        <v>33711.566666666666</v>
      </c>
      <c r="G14" s="37">
        <v>32859.933333333334</v>
      </c>
      <c r="H14" s="37">
        <v>35673.233333333337</v>
      </c>
      <c r="I14" s="37">
        <v>36524.866666666669</v>
      </c>
      <c r="J14" s="37">
        <v>37079.883333333339</v>
      </c>
      <c r="K14" s="28">
        <v>35969.85</v>
      </c>
      <c r="L14" s="28">
        <v>34563.199999999997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3988.2</v>
      </c>
      <c r="D15" s="37">
        <v>4008.8166666666671</v>
      </c>
      <c r="E15" s="37">
        <v>3932.983333333334</v>
      </c>
      <c r="F15" s="37">
        <v>3877.7666666666669</v>
      </c>
      <c r="G15" s="37">
        <v>3801.9333333333338</v>
      </c>
      <c r="H15" s="37">
        <v>4064.0333333333342</v>
      </c>
      <c r="I15" s="37">
        <v>4139.8666666666668</v>
      </c>
      <c r="J15" s="37">
        <v>4195.0833333333339</v>
      </c>
      <c r="K15" s="28">
        <v>4084.65</v>
      </c>
      <c r="L15" s="28">
        <v>3953.6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8104.6</v>
      </c>
      <c r="D16" s="37">
        <v>8191.9000000000015</v>
      </c>
      <c r="E16" s="37">
        <v>7943.8500000000022</v>
      </c>
      <c r="F16" s="37">
        <v>7783.1</v>
      </c>
      <c r="G16" s="37">
        <v>7535.0500000000011</v>
      </c>
      <c r="H16" s="37">
        <v>8352.6500000000033</v>
      </c>
      <c r="I16" s="37">
        <v>8600.7000000000025</v>
      </c>
      <c r="J16" s="37">
        <v>8761.4500000000044</v>
      </c>
      <c r="K16" s="28">
        <v>8439.9500000000007</v>
      </c>
      <c r="L16" s="28">
        <v>8031.15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2167.4499999999998</v>
      </c>
      <c r="D17" s="37">
        <v>2178.4833333333336</v>
      </c>
      <c r="E17" s="37">
        <v>2137.3166666666671</v>
      </c>
      <c r="F17" s="37">
        <v>2107.1833333333334</v>
      </c>
      <c r="G17" s="37">
        <v>2066.0166666666669</v>
      </c>
      <c r="H17" s="37">
        <v>2208.6166666666672</v>
      </c>
      <c r="I17" s="37">
        <v>2249.7833333333333</v>
      </c>
      <c r="J17" s="37">
        <v>2279.9166666666674</v>
      </c>
      <c r="K17" s="28">
        <v>2219.65</v>
      </c>
      <c r="L17" s="28">
        <v>2148.35</v>
      </c>
      <c r="M17" s="28">
        <v>4.6711400000000003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1229.5</v>
      </c>
      <c r="D18" s="37">
        <v>1239.2</v>
      </c>
      <c r="E18" s="37">
        <v>1209.1000000000001</v>
      </c>
      <c r="F18" s="37">
        <v>1188.7</v>
      </c>
      <c r="G18" s="37">
        <v>1158.6000000000001</v>
      </c>
      <c r="H18" s="37">
        <v>1259.6000000000001</v>
      </c>
      <c r="I18" s="37">
        <v>1289.7</v>
      </c>
      <c r="J18" s="37">
        <v>1310.1000000000001</v>
      </c>
      <c r="K18" s="28">
        <v>1269.3</v>
      </c>
      <c r="L18" s="28">
        <v>1218.8</v>
      </c>
      <c r="M18" s="28">
        <v>8.2469199999999994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982.4</v>
      </c>
      <c r="D19" s="37">
        <v>992.88333333333333</v>
      </c>
      <c r="E19" s="37">
        <v>961.76666666666665</v>
      </c>
      <c r="F19" s="37">
        <v>941.13333333333333</v>
      </c>
      <c r="G19" s="37">
        <v>910.01666666666665</v>
      </c>
      <c r="H19" s="37">
        <v>1013.5166666666667</v>
      </c>
      <c r="I19" s="37">
        <v>1044.6333333333332</v>
      </c>
      <c r="J19" s="37">
        <v>1065.2666666666667</v>
      </c>
      <c r="K19" s="28">
        <v>1024</v>
      </c>
      <c r="L19" s="28">
        <v>972.25</v>
      </c>
      <c r="M19" s="28">
        <v>5.3053800000000004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1715.8</v>
      </c>
      <c r="D20" s="37">
        <v>1746.6000000000001</v>
      </c>
      <c r="E20" s="37">
        <v>1665.7500000000002</v>
      </c>
      <c r="F20" s="37">
        <v>1615.7</v>
      </c>
      <c r="G20" s="37">
        <v>1534.8500000000001</v>
      </c>
      <c r="H20" s="37">
        <v>1796.6500000000003</v>
      </c>
      <c r="I20" s="37">
        <v>1877.5000000000002</v>
      </c>
      <c r="J20" s="37">
        <v>1927.5500000000004</v>
      </c>
      <c r="K20" s="28">
        <v>1827.45</v>
      </c>
      <c r="L20" s="28">
        <v>1696.55</v>
      </c>
      <c r="M20" s="28">
        <v>23.811119999999999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1837.85</v>
      </c>
      <c r="D21" s="37">
        <v>1873.9833333333333</v>
      </c>
      <c r="E21" s="37">
        <v>1801.7166666666667</v>
      </c>
      <c r="F21" s="37">
        <v>1765.5833333333333</v>
      </c>
      <c r="G21" s="37">
        <v>1693.3166666666666</v>
      </c>
      <c r="H21" s="37">
        <v>1910.1166666666668</v>
      </c>
      <c r="I21" s="37">
        <v>1982.3833333333337</v>
      </c>
      <c r="J21" s="37">
        <v>2018.5166666666669</v>
      </c>
      <c r="K21" s="28">
        <v>1946.25</v>
      </c>
      <c r="L21" s="28">
        <v>1837.85</v>
      </c>
      <c r="M21" s="28">
        <v>4.4937100000000001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702.45</v>
      </c>
      <c r="D22" s="37">
        <v>705.56666666666661</v>
      </c>
      <c r="E22" s="37">
        <v>685.88333333333321</v>
      </c>
      <c r="F22" s="37">
        <v>669.31666666666661</v>
      </c>
      <c r="G22" s="37">
        <v>649.63333333333321</v>
      </c>
      <c r="H22" s="37">
        <v>722.13333333333321</v>
      </c>
      <c r="I22" s="37">
        <v>741.81666666666661</v>
      </c>
      <c r="J22" s="37">
        <v>758.38333333333321</v>
      </c>
      <c r="K22" s="28">
        <v>725.25</v>
      </c>
      <c r="L22" s="28">
        <v>689</v>
      </c>
      <c r="M22" s="28">
        <v>53.497590000000002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1781.15</v>
      </c>
      <c r="D23" s="37">
        <v>1787.3333333333333</v>
      </c>
      <c r="E23" s="37">
        <v>1729.7666666666664</v>
      </c>
      <c r="F23" s="37">
        <v>1678.3833333333332</v>
      </c>
      <c r="G23" s="37">
        <v>1620.8166666666664</v>
      </c>
      <c r="H23" s="37">
        <v>1838.7166666666665</v>
      </c>
      <c r="I23" s="37">
        <v>1896.2833333333335</v>
      </c>
      <c r="J23" s="37">
        <v>1947.6666666666665</v>
      </c>
      <c r="K23" s="28">
        <v>1844.9</v>
      </c>
      <c r="L23" s="28">
        <v>1735.95</v>
      </c>
      <c r="M23" s="28">
        <v>2.2355100000000001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2035.9</v>
      </c>
      <c r="D24" s="37">
        <v>2041.4666666666665</v>
      </c>
      <c r="E24" s="37">
        <v>1957.9333333333329</v>
      </c>
      <c r="F24" s="37">
        <v>1879.9666666666665</v>
      </c>
      <c r="G24" s="37">
        <v>1796.4333333333329</v>
      </c>
      <c r="H24" s="37">
        <v>2119.4333333333329</v>
      </c>
      <c r="I24" s="37">
        <v>2202.9666666666662</v>
      </c>
      <c r="J24" s="37">
        <v>2280.9333333333329</v>
      </c>
      <c r="K24" s="28">
        <v>2125</v>
      </c>
      <c r="L24" s="28">
        <v>1963.5</v>
      </c>
      <c r="M24" s="28">
        <v>0.85918000000000005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114.9</v>
      </c>
      <c r="D25" s="37">
        <v>117.41666666666667</v>
      </c>
      <c r="E25" s="37">
        <v>110.68333333333334</v>
      </c>
      <c r="F25" s="37">
        <v>106.46666666666667</v>
      </c>
      <c r="G25" s="37">
        <v>99.733333333333334</v>
      </c>
      <c r="H25" s="37">
        <v>121.63333333333334</v>
      </c>
      <c r="I25" s="37">
        <v>128.36666666666667</v>
      </c>
      <c r="J25" s="37">
        <v>132.58333333333334</v>
      </c>
      <c r="K25" s="28">
        <v>124.15</v>
      </c>
      <c r="L25" s="28">
        <v>113.2</v>
      </c>
      <c r="M25" s="28">
        <v>56.130189999999999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284.55</v>
      </c>
      <c r="D26" s="37">
        <v>290.7</v>
      </c>
      <c r="E26" s="37">
        <v>276.7</v>
      </c>
      <c r="F26" s="37">
        <v>268.85000000000002</v>
      </c>
      <c r="G26" s="37">
        <v>254.85000000000002</v>
      </c>
      <c r="H26" s="37">
        <v>298.54999999999995</v>
      </c>
      <c r="I26" s="37">
        <v>312.54999999999995</v>
      </c>
      <c r="J26" s="37">
        <v>320.39999999999992</v>
      </c>
      <c r="K26" s="28">
        <v>304.7</v>
      </c>
      <c r="L26" s="28">
        <v>282.85000000000002</v>
      </c>
      <c r="M26" s="28">
        <v>43.769730000000003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2130.5500000000002</v>
      </c>
      <c r="D27" s="37">
        <v>2145.0833333333335</v>
      </c>
      <c r="E27" s="37">
        <v>2086.4666666666672</v>
      </c>
      <c r="F27" s="37">
        <v>2042.3833333333337</v>
      </c>
      <c r="G27" s="37">
        <v>1983.7666666666673</v>
      </c>
      <c r="H27" s="37">
        <v>2189.166666666667</v>
      </c>
      <c r="I27" s="37">
        <v>2247.7833333333328</v>
      </c>
      <c r="J27" s="37">
        <v>2291.8666666666668</v>
      </c>
      <c r="K27" s="28">
        <v>2203.6999999999998</v>
      </c>
      <c r="L27" s="28">
        <v>2101</v>
      </c>
      <c r="M27" s="28">
        <v>0.3392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756</v>
      </c>
      <c r="D28" s="37">
        <v>758.80000000000007</v>
      </c>
      <c r="E28" s="37">
        <v>741.60000000000014</v>
      </c>
      <c r="F28" s="37">
        <v>727.2</v>
      </c>
      <c r="G28" s="37">
        <v>710.00000000000011</v>
      </c>
      <c r="H28" s="37">
        <v>773.20000000000016</v>
      </c>
      <c r="I28" s="37">
        <v>790.4000000000002</v>
      </c>
      <c r="J28" s="37">
        <v>804.80000000000018</v>
      </c>
      <c r="K28" s="28">
        <v>776</v>
      </c>
      <c r="L28" s="28">
        <v>744.4</v>
      </c>
      <c r="M28" s="28">
        <v>4.1291500000000001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3500.8</v>
      </c>
      <c r="D29" s="37">
        <v>3501.9166666666665</v>
      </c>
      <c r="E29" s="37">
        <v>3428.8833333333332</v>
      </c>
      <c r="F29" s="37">
        <v>3356.9666666666667</v>
      </c>
      <c r="G29" s="37">
        <v>3283.9333333333334</v>
      </c>
      <c r="H29" s="37">
        <v>3573.833333333333</v>
      </c>
      <c r="I29" s="37">
        <v>3646.8666666666668</v>
      </c>
      <c r="J29" s="37">
        <v>3718.7833333333328</v>
      </c>
      <c r="K29" s="28">
        <v>3574.95</v>
      </c>
      <c r="L29" s="28">
        <v>3430</v>
      </c>
      <c r="M29" s="28">
        <v>1.2646900000000001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601.1</v>
      </c>
      <c r="D30" s="37">
        <v>605.83333333333337</v>
      </c>
      <c r="E30" s="37">
        <v>591.7166666666667</v>
      </c>
      <c r="F30" s="37">
        <v>582.33333333333337</v>
      </c>
      <c r="G30" s="37">
        <v>568.2166666666667</v>
      </c>
      <c r="H30" s="37">
        <v>615.2166666666667</v>
      </c>
      <c r="I30" s="37">
        <v>629.33333333333326</v>
      </c>
      <c r="J30" s="37">
        <v>638.7166666666667</v>
      </c>
      <c r="K30" s="28">
        <v>619.95000000000005</v>
      </c>
      <c r="L30" s="28">
        <v>596.45000000000005</v>
      </c>
      <c r="M30" s="28">
        <v>12.26254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352.85</v>
      </c>
      <c r="D31" s="37">
        <v>357.68333333333334</v>
      </c>
      <c r="E31" s="37">
        <v>344.16666666666669</v>
      </c>
      <c r="F31" s="37">
        <v>335.48333333333335</v>
      </c>
      <c r="G31" s="37">
        <v>321.9666666666667</v>
      </c>
      <c r="H31" s="37">
        <v>366.36666666666667</v>
      </c>
      <c r="I31" s="37">
        <v>379.88333333333333</v>
      </c>
      <c r="J31" s="37">
        <v>388.56666666666666</v>
      </c>
      <c r="K31" s="28">
        <v>371.2</v>
      </c>
      <c r="L31" s="28">
        <v>349</v>
      </c>
      <c r="M31" s="28">
        <v>42.50468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4498.1499999999996</v>
      </c>
      <c r="D32" s="37">
        <v>4557.0666666666666</v>
      </c>
      <c r="E32" s="37">
        <v>4403.333333333333</v>
      </c>
      <c r="F32" s="37">
        <v>4308.5166666666664</v>
      </c>
      <c r="G32" s="37">
        <v>4154.7833333333328</v>
      </c>
      <c r="H32" s="37">
        <v>4651.8833333333332</v>
      </c>
      <c r="I32" s="37">
        <v>4805.6166666666668</v>
      </c>
      <c r="J32" s="37">
        <v>4900.4333333333334</v>
      </c>
      <c r="K32" s="28">
        <v>4710.8</v>
      </c>
      <c r="L32" s="28">
        <v>4462.25</v>
      </c>
      <c r="M32" s="28">
        <v>7.3776200000000003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212.35</v>
      </c>
      <c r="D33" s="37">
        <v>215.6</v>
      </c>
      <c r="E33" s="37">
        <v>206.79999999999998</v>
      </c>
      <c r="F33" s="37">
        <v>201.25</v>
      </c>
      <c r="G33" s="37">
        <v>192.45</v>
      </c>
      <c r="H33" s="37">
        <v>221.14999999999998</v>
      </c>
      <c r="I33" s="37">
        <v>229.95</v>
      </c>
      <c r="J33" s="37">
        <v>235.49999999999997</v>
      </c>
      <c r="K33" s="28">
        <v>224.4</v>
      </c>
      <c r="L33" s="28">
        <v>210.05</v>
      </c>
      <c r="M33" s="28">
        <v>28.718229999999998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132.80000000000001</v>
      </c>
      <c r="D34" s="37">
        <v>134.06666666666666</v>
      </c>
      <c r="E34" s="37">
        <v>129.28333333333333</v>
      </c>
      <c r="F34" s="37">
        <v>125.76666666666668</v>
      </c>
      <c r="G34" s="37">
        <v>120.98333333333335</v>
      </c>
      <c r="H34" s="37">
        <v>137.58333333333331</v>
      </c>
      <c r="I34" s="37">
        <v>142.36666666666662</v>
      </c>
      <c r="J34" s="37">
        <v>145.8833333333333</v>
      </c>
      <c r="K34" s="28">
        <v>138.85</v>
      </c>
      <c r="L34" s="28">
        <v>130.55000000000001</v>
      </c>
      <c r="M34" s="28">
        <v>159.83815999999999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3155.15</v>
      </c>
      <c r="D35" s="37">
        <v>3186.7166666666667</v>
      </c>
      <c r="E35" s="37">
        <v>3103.4333333333334</v>
      </c>
      <c r="F35" s="37">
        <v>3051.7166666666667</v>
      </c>
      <c r="G35" s="37">
        <v>2968.4333333333334</v>
      </c>
      <c r="H35" s="37">
        <v>3238.4333333333334</v>
      </c>
      <c r="I35" s="37">
        <v>3321.7166666666672</v>
      </c>
      <c r="J35" s="37">
        <v>3373.4333333333334</v>
      </c>
      <c r="K35" s="28">
        <v>3270</v>
      </c>
      <c r="L35" s="28">
        <v>3135</v>
      </c>
      <c r="M35" s="28">
        <v>15.75665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2172.3000000000002</v>
      </c>
      <c r="D36" s="37">
        <v>2233.5</v>
      </c>
      <c r="E36" s="37">
        <v>2089</v>
      </c>
      <c r="F36" s="37">
        <v>2005.6999999999998</v>
      </c>
      <c r="G36" s="37">
        <v>1861.1999999999998</v>
      </c>
      <c r="H36" s="37">
        <v>2316.8000000000002</v>
      </c>
      <c r="I36" s="37">
        <v>2461.3000000000002</v>
      </c>
      <c r="J36" s="37">
        <v>2544.6000000000004</v>
      </c>
      <c r="K36" s="28">
        <v>2378</v>
      </c>
      <c r="L36" s="28">
        <v>2150.1999999999998</v>
      </c>
      <c r="M36" s="28">
        <v>6.8392499999999998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609.70000000000005</v>
      </c>
      <c r="D37" s="37">
        <v>622.83333333333337</v>
      </c>
      <c r="E37" s="37">
        <v>590.2166666666667</v>
      </c>
      <c r="F37" s="37">
        <v>570.73333333333335</v>
      </c>
      <c r="G37" s="37">
        <v>538.11666666666667</v>
      </c>
      <c r="H37" s="37">
        <v>642.31666666666672</v>
      </c>
      <c r="I37" s="37">
        <v>674.93333333333328</v>
      </c>
      <c r="J37" s="37">
        <v>694.41666666666674</v>
      </c>
      <c r="K37" s="28">
        <v>655.45</v>
      </c>
      <c r="L37" s="28">
        <v>603.35</v>
      </c>
      <c r="M37" s="28">
        <v>33.551879999999997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4035.3</v>
      </c>
      <c r="D38" s="37">
        <v>4110.0666666666666</v>
      </c>
      <c r="E38" s="37">
        <v>3903.2333333333336</v>
      </c>
      <c r="F38" s="37">
        <v>3771.166666666667</v>
      </c>
      <c r="G38" s="37">
        <v>3564.3333333333339</v>
      </c>
      <c r="H38" s="37">
        <v>4242.1333333333332</v>
      </c>
      <c r="I38" s="37">
        <v>4448.9666666666672</v>
      </c>
      <c r="J38" s="37">
        <v>4581.0333333333328</v>
      </c>
      <c r="K38" s="28">
        <v>4316.8999999999996</v>
      </c>
      <c r="L38" s="28">
        <v>3978</v>
      </c>
      <c r="M38" s="28">
        <v>11.269740000000001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704.6</v>
      </c>
      <c r="D39" s="37">
        <v>703.06666666666661</v>
      </c>
      <c r="E39" s="37">
        <v>689.73333333333323</v>
      </c>
      <c r="F39" s="37">
        <v>674.86666666666667</v>
      </c>
      <c r="G39" s="37">
        <v>661.5333333333333</v>
      </c>
      <c r="H39" s="37">
        <v>717.93333333333317</v>
      </c>
      <c r="I39" s="37">
        <v>731.26666666666665</v>
      </c>
      <c r="J39" s="37">
        <v>746.1333333333331</v>
      </c>
      <c r="K39" s="28">
        <v>716.4</v>
      </c>
      <c r="L39" s="28">
        <v>688.2</v>
      </c>
      <c r="M39" s="28">
        <v>88.125010000000003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3382.3</v>
      </c>
      <c r="D40" s="37">
        <v>3395.5</v>
      </c>
      <c r="E40" s="37">
        <v>3336.8</v>
      </c>
      <c r="F40" s="37">
        <v>3291.3</v>
      </c>
      <c r="G40" s="37">
        <v>3232.6000000000004</v>
      </c>
      <c r="H40" s="37">
        <v>3441</v>
      </c>
      <c r="I40" s="37">
        <v>3499.7</v>
      </c>
      <c r="J40" s="37">
        <v>3545.2</v>
      </c>
      <c r="K40" s="28">
        <v>3454.2</v>
      </c>
      <c r="L40" s="28">
        <v>3350</v>
      </c>
      <c r="M40" s="28">
        <v>7.8813700000000004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6931.75</v>
      </c>
      <c r="D41" s="37">
        <v>7033.1500000000005</v>
      </c>
      <c r="E41" s="37">
        <v>6716.3000000000011</v>
      </c>
      <c r="F41" s="37">
        <v>6500.85</v>
      </c>
      <c r="G41" s="37">
        <v>6184.0000000000009</v>
      </c>
      <c r="H41" s="37">
        <v>7248.6000000000013</v>
      </c>
      <c r="I41" s="37">
        <v>7565.4500000000016</v>
      </c>
      <c r="J41" s="37">
        <v>7780.9000000000015</v>
      </c>
      <c r="K41" s="28">
        <v>7350</v>
      </c>
      <c r="L41" s="28">
        <v>6817.7</v>
      </c>
      <c r="M41" s="28">
        <v>25.02582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15707.15</v>
      </c>
      <c r="D42" s="37">
        <v>15861.699999999999</v>
      </c>
      <c r="E42" s="37">
        <v>15289.449999999997</v>
      </c>
      <c r="F42" s="37">
        <v>14871.749999999998</v>
      </c>
      <c r="G42" s="37">
        <v>14299.499999999996</v>
      </c>
      <c r="H42" s="37">
        <v>16279.399999999998</v>
      </c>
      <c r="I42" s="37">
        <v>16851.650000000001</v>
      </c>
      <c r="J42" s="37">
        <v>17269.349999999999</v>
      </c>
      <c r="K42" s="28">
        <v>16433.95</v>
      </c>
      <c r="L42" s="28">
        <v>15444</v>
      </c>
      <c r="M42" s="28">
        <v>4.7364300000000004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5078.2</v>
      </c>
      <c r="D43" s="37">
        <v>5165.5333333333328</v>
      </c>
      <c r="E43" s="37">
        <v>4912.6666666666661</v>
      </c>
      <c r="F43" s="37">
        <v>4747.1333333333332</v>
      </c>
      <c r="G43" s="37">
        <v>4494.2666666666664</v>
      </c>
      <c r="H43" s="37">
        <v>5331.0666666666657</v>
      </c>
      <c r="I43" s="37">
        <v>5583.9333333333325</v>
      </c>
      <c r="J43" s="37">
        <v>5749.4666666666653</v>
      </c>
      <c r="K43" s="28">
        <v>5418.4</v>
      </c>
      <c r="L43" s="28">
        <v>5000</v>
      </c>
      <c r="M43" s="28">
        <v>0.44252999999999998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2358.5</v>
      </c>
      <c r="D44" s="37">
        <v>2383.2999999999997</v>
      </c>
      <c r="E44" s="37">
        <v>2307.2999999999993</v>
      </c>
      <c r="F44" s="37">
        <v>2256.0999999999995</v>
      </c>
      <c r="G44" s="37">
        <v>2180.099999999999</v>
      </c>
      <c r="H44" s="37">
        <v>2434.4999999999995</v>
      </c>
      <c r="I44" s="37">
        <v>2510.5000000000005</v>
      </c>
      <c r="J44" s="37">
        <v>2561.6999999999998</v>
      </c>
      <c r="K44" s="28">
        <v>2459.3000000000002</v>
      </c>
      <c r="L44" s="28">
        <v>2332.1</v>
      </c>
      <c r="M44" s="28">
        <v>1.41089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307.85000000000002</v>
      </c>
      <c r="D45" s="37">
        <v>304.78333333333336</v>
      </c>
      <c r="E45" s="37">
        <v>298.56666666666672</v>
      </c>
      <c r="F45" s="37">
        <v>289.28333333333336</v>
      </c>
      <c r="G45" s="37">
        <v>283.06666666666672</v>
      </c>
      <c r="H45" s="37">
        <v>314.06666666666672</v>
      </c>
      <c r="I45" s="37">
        <v>320.2833333333333</v>
      </c>
      <c r="J45" s="37">
        <v>329.56666666666672</v>
      </c>
      <c r="K45" s="28">
        <v>311</v>
      </c>
      <c r="L45" s="28">
        <v>295.5</v>
      </c>
      <c r="M45" s="28">
        <v>333.21082999999999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92.6</v>
      </c>
      <c r="D46" s="37">
        <v>92.3</v>
      </c>
      <c r="E46" s="37">
        <v>91</v>
      </c>
      <c r="F46" s="37">
        <v>89.4</v>
      </c>
      <c r="G46" s="37">
        <v>88.100000000000009</v>
      </c>
      <c r="H46" s="37">
        <v>93.899999999999991</v>
      </c>
      <c r="I46" s="37">
        <v>95.199999999999974</v>
      </c>
      <c r="J46" s="37">
        <v>96.799999999999983</v>
      </c>
      <c r="K46" s="28">
        <v>93.6</v>
      </c>
      <c r="L46" s="28">
        <v>90.7</v>
      </c>
      <c r="M46" s="28">
        <v>561.81631000000004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51.15</v>
      </c>
      <c r="D47" s="37">
        <v>51.449999999999996</v>
      </c>
      <c r="E47" s="37">
        <v>50.29999999999999</v>
      </c>
      <c r="F47" s="37">
        <v>49.449999999999996</v>
      </c>
      <c r="G47" s="37">
        <v>48.29999999999999</v>
      </c>
      <c r="H47" s="37">
        <v>52.29999999999999</v>
      </c>
      <c r="I47" s="37">
        <v>53.449999999999996</v>
      </c>
      <c r="J47" s="37">
        <v>54.29999999999999</v>
      </c>
      <c r="K47" s="28">
        <v>52.6</v>
      </c>
      <c r="L47" s="28">
        <v>50.6</v>
      </c>
      <c r="M47" s="28">
        <v>51.742539999999998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1931.9</v>
      </c>
      <c r="D48" s="37">
        <v>1956.3833333333334</v>
      </c>
      <c r="E48" s="37">
        <v>1884.5666666666668</v>
      </c>
      <c r="F48" s="37">
        <v>1837.2333333333333</v>
      </c>
      <c r="G48" s="37">
        <v>1765.4166666666667</v>
      </c>
      <c r="H48" s="37">
        <v>2003.7166666666669</v>
      </c>
      <c r="I48" s="37">
        <v>2075.5333333333338</v>
      </c>
      <c r="J48" s="37">
        <v>2122.8666666666668</v>
      </c>
      <c r="K48" s="28">
        <v>2028.2</v>
      </c>
      <c r="L48" s="28">
        <v>1909.05</v>
      </c>
      <c r="M48" s="28">
        <v>4.23414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713.45</v>
      </c>
      <c r="D49" s="37">
        <v>723.30000000000007</v>
      </c>
      <c r="E49" s="37">
        <v>697.50000000000011</v>
      </c>
      <c r="F49" s="37">
        <v>681.55000000000007</v>
      </c>
      <c r="G49" s="37">
        <v>655.75000000000011</v>
      </c>
      <c r="H49" s="37">
        <v>739.25000000000011</v>
      </c>
      <c r="I49" s="37">
        <v>765.05000000000007</v>
      </c>
      <c r="J49" s="37">
        <v>781.00000000000011</v>
      </c>
      <c r="K49" s="28">
        <v>749.1</v>
      </c>
      <c r="L49" s="28">
        <v>707.35</v>
      </c>
      <c r="M49" s="28">
        <v>7.0108800000000002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197.3</v>
      </c>
      <c r="D50" s="37">
        <v>200.36666666666667</v>
      </c>
      <c r="E50" s="37">
        <v>191.98333333333335</v>
      </c>
      <c r="F50" s="37">
        <v>186.66666666666669</v>
      </c>
      <c r="G50" s="37">
        <v>178.28333333333336</v>
      </c>
      <c r="H50" s="37">
        <v>205.68333333333334</v>
      </c>
      <c r="I50" s="37">
        <v>214.06666666666666</v>
      </c>
      <c r="J50" s="37">
        <v>219.38333333333333</v>
      </c>
      <c r="K50" s="28">
        <v>208.75</v>
      </c>
      <c r="L50" s="28">
        <v>195.05</v>
      </c>
      <c r="M50" s="28">
        <v>66.75179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718.9</v>
      </c>
      <c r="D51" s="37">
        <v>723.1</v>
      </c>
      <c r="E51" s="37">
        <v>705.80000000000007</v>
      </c>
      <c r="F51" s="37">
        <v>692.7</v>
      </c>
      <c r="G51" s="37">
        <v>675.40000000000009</v>
      </c>
      <c r="H51" s="37">
        <v>736.2</v>
      </c>
      <c r="I51" s="37">
        <v>753.5</v>
      </c>
      <c r="J51" s="37">
        <v>766.6</v>
      </c>
      <c r="K51" s="28">
        <v>740.4</v>
      </c>
      <c r="L51" s="28">
        <v>710</v>
      </c>
      <c r="M51" s="28">
        <v>13.34962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57.25</v>
      </c>
      <c r="D52" s="37">
        <v>57.883333333333326</v>
      </c>
      <c r="E52" s="37">
        <v>55.66666666666665</v>
      </c>
      <c r="F52" s="37">
        <v>54.083333333333321</v>
      </c>
      <c r="G52" s="37">
        <v>51.866666666666646</v>
      </c>
      <c r="H52" s="37">
        <v>59.466666666666654</v>
      </c>
      <c r="I52" s="37">
        <v>61.683333333333323</v>
      </c>
      <c r="J52" s="37">
        <v>63.266666666666659</v>
      </c>
      <c r="K52" s="28">
        <v>60.1</v>
      </c>
      <c r="L52" s="28">
        <v>56.3</v>
      </c>
      <c r="M52" s="28">
        <v>297.75639999999999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373.1</v>
      </c>
      <c r="D53" s="37">
        <v>375.68333333333339</v>
      </c>
      <c r="E53" s="37">
        <v>367.51666666666677</v>
      </c>
      <c r="F53" s="37">
        <v>361.93333333333339</v>
      </c>
      <c r="G53" s="37">
        <v>353.76666666666677</v>
      </c>
      <c r="H53" s="37">
        <v>381.26666666666677</v>
      </c>
      <c r="I53" s="37">
        <v>389.43333333333339</v>
      </c>
      <c r="J53" s="37">
        <v>395.01666666666677</v>
      </c>
      <c r="K53" s="28">
        <v>383.85</v>
      </c>
      <c r="L53" s="28">
        <v>370.1</v>
      </c>
      <c r="M53" s="28">
        <v>53.34037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689.9</v>
      </c>
      <c r="D54" s="37">
        <v>691.41666666666663</v>
      </c>
      <c r="E54" s="37">
        <v>675.83333333333326</v>
      </c>
      <c r="F54" s="37">
        <v>661.76666666666665</v>
      </c>
      <c r="G54" s="37">
        <v>646.18333333333328</v>
      </c>
      <c r="H54" s="37">
        <v>705.48333333333323</v>
      </c>
      <c r="I54" s="37">
        <v>721.06666666666649</v>
      </c>
      <c r="J54" s="37">
        <v>735.13333333333321</v>
      </c>
      <c r="K54" s="28">
        <v>707</v>
      </c>
      <c r="L54" s="28">
        <v>677.35</v>
      </c>
      <c r="M54" s="28">
        <v>110.91633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372.8</v>
      </c>
      <c r="D55" s="37">
        <v>373.51666666666671</v>
      </c>
      <c r="E55" s="37">
        <v>367.18333333333339</v>
      </c>
      <c r="F55" s="37">
        <v>361.56666666666666</v>
      </c>
      <c r="G55" s="37">
        <v>355.23333333333335</v>
      </c>
      <c r="H55" s="37">
        <v>379.13333333333344</v>
      </c>
      <c r="I55" s="37">
        <v>385.46666666666681</v>
      </c>
      <c r="J55" s="37">
        <v>391.08333333333348</v>
      </c>
      <c r="K55" s="28">
        <v>379.85</v>
      </c>
      <c r="L55" s="28">
        <v>367.9</v>
      </c>
      <c r="M55" s="28">
        <v>44.070540000000001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16059.75</v>
      </c>
      <c r="D56" s="37">
        <v>16129.9</v>
      </c>
      <c r="E56" s="37">
        <v>15731.149999999998</v>
      </c>
      <c r="F56" s="37">
        <v>15402.549999999997</v>
      </c>
      <c r="G56" s="37">
        <v>15003.799999999996</v>
      </c>
      <c r="H56" s="37">
        <v>16458.5</v>
      </c>
      <c r="I56" s="37">
        <v>16857.250000000004</v>
      </c>
      <c r="J56" s="37">
        <v>17185.850000000002</v>
      </c>
      <c r="K56" s="28">
        <v>16528.650000000001</v>
      </c>
      <c r="L56" s="28">
        <v>15801.3</v>
      </c>
      <c r="M56" s="28">
        <v>0.40888999999999998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3523.85</v>
      </c>
      <c r="D57" s="37">
        <v>3551.7999999999997</v>
      </c>
      <c r="E57" s="37">
        <v>3477.0499999999993</v>
      </c>
      <c r="F57" s="37">
        <v>3430.2499999999995</v>
      </c>
      <c r="G57" s="37">
        <v>3355.4999999999991</v>
      </c>
      <c r="H57" s="37">
        <v>3598.5999999999995</v>
      </c>
      <c r="I57" s="37">
        <v>3673.3500000000004</v>
      </c>
      <c r="J57" s="37">
        <v>3720.1499999999996</v>
      </c>
      <c r="K57" s="28">
        <v>3626.55</v>
      </c>
      <c r="L57" s="28">
        <v>3505</v>
      </c>
      <c r="M57" s="28">
        <v>2.40598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397.2</v>
      </c>
      <c r="D58" s="37">
        <v>399.45</v>
      </c>
      <c r="E58" s="37">
        <v>387.9</v>
      </c>
      <c r="F58" s="37">
        <v>378.59999999999997</v>
      </c>
      <c r="G58" s="37">
        <v>367.04999999999995</v>
      </c>
      <c r="H58" s="37">
        <v>408.75</v>
      </c>
      <c r="I58" s="37">
        <v>420.30000000000007</v>
      </c>
      <c r="J58" s="37">
        <v>429.6</v>
      </c>
      <c r="K58" s="28">
        <v>411</v>
      </c>
      <c r="L58" s="28">
        <v>390.15</v>
      </c>
      <c r="M58" s="28">
        <v>25.254180000000002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208.7</v>
      </c>
      <c r="D59" s="37">
        <v>210.31666666666663</v>
      </c>
      <c r="E59" s="37">
        <v>203.03333333333327</v>
      </c>
      <c r="F59" s="37">
        <v>197.36666666666665</v>
      </c>
      <c r="G59" s="37">
        <v>190.08333333333329</v>
      </c>
      <c r="H59" s="37">
        <v>215.98333333333326</v>
      </c>
      <c r="I59" s="37">
        <v>223.26666666666662</v>
      </c>
      <c r="J59" s="37">
        <v>228.93333333333325</v>
      </c>
      <c r="K59" s="28">
        <v>217.6</v>
      </c>
      <c r="L59" s="28">
        <v>204.65</v>
      </c>
      <c r="M59" s="28">
        <v>104.54987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117.85</v>
      </c>
      <c r="D60" s="37">
        <v>119.15000000000002</v>
      </c>
      <c r="E60" s="37">
        <v>114.10000000000004</v>
      </c>
      <c r="F60" s="37">
        <v>110.35000000000002</v>
      </c>
      <c r="G60" s="37">
        <v>105.30000000000004</v>
      </c>
      <c r="H60" s="37">
        <v>122.90000000000003</v>
      </c>
      <c r="I60" s="37">
        <v>127.95000000000002</v>
      </c>
      <c r="J60" s="37">
        <v>131.70000000000005</v>
      </c>
      <c r="K60" s="28">
        <v>124.2</v>
      </c>
      <c r="L60" s="28">
        <v>115.4</v>
      </c>
      <c r="M60" s="28">
        <v>16.757390000000001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643.4</v>
      </c>
      <c r="D61" s="37">
        <v>647.83333333333337</v>
      </c>
      <c r="E61" s="37">
        <v>620.76666666666677</v>
      </c>
      <c r="F61" s="37">
        <v>598.13333333333344</v>
      </c>
      <c r="G61" s="37">
        <v>571.06666666666683</v>
      </c>
      <c r="H61" s="37">
        <v>670.4666666666667</v>
      </c>
      <c r="I61" s="37">
        <v>697.5333333333333</v>
      </c>
      <c r="J61" s="37">
        <v>720.16666666666663</v>
      </c>
      <c r="K61" s="28">
        <v>674.9</v>
      </c>
      <c r="L61" s="28">
        <v>625.20000000000005</v>
      </c>
      <c r="M61" s="28">
        <v>82.798469999999995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892.1</v>
      </c>
      <c r="D62" s="37">
        <v>884.85</v>
      </c>
      <c r="E62" s="37">
        <v>874.7</v>
      </c>
      <c r="F62" s="37">
        <v>857.30000000000007</v>
      </c>
      <c r="G62" s="37">
        <v>847.15000000000009</v>
      </c>
      <c r="H62" s="37">
        <v>902.25</v>
      </c>
      <c r="I62" s="37">
        <v>912.39999999999986</v>
      </c>
      <c r="J62" s="37">
        <v>929.8</v>
      </c>
      <c r="K62" s="28">
        <v>895</v>
      </c>
      <c r="L62" s="28">
        <v>867.45</v>
      </c>
      <c r="M62" s="28">
        <v>49.920780000000001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138.69999999999999</v>
      </c>
      <c r="D63" s="37">
        <v>139.16666666666666</v>
      </c>
      <c r="E63" s="37">
        <v>136.33333333333331</v>
      </c>
      <c r="F63" s="37">
        <v>133.96666666666667</v>
      </c>
      <c r="G63" s="37">
        <v>131.13333333333333</v>
      </c>
      <c r="H63" s="37">
        <v>141.5333333333333</v>
      </c>
      <c r="I63" s="37">
        <v>144.36666666666662</v>
      </c>
      <c r="J63" s="37">
        <v>146.73333333333329</v>
      </c>
      <c r="K63" s="28">
        <v>142</v>
      </c>
      <c r="L63" s="28">
        <v>136.80000000000001</v>
      </c>
      <c r="M63" s="28">
        <v>14.02427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156.30000000000001</v>
      </c>
      <c r="D64" s="37">
        <v>157.16666666666669</v>
      </c>
      <c r="E64" s="37">
        <v>153.93333333333337</v>
      </c>
      <c r="F64" s="37">
        <v>151.56666666666669</v>
      </c>
      <c r="G64" s="37">
        <v>148.33333333333337</v>
      </c>
      <c r="H64" s="37">
        <v>159.53333333333336</v>
      </c>
      <c r="I64" s="37">
        <v>162.76666666666671</v>
      </c>
      <c r="J64" s="37">
        <v>165.13333333333335</v>
      </c>
      <c r="K64" s="28">
        <v>160.4</v>
      </c>
      <c r="L64" s="28">
        <v>154.80000000000001</v>
      </c>
      <c r="M64" s="28">
        <v>108.54431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4824.95</v>
      </c>
      <c r="D65" s="37">
        <v>4941.9833333333336</v>
      </c>
      <c r="E65" s="37">
        <v>4683.9666666666672</v>
      </c>
      <c r="F65" s="37">
        <v>4542.9833333333336</v>
      </c>
      <c r="G65" s="37">
        <v>4284.9666666666672</v>
      </c>
      <c r="H65" s="37">
        <v>5082.9666666666672</v>
      </c>
      <c r="I65" s="37">
        <v>5340.9833333333336</v>
      </c>
      <c r="J65" s="37">
        <v>5481.9666666666672</v>
      </c>
      <c r="K65" s="28">
        <v>5200</v>
      </c>
      <c r="L65" s="28">
        <v>4801</v>
      </c>
      <c r="M65" s="28">
        <v>3.8808699999999998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1404.1</v>
      </c>
      <c r="D66" s="37">
        <v>1418.6000000000001</v>
      </c>
      <c r="E66" s="37">
        <v>1383.5000000000002</v>
      </c>
      <c r="F66" s="37">
        <v>1362.9</v>
      </c>
      <c r="G66" s="37">
        <v>1327.8000000000002</v>
      </c>
      <c r="H66" s="37">
        <v>1439.2000000000003</v>
      </c>
      <c r="I66" s="37">
        <v>1474.3000000000002</v>
      </c>
      <c r="J66" s="37">
        <v>1494.9000000000003</v>
      </c>
      <c r="K66" s="28">
        <v>1453.7</v>
      </c>
      <c r="L66" s="28">
        <v>1398</v>
      </c>
      <c r="M66" s="28">
        <v>3.7895099999999999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622.54999999999995</v>
      </c>
      <c r="D67" s="37">
        <v>623.65</v>
      </c>
      <c r="E67" s="37">
        <v>612.9</v>
      </c>
      <c r="F67" s="37">
        <v>603.25</v>
      </c>
      <c r="G67" s="37">
        <v>592.5</v>
      </c>
      <c r="H67" s="37">
        <v>633.29999999999995</v>
      </c>
      <c r="I67" s="37">
        <v>644.04999999999995</v>
      </c>
      <c r="J67" s="37">
        <v>653.69999999999993</v>
      </c>
      <c r="K67" s="28">
        <v>634.4</v>
      </c>
      <c r="L67" s="28">
        <v>614</v>
      </c>
      <c r="M67" s="28">
        <v>15.87007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752.6</v>
      </c>
      <c r="D68" s="37">
        <v>754.69999999999993</v>
      </c>
      <c r="E68" s="37">
        <v>737.89999999999986</v>
      </c>
      <c r="F68" s="37">
        <v>723.19999999999993</v>
      </c>
      <c r="G68" s="37">
        <v>706.39999999999986</v>
      </c>
      <c r="H68" s="37">
        <v>769.39999999999986</v>
      </c>
      <c r="I68" s="37">
        <v>786.19999999999982</v>
      </c>
      <c r="J68" s="37">
        <v>800.89999999999986</v>
      </c>
      <c r="K68" s="28">
        <v>771.5</v>
      </c>
      <c r="L68" s="28">
        <v>740</v>
      </c>
      <c r="M68" s="28">
        <v>4.1410799999999997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412.6</v>
      </c>
      <c r="D69" s="37">
        <v>412.93333333333334</v>
      </c>
      <c r="E69" s="37">
        <v>404.66666666666669</v>
      </c>
      <c r="F69" s="37">
        <v>396.73333333333335</v>
      </c>
      <c r="G69" s="37">
        <v>388.4666666666667</v>
      </c>
      <c r="H69" s="37">
        <v>420.86666666666667</v>
      </c>
      <c r="I69" s="37">
        <v>429.13333333333333</v>
      </c>
      <c r="J69" s="37">
        <v>437.06666666666666</v>
      </c>
      <c r="K69" s="28">
        <v>421.2</v>
      </c>
      <c r="L69" s="28">
        <v>405</v>
      </c>
      <c r="M69" s="28">
        <v>8.2655899999999995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896.1</v>
      </c>
      <c r="D70" s="37">
        <v>904.25</v>
      </c>
      <c r="E70" s="37">
        <v>880.75</v>
      </c>
      <c r="F70" s="37">
        <v>865.4</v>
      </c>
      <c r="G70" s="37">
        <v>841.9</v>
      </c>
      <c r="H70" s="37">
        <v>919.6</v>
      </c>
      <c r="I70" s="37">
        <v>943.1</v>
      </c>
      <c r="J70" s="37">
        <v>958.45</v>
      </c>
      <c r="K70" s="28">
        <v>927.75</v>
      </c>
      <c r="L70" s="28">
        <v>888.9</v>
      </c>
      <c r="M70" s="28">
        <v>8.9924300000000006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372</v>
      </c>
      <c r="D71" s="37">
        <v>377.38333333333338</v>
      </c>
      <c r="E71" s="37">
        <v>360.16666666666674</v>
      </c>
      <c r="F71" s="37">
        <v>348.33333333333337</v>
      </c>
      <c r="G71" s="37">
        <v>331.11666666666673</v>
      </c>
      <c r="H71" s="37">
        <v>389.21666666666675</v>
      </c>
      <c r="I71" s="37">
        <v>406.43333333333334</v>
      </c>
      <c r="J71" s="37">
        <v>418.26666666666677</v>
      </c>
      <c r="K71" s="28">
        <v>394.6</v>
      </c>
      <c r="L71" s="28">
        <v>365.55</v>
      </c>
      <c r="M71" s="28">
        <v>70.079899999999995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546.1</v>
      </c>
      <c r="D72" s="37">
        <v>547.15</v>
      </c>
      <c r="E72" s="37">
        <v>539.94999999999993</v>
      </c>
      <c r="F72" s="37">
        <v>533.79999999999995</v>
      </c>
      <c r="G72" s="37">
        <v>526.59999999999991</v>
      </c>
      <c r="H72" s="37">
        <v>553.29999999999995</v>
      </c>
      <c r="I72" s="37">
        <v>560.5</v>
      </c>
      <c r="J72" s="37">
        <v>566.65</v>
      </c>
      <c r="K72" s="28">
        <v>554.35</v>
      </c>
      <c r="L72" s="28">
        <v>541</v>
      </c>
      <c r="M72" s="28">
        <v>24.317609999999998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1867.55</v>
      </c>
      <c r="D73" s="37">
        <v>1888.9333333333334</v>
      </c>
      <c r="E73" s="37">
        <v>1802.1666666666667</v>
      </c>
      <c r="F73" s="37">
        <v>1736.7833333333333</v>
      </c>
      <c r="G73" s="37">
        <v>1650.0166666666667</v>
      </c>
      <c r="H73" s="37">
        <v>1954.3166666666668</v>
      </c>
      <c r="I73" s="37">
        <v>2041.0833333333333</v>
      </c>
      <c r="J73" s="37">
        <v>2106.4666666666672</v>
      </c>
      <c r="K73" s="28">
        <v>1975.7</v>
      </c>
      <c r="L73" s="28">
        <v>1823.55</v>
      </c>
      <c r="M73" s="28">
        <v>2.3553600000000001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2363.6999999999998</v>
      </c>
      <c r="D74" s="37">
        <v>2403.75</v>
      </c>
      <c r="E74" s="37">
        <v>2299.9499999999998</v>
      </c>
      <c r="F74" s="37">
        <v>2236.1999999999998</v>
      </c>
      <c r="G74" s="37">
        <v>2132.3999999999996</v>
      </c>
      <c r="H74" s="37">
        <v>2467.5</v>
      </c>
      <c r="I74" s="37">
        <v>2571.3000000000002</v>
      </c>
      <c r="J74" s="37">
        <v>2635.05</v>
      </c>
      <c r="K74" s="28">
        <v>2507.5500000000002</v>
      </c>
      <c r="L74" s="28">
        <v>2340</v>
      </c>
      <c r="M74" s="28">
        <v>9.2802000000000007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141.6</v>
      </c>
      <c r="D75" s="37">
        <v>144.18333333333334</v>
      </c>
      <c r="E75" s="37">
        <v>137.46666666666667</v>
      </c>
      <c r="F75" s="37">
        <v>133.33333333333334</v>
      </c>
      <c r="G75" s="37">
        <v>126.61666666666667</v>
      </c>
      <c r="H75" s="37">
        <v>148.31666666666666</v>
      </c>
      <c r="I75" s="37">
        <v>155.03333333333336</v>
      </c>
      <c r="J75" s="37">
        <v>159.16666666666666</v>
      </c>
      <c r="K75" s="28">
        <v>150.9</v>
      </c>
      <c r="L75" s="28">
        <v>140.05000000000001</v>
      </c>
      <c r="M75" s="28">
        <v>11.158289999999999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4056.6</v>
      </c>
      <c r="D76" s="37">
        <v>4011.85</v>
      </c>
      <c r="E76" s="37">
        <v>3833.7</v>
      </c>
      <c r="F76" s="37">
        <v>3610.7999999999997</v>
      </c>
      <c r="G76" s="37">
        <v>3432.6499999999996</v>
      </c>
      <c r="H76" s="37">
        <v>4234.75</v>
      </c>
      <c r="I76" s="37">
        <v>4412.9000000000005</v>
      </c>
      <c r="J76" s="37">
        <v>4635.8</v>
      </c>
      <c r="K76" s="28">
        <v>4190</v>
      </c>
      <c r="L76" s="28">
        <v>3788.95</v>
      </c>
      <c r="M76" s="28">
        <v>13.97434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4620.55</v>
      </c>
      <c r="D77" s="37">
        <v>4735.1833333333334</v>
      </c>
      <c r="E77" s="37">
        <v>4473.3666666666668</v>
      </c>
      <c r="F77" s="37">
        <v>4326.1833333333334</v>
      </c>
      <c r="G77" s="37">
        <v>4064.3666666666668</v>
      </c>
      <c r="H77" s="37">
        <v>4882.3666666666668</v>
      </c>
      <c r="I77" s="37">
        <v>5144.1833333333343</v>
      </c>
      <c r="J77" s="37">
        <v>5291.3666666666668</v>
      </c>
      <c r="K77" s="28">
        <v>4997</v>
      </c>
      <c r="L77" s="28">
        <v>4588</v>
      </c>
      <c r="M77" s="28">
        <v>9.1386699999999994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2871.05</v>
      </c>
      <c r="D78" s="37">
        <v>2896.7666666666664</v>
      </c>
      <c r="E78" s="37">
        <v>2794.5333333333328</v>
      </c>
      <c r="F78" s="37">
        <v>2718.0166666666664</v>
      </c>
      <c r="G78" s="37">
        <v>2615.7833333333328</v>
      </c>
      <c r="H78" s="37">
        <v>2973.2833333333328</v>
      </c>
      <c r="I78" s="37">
        <v>3075.5166666666664</v>
      </c>
      <c r="J78" s="37">
        <v>3152.0333333333328</v>
      </c>
      <c r="K78" s="28">
        <v>2999</v>
      </c>
      <c r="L78" s="28">
        <v>2820.25</v>
      </c>
      <c r="M78" s="28">
        <v>3.7837000000000001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4364.3500000000004</v>
      </c>
      <c r="D79" s="37">
        <v>4388.3833333333341</v>
      </c>
      <c r="E79" s="37">
        <v>4286.9666666666681</v>
      </c>
      <c r="F79" s="37">
        <v>4209.5833333333339</v>
      </c>
      <c r="G79" s="37">
        <v>4108.1666666666679</v>
      </c>
      <c r="H79" s="37">
        <v>4465.7666666666682</v>
      </c>
      <c r="I79" s="37">
        <v>4567.1833333333343</v>
      </c>
      <c r="J79" s="37">
        <v>4644.5666666666684</v>
      </c>
      <c r="K79" s="28">
        <v>4489.8</v>
      </c>
      <c r="L79" s="28">
        <v>4311</v>
      </c>
      <c r="M79" s="28">
        <v>5.5649800000000003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2656.4</v>
      </c>
      <c r="D80" s="37">
        <v>2669.0166666666669</v>
      </c>
      <c r="E80" s="37">
        <v>2608.8833333333337</v>
      </c>
      <c r="F80" s="37">
        <v>2561.3666666666668</v>
      </c>
      <c r="G80" s="37">
        <v>2501.2333333333336</v>
      </c>
      <c r="H80" s="37">
        <v>2716.5333333333338</v>
      </c>
      <c r="I80" s="37">
        <v>2776.666666666667</v>
      </c>
      <c r="J80" s="37">
        <v>2824.1833333333338</v>
      </c>
      <c r="K80" s="28">
        <v>2729.15</v>
      </c>
      <c r="L80" s="28">
        <v>2621.5</v>
      </c>
      <c r="M80" s="28">
        <v>4.6591199999999997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470.35</v>
      </c>
      <c r="D81" s="37">
        <v>471.05</v>
      </c>
      <c r="E81" s="37">
        <v>465.3</v>
      </c>
      <c r="F81" s="37">
        <v>460.25</v>
      </c>
      <c r="G81" s="37">
        <v>454.5</v>
      </c>
      <c r="H81" s="37">
        <v>476.1</v>
      </c>
      <c r="I81" s="37">
        <v>481.85</v>
      </c>
      <c r="J81" s="37">
        <v>486.90000000000003</v>
      </c>
      <c r="K81" s="28">
        <v>476.8</v>
      </c>
      <c r="L81" s="28">
        <v>466</v>
      </c>
      <c r="M81" s="28">
        <v>5.6796699999999998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1682.1</v>
      </c>
      <c r="D82" s="37">
        <v>1665.05</v>
      </c>
      <c r="E82" s="37">
        <v>1608.1</v>
      </c>
      <c r="F82" s="37">
        <v>1534.1</v>
      </c>
      <c r="G82" s="37">
        <v>1477.1499999999999</v>
      </c>
      <c r="H82" s="37">
        <v>1739.05</v>
      </c>
      <c r="I82" s="37">
        <v>1796.0000000000002</v>
      </c>
      <c r="J82" s="37">
        <v>1870</v>
      </c>
      <c r="K82" s="28">
        <v>1722</v>
      </c>
      <c r="L82" s="28">
        <v>1591.05</v>
      </c>
      <c r="M82" s="28">
        <v>1.0755399999999999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1855.6</v>
      </c>
      <c r="D83" s="37">
        <v>1855.0333333333335</v>
      </c>
      <c r="E83" s="37">
        <v>1837.0666666666671</v>
      </c>
      <c r="F83" s="37">
        <v>1818.5333333333335</v>
      </c>
      <c r="G83" s="37">
        <v>1800.5666666666671</v>
      </c>
      <c r="H83" s="37">
        <v>1873.5666666666671</v>
      </c>
      <c r="I83" s="37">
        <v>1891.5333333333338</v>
      </c>
      <c r="J83" s="37">
        <v>1910.0666666666671</v>
      </c>
      <c r="K83" s="28">
        <v>1873</v>
      </c>
      <c r="L83" s="28">
        <v>1836.5</v>
      </c>
      <c r="M83" s="28">
        <v>7.7646800000000002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173</v>
      </c>
      <c r="D84" s="37">
        <v>173.6</v>
      </c>
      <c r="E84" s="37">
        <v>169.7</v>
      </c>
      <c r="F84" s="37">
        <v>166.4</v>
      </c>
      <c r="G84" s="37">
        <v>162.5</v>
      </c>
      <c r="H84" s="37">
        <v>176.89999999999998</v>
      </c>
      <c r="I84" s="37">
        <v>180.8</v>
      </c>
      <c r="J84" s="37">
        <v>184.09999999999997</v>
      </c>
      <c r="K84" s="28">
        <v>177.5</v>
      </c>
      <c r="L84" s="28">
        <v>170.3</v>
      </c>
      <c r="M84" s="28">
        <v>28.16377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92</v>
      </c>
      <c r="D85" s="37">
        <v>92.333333333333329</v>
      </c>
      <c r="E85" s="37">
        <v>89.916666666666657</v>
      </c>
      <c r="F85" s="37">
        <v>87.833333333333329</v>
      </c>
      <c r="G85" s="37">
        <v>85.416666666666657</v>
      </c>
      <c r="H85" s="37">
        <v>94.416666666666657</v>
      </c>
      <c r="I85" s="37">
        <v>96.833333333333314</v>
      </c>
      <c r="J85" s="37">
        <v>98.916666666666657</v>
      </c>
      <c r="K85" s="28">
        <v>94.75</v>
      </c>
      <c r="L85" s="28">
        <v>90.25</v>
      </c>
      <c r="M85" s="28">
        <v>167.70551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266.25</v>
      </c>
      <c r="D86" s="37">
        <v>267.8</v>
      </c>
      <c r="E86" s="37">
        <v>259.65000000000003</v>
      </c>
      <c r="F86" s="37">
        <v>253.05</v>
      </c>
      <c r="G86" s="37">
        <v>244.90000000000003</v>
      </c>
      <c r="H86" s="37">
        <v>274.40000000000003</v>
      </c>
      <c r="I86" s="37">
        <v>282.55</v>
      </c>
      <c r="J86" s="37">
        <v>289.15000000000003</v>
      </c>
      <c r="K86" s="28">
        <v>275.95</v>
      </c>
      <c r="L86" s="28">
        <v>261.2</v>
      </c>
      <c r="M86" s="28">
        <v>16.758749999999999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140.85</v>
      </c>
      <c r="D87" s="37">
        <v>141.08333333333331</v>
      </c>
      <c r="E87" s="37">
        <v>138.46666666666664</v>
      </c>
      <c r="F87" s="37">
        <v>136.08333333333331</v>
      </c>
      <c r="G87" s="37">
        <v>133.46666666666664</v>
      </c>
      <c r="H87" s="37">
        <v>143.46666666666664</v>
      </c>
      <c r="I87" s="37">
        <v>146.08333333333331</v>
      </c>
      <c r="J87" s="37">
        <v>148.46666666666664</v>
      </c>
      <c r="K87" s="28">
        <v>143.69999999999999</v>
      </c>
      <c r="L87" s="28">
        <v>138.69999999999999</v>
      </c>
      <c r="M87" s="28">
        <v>105.0166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39.950000000000003</v>
      </c>
      <c r="D88" s="37">
        <v>40.766666666666673</v>
      </c>
      <c r="E88" s="37">
        <v>38.783333333333346</v>
      </c>
      <c r="F88" s="37">
        <v>37.616666666666674</v>
      </c>
      <c r="G88" s="37">
        <v>35.633333333333347</v>
      </c>
      <c r="H88" s="37">
        <v>41.933333333333344</v>
      </c>
      <c r="I88" s="37">
        <v>43.916666666666679</v>
      </c>
      <c r="J88" s="37">
        <v>45.083333333333343</v>
      </c>
      <c r="K88" s="28">
        <v>42.75</v>
      </c>
      <c r="L88" s="28">
        <v>39.6</v>
      </c>
      <c r="M88" s="28">
        <v>119.45896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3304</v>
      </c>
      <c r="D89" s="37">
        <v>3365</v>
      </c>
      <c r="E89" s="37">
        <v>3185</v>
      </c>
      <c r="F89" s="37">
        <v>3066</v>
      </c>
      <c r="G89" s="37">
        <v>2886</v>
      </c>
      <c r="H89" s="37">
        <v>3484</v>
      </c>
      <c r="I89" s="37">
        <v>3664</v>
      </c>
      <c r="J89" s="37">
        <v>3783</v>
      </c>
      <c r="K89" s="28">
        <v>3545</v>
      </c>
      <c r="L89" s="28">
        <v>3246</v>
      </c>
      <c r="M89" s="28">
        <v>4.1755800000000001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471.95</v>
      </c>
      <c r="D90" s="37">
        <v>475.81666666666661</v>
      </c>
      <c r="E90" s="37">
        <v>463.23333333333323</v>
      </c>
      <c r="F90" s="37">
        <v>454.51666666666665</v>
      </c>
      <c r="G90" s="37">
        <v>441.93333333333328</v>
      </c>
      <c r="H90" s="37">
        <v>484.53333333333319</v>
      </c>
      <c r="I90" s="37">
        <v>497.11666666666656</v>
      </c>
      <c r="J90" s="37">
        <v>505.83333333333314</v>
      </c>
      <c r="K90" s="28">
        <v>488.4</v>
      </c>
      <c r="L90" s="28">
        <v>467.1</v>
      </c>
      <c r="M90" s="28">
        <v>18.104869999999998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860.8</v>
      </c>
      <c r="D91" s="37">
        <v>868.48333333333323</v>
      </c>
      <c r="E91" s="37">
        <v>846.26666666666642</v>
      </c>
      <c r="F91" s="37">
        <v>831.73333333333323</v>
      </c>
      <c r="G91" s="37">
        <v>809.51666666666642</v>
      </c>
      <c r="H91" s="37">
        <v>883.01666666666642</v>
      </c>
      <c r="I91" s="37">
        <v>905.23333333333335</v>
      </c>
      <c r="J91" s="37">
        <v>919.76666666666642</v>
      </c>
      <c r="K91" s="28">
        <v>890.7</v>
      </c>
      <c r="L91" s="28">
        <v>853.95</v>
      </c>
      <c r="M91" s="28">
        <v>14.499930000000001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604.25</v>
      </c>
      <c r="D92" s="37">
        <v>606.61666666666667</v>
      </c>
      <c r="E92" s="37">
        <v>591.93333333333339</v>
      </c>
      <c r="F92" s="37">
        <v>579.61666666666667</v>
      </c>
      <c r="G92" s="37">
        <v>564.93333333333339</v>
      </c>
      <c r="H92" s="37">
        <v>618.93333333333339</v>
      </c>
      <c r="I92" s="37">
        <v>633.61666666666656</v>
      </c>
      <c r="J92" s="37">
        <v>645.93333333333339</v>
      </c>
      <c r="K92" s="28">
        <v>621.29999999999995</v>
      </c>
      <c r="L92" s="28">
        <v>594.29999999999995</v>
      </c>
      <c r="M92" s="28">
        <v>2.1792899999999999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1655.9</v>
      </c>
      <c r="D93" s="37">
        <v>1694.3</v>
      </c>
      <c r="E93" s="37">
        <v>1588.6</v>
      </c>
      <c r="F93" s="37">
        <v>1521.3</v>
      </c>
      <c r="G93" s="37">
        <v>1415.6</v>
      </c>
      <c r="H93" s="37">
        <v>1761.6</v>
      </c>
      <c r="I93" s="37">
        <v>1867.3000000000002</v>
      </c>
      <c r="J93" s="37">
        <v>1934.6</v>
      </c>
      <c r="K93" s="28">
        <v>1800</v>
      </c>
      <c r="L93" s="28">
        <v>1627</v>
      </c>
      <c r="M93" s="28">
        <v>13.511990000000001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1690.7</v>
      </c>
      <c r="D94" s="37">
        <v>1722.1666666666667</v>
      </c>
      <c r="E94" s="37">
        <v>1652.5333333333335</v>
      </c>
      <c r="F94" s="37">
        <v>1614.3666666666668</v>
      </c>
      <c r="G94" s="37">
        <v>1544.7333333333336</v>
      </c>
      <c r="H94" s="37">
        <v>1760.3333333333335</v>
      </c>
      <c r="I94" s="37">
        <v>1829.9666666666667</v>
      </c>
      <c r="J94" s="37">
        <v>1868.1333333333334</v>
      </c>
      <c r="K94" s="28">
        <v>1791.8</v>
      </c>
      <c r="L94" s="28">
        <v>1684</v>
      </c>
      <c r="M94" s="28">
        <v>10.187760000000001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691.7</v>
      </c>
      <c r="D95" s="37">
        <v>689.9</v>
      </c>
      <c r="E95" s="37">
        <v>674.8</v>
      </c>
      <c r="F95" s="37">
        <v>657.9</v>
      </c>
      <c r="G95" s="37">
        <v>642.79999999999995</v>
      </c>
      <c r="H95" s="37">
        <v>706.8</v>
      </c>
      <c r="I95" s="37">
        <v>721.90000000000009</v>
      </c>
      <c r="J95" s="37">
        <v>738.8</v>
      </c>
      <c r="K95" s="28">
        <v>705</v>
      </c>
      <c r="L95" s="28">
        <v>673</v>
      </c>
      <c r="M95" s="28">
        <v>12.00723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296.45</v>
      </c>
      <c r="D96" s="37">
        <v>301.25</v>
      </c>
      <c r="E96" s="37">
        <v>289.5</v>
      </c>
      <c r="F96" s="37">
        <v>282.55</v>
      </c>
      <c r="G96" s="37">
        <v>270.8</v>
      </c>
      <c r="H96" s="37">
        <v>308.2</v>
      </c>
      <c r="I96" s="37">
        <v>319.95</v>
      </c>
      <c r="J96" s="37">
        <v>326.89999999999998</v>
      </c>
      <c r="K96" s="28">
        <v>313</v>
      </c>
      <c r="L96" s="28">
        <v>294.3</v>
      </c>
      <c r="M96" s="28">
        <v>8.86768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1124.9000000000001</v>
      </c>
      <c r="D97" s="37">
        <v>1133.4666666666667</v>
      </c>
      <c r="E97" s="37">
        <v>1102.4333333333334</v>
      </c>
      <c r="F97" s="37">
        <v>1079.9666666666667</v>
      </c>
      <c r="G97" s="37">
        <v>1048.9333333333334</v>
      </c>
      <c r="H97" s="37">
        <v>1155.9333333333334</v>
      </c>
      <c r="I97" s="37">
        <v>1186.9666666666667</v>
      </c>
      <c r="J97" s="37">
        <v>1209.4333333333334</v>
      </c>
      <c r="K97" s="28">
        <v>1164.5</v>
      </c>
      <c r="L97" s="28">
        <v>1111</v>
      </c>
      <c r="M97" s="28">
        <v>58.784379999999999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2258.85</v>
      </c>
      <c r="D98" s="37">
        <v>2291.2166666666667</v>
      </c>
      <c r="E98" s="37">
        <v>2202.6333333333332</v>
      </c>
      <c r="F98" s="37">
        <v>2146.4166666666665</v>
      </c>
      <c r="G98" s="37">
        <v>2057.833333333333</v>
      </c>
      <c r="H98" s="37">
        <v>2347.4333333333334</v>
      </c>
      <c r="I98" s="37">
        <v>2436.0166666666664</v>
      </c>
      <c r="J98" s="37">
        <v>2492.2333333333336</v>
      </c>
      <c r="K98" s="28">
        <v>2379.8000000000002</v>
      </c>
      <c r="L98" s="28">
        <v>2235</v>
      </c>
      <c r="M98" s="28">
        <v>4.1813900000000004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1486.65</v>
      </c>
      <c r="D99" s="37">
        <v>1491.8166666666666</v>
      </c>
      <c r="E99" s="37">
        <v>1462.3833333333332</v>
      </c>
      <c r="F99" s="37">
        <v>1438.1166666666666</v>
      </c>
      <c r="G99" s="37">
        <v>1408.6833333333332</v>
      </c>
      <c r="H99" s="37">
        <v>1516.0833333333333</v>
      </c>
      <c r="I99" s="37">
        <v>1545.5166666666667</v>
      </c>
      <c r="J99" s="37">
        <v>1569.7833333333333</v>
      </c>
      <c r="K99" s="28">
        <v>1521.25</v>
      </c>
      <c r="L99" s="28">
        <v>1467.55</v>
      </c>
      <c r="M99" s="28">
        <v>59.34254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627.6</v>
      </c>
      <c r="D100" s="37">
        <v>628.85</v>
      </c>
      <c r="E100" s="37">
        <v>617.85</v>
      </c>
      <c r="F100" s="37">
        <v>608.1</v>
      </c>
      <c r="G100" s="37">
        <v>597.1</v>
      </c>
      <c r="H100" s="37">
        <v>638.6</v>
      </c>
      <c r="I100" s="37">
        <v>649.6</v>
      </c>
      <c r="J100" s="37">
        <v>659.35</v>
      </c>
      <c r="K100" s="28">
        <v>639.85</v>
      </c>
      <c r="L100" s="28">
        <v>619.1</v>
      </c>
      <c r="M100" s="28">
        <v>26.28472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1179.95</v>
      </c>
      <c r="D101" s="37">
        <v>1192.75</v>
      </c>
      <c r="E101" s="37">
        <v>1137.5</v>
      </c>
      <c r="F101" s="37">
        <v>1095.05</v>
      </c>
      <c r="G101" s="37">
        <v>1039.8</v>
      </c>
      <c r="H101" s="37">
        <v>1235.2</v>
      </c>
      <c r="I101" s="37">
        <v>1290.45</v>
      </c>
      <c r="J101" s="37">
        <v>1332.9</v>
      </c>
      <c r="K101" s="28">
        <v>1248</v>
      </c>
      <c r="L101" s="28">
        <v>1150.3</v>
      </c>
      <c r="M101" s="28">
        <v>25.71377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2706.2</v>
      </c>
      <c r="D102" s="37">
        <v>2714.3833333333337</v>
      </c>
      <c r="E102" s="37">
        <v>2659.3666666666672</v>
      </c>
      <c r="F102" s="37">
        <v>2612.5333333333338</v>
      </c>
      <c r="G102" s="37">
        <v>2557.5166666666673</v>
      </c>
      <c r="H102" s="37">
        <v>2761.2166666666672</v>
      </c>
      <c r="I102" s="37">
        <v>2816.2333333333336</v>
      </c>
      <c r="J102" s="37">
        <v>2863.0666666666671</v>
      </c>
      <c r="K102" s="28">
        <v>2769.4</v>
      </c>
      <c r="L102" s="28">
        <v>2667.55</v>
      </c>
      <c r="M102" s="28">
        <v>5.9327699999999997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478.4</v>
      </c>
      <c r="D103" s="37">
        <v>484.8</v>
      </c>
      <c r="E103" s="37">
        <v>469.1</v>
      </c>
      <c r="F103" s="37">
        <v>459.8</v>
      </c>
      <c r="G103" s="37">
        <v>444.1</v>
      </c>
      <c r="H103" s="37">
        <v>494.1</v>
      </c>
      <c r="I103" s="37">
        <v>509.79999999999995</v>
      </c>
      <c r="J103" s="37">
        <v>519.1</v>
      </c>
      <c r="K103" s="28">
        <v>500.5</v>
      </c>
      <c r="L103" s="28">
        <v>475.5</v>
      </c>
      <c r="M103" s="28">
        <v>110.20372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1360.9</v>
      </c>
      <c r="D104" s="37">
        <v>1383.2833333333335</v>
      </c>
      <c r="E104" s="37">
        <v>1322.616666666667</v>
      </c>
      <c r="F104" s="37">
        <v>1284.3333333333335</v>
      </c>
      <c r="G104" s="37">
        <v>1223.666666666667</v>
      </c>
      <c r="H104" s="37">
        <v>1421.5666666666671</v>
      </c>
      <c r="I104" s="37">
        <v>1482.2333333333336</v>
      </c>
      <c r="J104" s="37">
        <v>1520.5166666666671</v>
      </c>
      <c r="K104" s="28">
        <v>1443.95</v>
      </c>
      <c r="L104" s="28">
        <v>1345</v>
      </c>
      <c r="M104" s="28">
        <v>11.05179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120.65</v>
      </c>
      <c r="D105" s="37">
        <v>123.18333333333334</v>
      </c>
      <c r="E105" s="37">
        <v>115.76666666666668</v>
      </c>
      <c r="F105" s="37">
        <v>110.88333333333334</v>
      </c>
      <c r="G105" s="37">
        <v>103.46666666666668</v>
      </c>
      <c r="H105" s="37">
        <v>128.06666666666666</v>
      </c>
      <c r="I105" s="37">
        <v>135.48333333333335</v>
      </c>
      <c r="J105" s="37">
        <v>140.36666666666667</v>
      </c>
      <c r="K105" s="28">
        <v>130.6</v>
      </c>
      <c r="L105" s="28">
        <v>118.3</v>
      </c>
      <c r="M105" s="28">
        <v>85.421000000000006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303.5</v>
      </c>
      <c r="D106" s="37">
        <v>305.96666666666664</v>
      </c>
      <c r="E106" s="37">
        <v>298.2833333333333</v>
      </c>
      <c r="F106" s="37">
        <v>293.06666666666666</v>
      </c>
      <c r="G106" s="37">
        <v>285.38333333333333</v>
      </c>
      <c r="H106" s="37">
        <v>311.18333333333328</v>
      </c>
      <c r="I106" s="37">
        <v>318.86666666666656</v>
      </c>
      <c r="J106" s="37">
        <v>324.08333333333326</v>
      </c>
      <c r="K106" s="28">
        <v>313.64999999999998</v>
      </c>
      <c r="L106" s="28">
        <v>300.75</v>
      </c>
      <c r="M106" s="28">
        <v>26.58907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2284.6</v>
      </c>
      <c r="D107" s="37">
        <v>2298.7499999999995</v>
      </c>
      <c r="E107" s="37">
        <v>2252.5499999999993</v>
      </c>
      <c r="F107" s="37">
        <v>2220.4999999999995</v>
      </c>
      <c r="G107" s="37">
        <v>2174.2999999999993</v>
      </c>
      <c r="H107" s="37">
        <v>2330.7999999999993</v>
      </c>
      <c r="I107" s="37">
        <v>2376.9999999999991</v>
      </c>
      <c r="J107" s="37">
        <v>2409.0499999999993</v>
      </c>
      <c r="K107" s="28">
        <v>2344.9499999999998</v>
      </c>
      <c r="L107" s="28">
        <v>2266.6999999999998</v>
      </c>
      <c r="M107" s="28">
        <v>22.311029999999999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316.55</v>
      </c>
      <c r="D108" s="37">
        <v>318.58333333333331</v>
      </c>
      <c r="E108" s="37">
        <v>310.46666666666664</v>
      </c>
      <c r="F108" s="37">
        <v>304.38333333333333</v>
      </c>
      <c r="G108" s="37">
        <v>296.26666666666665</v>
      </c>
      <c r="H108" s="37">
        <v>324.66666666666663</v>
      </c>
      <c r="I108" s="37">
        <v>332.7833333333333</v>
      </c>
      <c r="J108" s="37">
        <v>338.86666666666662</v>
      </c>
      <c r="K108" s="28">
        <v>326.7</v>
      </c>
      <c r="L108" s="28">
        <v>312.5</v>
      </c>
      <c r="M108" s="28">
        <v>6.9730299999999996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2539.8000000000002</v>
      </c>
      <c r="D109" s="37">
        <v>2550.65</v>
      </c>
      <c r="E109" s="37">
        <v>2499.5</v>
      </c>
      <c r="F109" s="37">
        <v>2459.1999999999998</v>
      </c>
      <c r="G109" s="37">
        <v>2408.0499999999997</v>
      </c>
      <c r="H109" s="37">
        <v>2590.9500000000003</v>
      </c>
      <c r="I109" s="37">
        <v>2642.1000000000008</v>
      </c>
      <c r="J109" s="37">
        <v>2682.4000000000005</v>
      </c>
      <c r="K109" s="28">
        <v>2601.8000000000002</v>
      </c>
      <c r="L109" s="28">
        <v>2510.35</v>
      </c>
      <c r="M109" s="28">
        <v>23.40062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798.45</v>
      </c>
      <c r="D110" s="37">
        <v>799.48333333333323</v>
      </c>
      <c r="E110" s="37">
        <v>782.26666666666642</v>
      </c>
      <c r="F110" s="37">
        <v>766.08333333333314</v>
      </c>
      <c r="G110" s="37">
        <v>748.86666666666633</v>
      </c>
      <c r="H110" s="37">
        <v>815.66666666666652</v>
      </c>
      <c r="I110" s="37">
        <v>832.88333333333344</v>
      </c>
      <c r="J110" s="37">
        <v>849.06666666666661</v>
      </c>
      <c r="K110" s="28">
        <v>816.7</v>
      </c>
      <c r="L110" s="28">
        <v>783.3</v>
      </c>
      <c r="M110" s="28">
        <v>296.12315999999998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1331</v>
      </c>
      <c r="D111" s="37">
        <v>1345.3166666666666</v>
      </c>
      <c r="E111" s="37">
        <v>1311.2333333333331</v>
      </c>
      <c r="F111" s="37">
        <v>1291.4666666666665</v>
      </c>
      <c r="G111" s="37">
        <v>1257.383333333333</v>
      </c>
      <c r="H111" s="37">
        <v>1365.0833333333333</v>
      </c>
      <c r="I111" s="37">
        <v>1399.1666666666667</v>
      </c>
      <c r="J111" s="37">
        <v>1418.9333333333334</v>
      </c>
      <c r="K111" s="28">
        <v>1379.4</v>
      </c>
      <c r="L111" s="28">
        <v>1325.55</v>
      </c>
      <c r="M111" s="28">
        <v>7.6310399999999996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568.04999999999995</v>
      </c>
      <c r="D112" s="37">
        <v>567.94999999999993</v>
      </c>
      <c r="E112" s="37">
        <v>557.39999999999986</v>
      </c>
      <c r="F112" s="37">
        <v>546.74999999999989</v>
      </c>
      <c r="G112" s="37">
        <v>536.19999999999982</v>
      </c>
      <c r="H112" s="37">
        <v>578.59999999999991</v>
      </c>
      <c r="I112" s="37">
        <v>589.14999999999986</v>
      </c>
      <c r="J112" s="37">
        <v>599.79999999999995</v>
      </c>
      <c r="K112" s="28">
        <v>578.5</v>
      </c>
      <c r="L112" s="28">
        <v>557.29999999999995</v>
      </c>
      <c r="M112" s="28">
        <v>11.031219999999999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717</v>
      </c>
      <c r="D113" s="37">
        <v>733.98333333333323</v>
      </c>
      <c r="E113" s="37">
        <v>692.96666666666647</v>
      </c>
      <c r="F113" s="37">
        <v>668.93333333333328</v>
      </c>
      <c r="G113" s="37">
        <v>627.91666666666652</v>
      </c>
      <c r="H113" s="37">
        <v>758.01666666666642</v>
      </c>
      <c r="I113" s="37">
        <v>799.03333333333308</v>
      </c>
      <c r="J113" s="37">
        <v>823.06666666666638</v>
      </c>
      <c r="K113" s="28">
        <v>775</v>
      </c>
      <c r="L113" s="28">
        <v>709.95</v>
      </c>
      <c r="M113" s="28">
        <v>6.9091100000000001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44.55</v>
      </c>
      <c r="D114" s="37">
        <v>45.216666666666669</v>
      </c>
      <c r="E114" s="37">
        <v>43.433333333333337</v>
      </c>
      <c r="F114" s="37">
        <v>42.31666666666667</v>
      </c>
      <c r="G114" s="37">
        <v>40.533333333333339</v>
      </c>
      <c r="H114" s="37">
        <v>46.333333333333336</v>
      </c>
      <c r="I114" s="37">
        <v>48.116666666666667</v>
      </c>
      <c r="J114" s="37">
        <v>49.233333333333334</v>
      </c>
      <c r="K114" s="28">
        <v>47</v>
      </c>
      <c r="L114" s="28">
        <v>44.1</v>
      </c>
      <c r="M114" s="28">
        <v>314.63513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211.8</v>
      </c>
      <c r="D115" s="37">
        <v>213.48333333333335</v>
      </c>
      <c r="E115" s="37">
        <v>209.2166666666667</v>
      </c>
      <c r="F115" s="37">
        <v>206.63333333333335</v>
      </c>
      <c r="G115" s="37">
        <v>202.3666666666667</v>
      </c>
      <c r="H115" s="37">
        <v>216.06666666666669</v>
      </c>
      <c r="I115" s="37">
        <v>220.33333333333334</v>
      </c>
      <c r="J115" s="37">
        <v>222.91666666666669</v>
      </c>
      <c r="K115" s="28">
        <v>217.75</v>
      </c>
      <c r="L115" s="28">
        <v>210.9</v>
      </c>
      <c r="M115" s="28">
        <v>173.54942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5837.95</v>
      </c>
      <c r="D116" s="37">
        <v>5910.9666666666672</v>
      </c>
      <c r="E116" s="37">
        <v>5646.9833333333345</v>
      </c>
      <c r="F116" s="37">
        <v>5456.0166666666673</v>
      </c>
      <c r="G116" s="37">
        <v>5192.0333333333347</v>
      </c>
      <c r="H116" s="37">
        <v>6101.9333333333343</v>
      </c>
      <c r="I116" s="37">
        <v>6365.9166666666679</v>
      </c>
      <c r="J116" s="37">
        <v>6556.8833333333341</v>
      </c>
      <c r="K116" s="28">
        <v>6174.95</v>
      </c>
      <c r="L116" s="28">
        <v>5720</v>
      </c>
      <c r="M116" s="28">
        <v>1.82809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134.55000000000001</v>
      </c>
      <c r="D117" s="37">
        <v>135.6</v>
      </c>
      <c r="E117" s="37">
        <v>130.94999999999999</v>
      </c>
      <c r="F117" s="37">
        <v>127.35</v>
      </c>
      <c r="G117" s="37">
        <v>122.69999999999999</v>
      </c>
      <c r="H117" s="37">
        <v>139.19999999999999</v>
      </c>
      <c r="I117" s="37">
        <v>143.85000000000002</v>
      </c>
      <c r="J117" s="37">
        <v>147.44999999999999</v>
      </c>
      <c r="K117" s="28">
        <v>140.25</v>
      </c>
      <c r="L117" s="28">
        <v>132</v>
      </c>
      <c r="M117" s="28">
        <v>30.48479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195.25</v>
      </c>
      <c r="D118" s="37">
        <v>197.93333333333331</v>
      </c>
      <c r="E118" s="37">
        <v>188.51666666666662</v>
      </c>
      <c r="F118" s="37">
        <v>181.7833333333333</v>
      </c>
      <c r="G118" s="37">
        <v>172.36666666666662</v>
      </c>
      <c r="H118" s="37">
        <v>204.66666666666663</v>
      </c>
      <c r="I118" s="37">
        <v>214.08333333333331</v>
      </c>
      <c r="J118" s="37">
        <v>220.81666666666663</v>
      </c>
      <c r="K118" s="28">
        <v>207.35</v>
      </c>
      <c r="L118" s="28">
        <v>191.2</v>
      </c>
      <c r="M118" s="28">
        <v>59.479819999999997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120.35</v>
      </c>
      <c r="D119" s="37">
        <v>120.90000000000002</v>
      </c>
      <c r="E119" s="37">
        <v>119.35000000000004</v>
      </c>
      <c r="F119" s="37">
        <v>118.35000000000002</v>
      </c>
      <c r="G119" s="37">
        <v>116.80000000000004</v>
      </c>
      <c r="H119" s="37">
        <v>121.90000000000003</v>
      </c>
      <c r="I119" s="37">
        <v>123.45000000000002</v>
      </c>
      <c r="J119" s="37">
        <v>124.45000000000003</v>
      </c>
      <c r="K119" s="28">
        <v>122.45</v>
      </c>
      <c r="L119" s="28">
        <v>119.9</v>
      </c>
      <c r="M119" s="28">
        <v>131.10559000000001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809.8</v>
      </c>
      <c r="D120" s="37">
        <v>824.98333333333323</v>
      </c>
      <c r="E120" s="37">
        <v>789.81666666666649</v>
      </c>
      <c r="F120" s="37">
        <v>769.83333333333326</v>
      </c>
      <c r="G120" s="37">
        <v>734.66666666666652</v>
      </c>
      <c r="H120" s="37">
        <v>844.96666666666647</v>
      </c>
      <c r="I120" s="37">
        <v>880.13333333333321</v>
      </c>
      <c r="J120" s="37">
        <v>900.11666666666645</v>
      </c>
      <c r="K120" s="28">
        <v>860.15</v>
      </c>
      <c r="L120" s="28">
        <v>805</v>
      </c>
      <c r="M120" s="28">
        <v>76.541049999999998</v>
      </c>
      <c r="N120" s="1"/>
      <c r="O120" s="1"/>
    </row>
    <row r="121" spans="1:15" ht="12.75" customHeight="1">
      <c r="A121" s="53">
        <v>112</v>
      </c>
      <c r="B121" s="28" t="s">
        <v>836</v>
      </c>
      <c r="C121" s="28">
        <v>22.85</v>
      </c>
      <c r="D121" s="37">
        <v>23.033333333333331</v>
      </c>
      <c r="E121" s="37">
        <v>22.566666666666663</v>
      </c>
      <c r="F121" s="37">
        <v>22.283333333333331</v>
      </c>
      <c r="G121" s="37">
        <v>21.816666666666663</v>
      </c>
      <c r="H121" s="37">
        <v>23.316666666666663</v>
      </c>
      <c r="I121" s="37">
        <v>23.783333333333331</v>
      </c>
      <c r="J121" s="37">
        <v>24.066666666666663</v>
      </c>
      <c r="K121" s="28">
        <v>23.5</v>
      </c>
      <c r="L121" s="28">
        <v>22.75</v>
      </c>
      <c r="M121" s="28">
        <v>123.17944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396.45</v>
      </c>
      <c r="D122" s="37">
        <v>404.13333333333327</v>
      </c>
      <c r="E122" s="37">
        <v>382.86666666666656</v>
      </c>
      <c r="F122" s="37">
        <v>369.2833333333333</v>
      </c>
      <c r="G122" s="37">
        <v>348.01666666666659</v>
      </c>
      <c r="H122" s="37">
        <v>417.71666666666653</v>
      </c>
      <c r="I122" s="37">
        <v>438.98333333333329</v>
      </c>
      <c r="J122" s="37">
        <v>452.56666666666649</v>
      </c>
      <c r="K122" s="28">
        <v>425.4</v>
      </c>
      <c r="L122" s="28">
        <v>390.55</v>
      </c>
      <c r="M122" s="28">
        <v>57.807650000000002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248.55</v>
      </c>
      <c r="D123" s="37">
        <v>251.41666666666666</v>
      </c>
      <c r="E123" s="37">
        <v>243.58333333333331</v>
      </c>
      <c r="F123" s="37">
        <v>238.61666666666665</v>
      </c>
      <c r="G123" s="37">
        <v>230.7833333333333</v>
      </c>
      <c r="H123" s="37">
        <v>256.38333333333333</v>
      </c>
      <c r="I123" s="37">
        <v>264.21666666666664</v>
      </c>
      <c r="J123" s="37">
        <v>269.18333333333334</v>
      </c>
      <c r="K123" s="28">
        <v>259.25</v>
      </c>
      <c r="L123" s="28">
        <v>246.45</v>
      </c>
      <c r="M123" s="28">
        <v>21.916070000000001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851.25</v>
      </c>
      <c r="D124" s="37">
        <v>850.69999999999993</v>
      </c>
      <c r="E124" s="37">
        <v>832.09999999999991</v>
      </c>
      <c r="F124" s="37">
        <v>812.94999999999993</v>
      </c>
      <c r="G124" s="37">
        <v>794.34999999999991</v>
      </c>
      <c r="H124" s="37">
        <v>869.84999999999991</v>
      </c>
      <c r="I124" s="37">
        <v>888.45</v>
      </c>
      <c r="J124" s="37">
        <v>907.59999999999991</v>
      </c>
      <c r="K124" s="28">
        <v>869.3</v>
      </c>
      <c r="L124" s="28">
        <v>831.55</v>
      </c>
      <c r="M124" s="28">
        <v>46.578090000000003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4508.6000000000004</v>
      </c>
      <c r="D125" s="37">
        <v>4560.2</v>
      </c>
      <c r="E125" s="37">
        <v>4355.3999999999996</v>
      </c>
      <c r="F125" s="37">
        <v>4202.2</v>
      </c>
      <c r="G125" s="37">
        <v>3997.3999999999996</v>
      </c>
      <c r="H125" s="37">
        <v>4713.3999999999996</v>
      </c>
      <c r="I125" s="37">
        <v>4918.2000000000007</v>
      </c>
      <c r="J125" s="37">
        <v>5071.3999999999996</v>
      </c>
      <c r="K125" s="28">
        <v>4765</v>
      </c>
      <c r="L125" s="28">
        <v>4407</v>
      </c>
      <c r="M125" s="28">
        <v>9.5113800000000008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1736.8</v>
      </c>
      <c r="D126" s="37">
        <v>1744.4833333333333</v>
      </c>
      <c r="E126" s="37">
        <v>1720.3166666666666</v>
      </c>
      <c r="F126" s="37">
        <v>1703.8333333333333</v>
      </c>
      <c r="G126" s="37">
        <v>1679.6666666666665</v>
      </c>
      <c r="H126" s="37">
        <v>1760.9666666666667</v>
      </c>
      <c r="I126" s="37">
        <v>1785.1333333333332</v>
      </c>
      <c r="J126" s="37">
        <v>1801.6166666666668</v>
      </c>
      <c r="K126" s="28">
        <v>1768.65</v>
      </c>
      <c r="L126" s="28">
        <v>1728</v>
      </c>
      <c r="M126" s="28">
        <v>71.167119999999997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1992.2</v>
      </c>
      <c r="D127" s="37">
        <v>2017.3499999999997</v>
      </c>
      <c r="E127" s="37">
        <v>1945.6999999999994</v>
      </c>
      <c r="F127" s="37">
        <v>1899.1999999999996</v>
      </c>
      <c r="G127" s="37">
        <v>1827.5499999999993</v>
      </c>
      <c r="H127" s="37">
        <v>2063.8499999999995</v>
      </c>
      <c r="I127" s="37">
        <v>2135.4999999999995</v>
      </c>
      <c r="J127" s="37">
        <v>2181.9999999999995</v>
      </c>
      <c r="K127" s="28">
        <v>2089</v>
      </c>
      <c r="L127" s="28">
        <v>1970.85</v>
      </c>
      <c r="M127" s="28">
        <v>4.5972999999999997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1043</v>
      </c>
      <c r="D128" s="37">
        <v>1040.95</v>
      </c>
      <c r="E128" s="37">
        <v>1022.0500000000002</v>
      </c>
      <c r="F128" s="37">
        <v>1001.1000000000001</v>
      </c>
      <c r="G128" s="37">
        <v>982.20000000000027</v>
      </c>
      <c r="H128" s="37">
        <v>1061.9000000000001</v>
      </c>
      <c r="I128" s="37">
        <v>1080.8000000000002</v>
      </c>
      <c r="J128" s="37">
        <v>1101.75</v>
      </c>
      <c r="K128" s="28">
        <v>1059.8499999999999</v>
      </c>
      <c r="L128" s="28">
        <v>1020</v>
      </c>
      <c r="M128" s="28">
        <v>5.5484200000000001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301.2</v>
      </c>
      <c r="D129" s="37">
        <v>302.73333333333335</v>
      </c>
      <c r="E129" s="37">
        <v>294.4666666666667</v>
      </c>
      <c r="F129" s="37">
        <v>287.73333333333335</v>
      </c>
      <c r="G129" s="37">
        <v>279.4666666666667</v>
      </c>
      <c r="H129" s="37">
        <v>309.4666666666667</v>
      </c>
      <c r="I129" s="37">
        <v>317.73333333333335</v>
      </c>
      <c r="J129" s="37">
        <v>324.4666666666667</v>
      </c>
      <c r="K129" s="28">
        <v>311</v>
      </c>
      <c r="L129" s="28">
        <v>296</v>
      </c>
      <c r="M129" s="28">
        <v>19.96809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621.79999999999995</v>
      </c>
      <c r="D130" s="37">
        <v>632.26666666666665</v>
      </c>
      <c r="E130" s="37">
        <v>607.5333333333333</v>
      </c>
      <c r="F130" s="37">
        <v>593.26666666666665</v>
      </c>
      <c r="G130" s="37">
        <v>568.5333333333333</v>
      </c>
      <c r="H130" s="37">
        <v>646.5333333333333</v>
      </c>
      <c r="I130" s="37">
        <v>671.26666666666665</v>
      </c>
      <c r="J130" s="37">
        <v>685.5333333333333</v>
      </c>
      <c r="K130" s="28">
        <v>657</v>
      </c>
      <c r="L130" s="28">
        <v>618</v>
      </c>
      <c r="M130" s="28">
        <v>72.964209999999994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376.95</v>
      </c>
      <c r="D131" s="37">
        <v>383.41666666666669</v>
      </c>
      <c r="E131" s="37">
        <v>364.18333333333339</v>
      </c>
      <c r="F131" s="37">
        <v>351.41666666666669</v>
      </c>
      <c r="G131" s="37">
        <v>332.18333333333339</v>
      </c>
      <c r="H131" s="37">
        <v>396.18333333333339</v>
      </c>
      <c r="I131" s="37">
        <v>415.41666666666663</v>
      </c>
      <c r="J131" s="37">
        <v>428.18333333333339</v>
      </c>
      <c r="K131" s="28">
        <v>402.65</v>
      </c>
      <c r="L131" s="28">
        <v>370.65</v>
      </c>
      <c r="M131" s="28">
        <v>80.975920000000002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3500.65</v>
      </c>
      <c r="D132" s="37">
        <v>3557.8833333333332</v>
      </c>
      <c r="E132" s="37">
        <v>3416.7666666666664</v>
      </c>
      <c r="F132" s="37">
        <v>3332.8833333333332</v>
      </c>
      <c r="G132" s="37">
        <v>3191.7666666666664</v>
      </c>
      <c r="H132" s="37">
        <v>3641.7666666666664</v>
      </c>
      <c r="I132" s="37">
        <v>3782.8833333333332</v>
      </c>
      <c r="J132" s="37">
        <v>3866.7666666666664</v>
      </c>
      <c r="K132" s="28">
        <v>3699</v>
      </c>
      <c r="L132" s="28">
        <v>3474</v>
      </c>
      <c r="M132" s="28">
        <v>5.2300399999999998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1830.9</v>
      </c>
      <c r="D133" s="37">
        <v>1842.9333333333334</v>
      </c>
      <c r="E133" s="37">
        <v>1797.9666666666667</v>
      </c>
      <c r="F133" s="37">
        <v>1765.0333333333333</v>
      </c>
      <c r="G133" s="37">
        <v>1720.0666666666666</v>
      </c>
      <c r="H133" s="37">
        <v>1875.8666666666668</v>
      </c>
      <c r="I133" s="37">
        <v>1920.8333333333335</v>
      </c>
      <c r="J133" s="37">
        <v>1953.7666666666669</v>
      </c>
      <c r="K133" s="28">
        <v>1887.9</v>
      </c>
      <c r="L133" s="28">
        <v>1810</v>
      </c>
      <c r="M133" s="28">
        <v>25.474340000000002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73.2</v>
      </c>
      <c r="D134" s="37">
        <v>73.783333333333331</v>
      </c>
      <c r="E134" s="37">
        <v>71.566666666666663</v>
      </c>
      <c r="F134" s="37">
        <v>69.933333333333337</v>
      </c>
      <c r="G134" s="37">
        <v>67.716666666666669</v>
      </c>
      <c r="H134" s="37">
        <v>75.416666666666657</v>
      </c>
      <c r="I134" s="37">
        <v>77.633333333333326</v>
      </c>
      <c r="J134" s="37">
        <v>79.266666666666652</v>
      </c>
      <c r="K134" s="28">
        <v>76</v>
      </c>
      <c r="L134" s="28">
        <v>72.150000000000006</v>
      </c>
      <c r="M134" s="28">
        <v>115.20144999999999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4557.6000000000004</v>
      </c>
      <c r="D135" s="37">
        <v>4618.2166666666672</v>
      </c>
      <c r="E135" s="37">
        <v>4416.4333333333343</v>
      </c>
      <c r="F135" s="37">
        <v>4275.2666666666673</v>
      </c>
      <c r="G135" s="37">
        <v>4073.4833333333345</v>
      </c>
      <c r="H135" s="37">
        <v>4759.3833333333341</v>
      </c>
      <c r="I135" s="37">
        <v>4961.166666666667</v>
      </c>
      <c r="J135" s="37">
        <v>5102.3333333333339</v>
      </c>
      <c r="K135" s="28">
        <v>4820</v>
      </c>
      <c r="L135" s="28">
        <v>4477.05</v>
      </c>
      <c r="M135" s="28">
        <v>5.8040000000000003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338.15</v>
      </c>
      <c r="D136" s="37">
        <v>342.08333333333331</v>
      </c>
      <c r="E136" s="37">
        <v>328.26666666666665</v>
      </c>
      <c r="F136" s="37">
        <v>318.38333333333333</v>
      </c>
      <c r="G136" s="37">
        <v>304.56666666666666</v>
      </c>
      <c r="H136" s="37">
        <v>351.96666666666664</v>
      </c>
      <c r="I136" s="37">
        <v>365.78333333333336</v>
      </c>
      <c r="J136" s="37">
        <v>375.66666666666663</v>
      </c>
      <c r="K136" s="28">
        <v>355.9</v>
      </c>
      <c r="L136" s="28">
        <v>332.2</v>
      </c>
      <c r="M136" s="28">
        <v>55.500900000000001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5969.1</v>
      </c>
      <c r="D137" s="37">
        <v>6096.7</v>
      </c>
      <c r="E137" s="37">
        <v>5698.4</v>
      </c>
      <c r="F137" s="37">
        <v>5427.7</v>
      </c>
      <c r="G137" s="37">
        <v>5029.3999999999996</v>
      </c>
      <c r="H137" s="37">
        <v>6367.4</v>
      </c>
      <c r="I137" s="37">
        <v>6765.7000000000007</v>
      </c>
      <c r="J137" s="37">
        <v>7036.4</v>
      </c>
      <c r="K137" s="28">
        <v>6495</v>
      </c>
      <c r="L137" s="28">
        <v>5826</v>
      </c>
      <c r="M137" s="28">
        <v>6.3238300000000001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1899.9</v>
      </c>
      <c r="D138" s="37">
        <v>1913.4833333333333</v>
      </c>
      <c r="E138" s="37">
        <v>1867.9666666666667</v>
      </c>
      <c r="F138" s="37">
        <v>1836.0333333333333</v>
      </c>
      <c r="G138" s="37">
        <v>1790.5166666666667</v>
      </c>
      <c r="H138" s="37">
        <v>1945.4166666666667</v>
      </c>
      <c r="I138" s="37">
        <v>1990.9333333333336</v>
      </c>
      <c r="J138" s="37">
        <v>2022.8666666666668</v>
      </c>
      <c r="K138" s="28">
        <v>1959</v>
      </c>
      <c r="L138" s="28">
        <v>1881.55</v>
      </c>
      <c r="M138" s="28">
        <v>23.071200000000001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469.55</v>
      </c>
      <c r="D139" s="37">
        <v>470.7</v>
      </c>
      <c r="E139" s="37">
        <v>459.59999999999997</v>
      </c>
      <c r="F139" s="37">
        <v>449.65</v>
      </c>
      <c r="G139" s="37">
        <v>438.54999999999995</v>
      </c>
      <c r="H139" s="37">
        <v>480.65</v>
      </c>
      <c r="I139" s="37">
        <v>491.75</v>
      </c>
      <c r="J139" s="37">
        <v>501.7</v>
      </c>
      <c r="K139" s="28">
        <v>481.8</v>
      </c>
      <c r="L139" s="28">
        <v>460.75</v>
      </c>
      <c r="M139" s="28">
        <v>23.889500000000002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922</v>
      </c>
      <c r="D140" s="37">
        <v>918</v>
      </c>
      <c r="E140" s="37">
        <v>902.5</v>
      </c>
      <c r="F140" s="37">
        <v>883</v>
      </c>
      <c r="G140" s="37">
        <v>867.5</v>
      </c>
      <c r="H140" s="37">
        <v>937.5</v>
      </c>
      <c r="I140" s="37">
        <v>953</v>
      </c>
      <c r="J140" s="37">
        <v>972.5</v>
      </c>
      <c r="K140" s="28">
        <v>933.5</v>
      </c>
      <c r="L140" s="28">
        <v>898.5</v>
      </c>
      <c r="M140" s="28">
        <v>23.046119999999998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71077.350000000006</v>
      </c>
      <c r="D141" s="37">
        <v>71356.433333333334</v>
      </c>
      <c r="E141" s="37">
        <v>69722.916666666672</v>
      </c>
      <c r="F141" s="37">
        <v>68368.483333333337</v>
      </c>
      <c r="G141" s="37">
        <v>66734.966666666674</v>
      </c>
      <c r="H141" s="37">
        <v>72710.866666666669</v>
      </c>
      <c r="I141" s="37">
        <v>74344.383333333331</v>
      </c>
      <c r="J141" s="37">
        <v>75698.816666666666</v>
      </c>
      <c r="K141" s="28">
        <v>72989.95</v>
      </c>
      <c r="L141" s="28">
        <v>70002</v>
      </c>
      <c r="M141" s="28">
        <v>0.1033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816.25</v>
      </c>
      <c r="D142" s="37">
        <v>824.08333333333337</v>
      </c>
      <c r="E142" s="37">
        <v>796.16666666666674</v>
      </c>
      <c r="F142" s="37">
        <v>776.08333333333337</v>
      </c>
      <c r="G142" s="37">
        <v>748.16666666666674</v>
      </c>
      <c r="H142" s="37">
        <v>844.16666666666674</v>
      </c>
      <c r="I142" s="37">
        <v>872.08333333333348</v>
      </c>
      <c r="J142" s="37">
        <v>892.16666666666674</v>
      </c>
      <c r="K142" s="28">
        <v>852</v>
      </c>
      <c r="L142" s="28">
        <v>804</v>
      </c>
      <c r="M142" s="28">
        <v>9.1974499999999999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150.30000000000001</v>
      </c>
      <c r="D143" s="37">
        <v>150.70000000000002</v>
      </c>
      <c r="E143" s="37">
        <v>146.15000000000003</v>
      </c>
      <c r="F143" s="37">
        <v>142.00000000000003</v>
      </c>
      <c r="G143" s="37">
        <v>137.45000000000005</v>
      </c>
      <c r="H143" s="37">
        <v>154.85000000000002</v>
      </c>
      <c r="I143" s="37">
        <v>159.40000000000003</v>
      </c>
      <c r="J143" s="37">
        <v>163.55000000000001</v>
      </c>
      <c r="K143" s="28">
        <v>155.25</v>
      </c>
      <c r="L143" s="28">
        <v>146.55000000000001</v>
      </c>
      <c r="M143" s="28">
        <v>49.342709999999997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854.7</v>
      </c>
      <c r="D144" s="37">
        <v>860.36666666666679</v>
      </c>
      <c r="E144" s="37">
        <v>842.38333333333355</v>
      </c>
      <c r="F144" s="37">
        <v>830.06666666666672</v>
      </c>
      <c r="G144" s="37">
        <v>812.08333333333348</v>
      </c>
      <c r="H144" s="37">
        <v>872.68333333333362</v>
      </c>
      <c r="I144" s="37">
        <v>890.66666666666674</v>
      </c>
      <c r="J144" s="37">
        <v>902.98333333333369</v>
      </c>
      <c r="K144" s="28">
        <v>878.35</v>
      </c>
      <c r="L144" s="28">
        <v>848.05</v>
      </c>
      <c r="M144" s="28">
        <v>33.866689999999998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149.05000000000001</v>
      </c>
      <c r="D145" s="37">
        <v>150.71666666666667</v>
      </c>
      <c r="E145" s="37">
        <v>144.93333333333334</v>
      </c>
      <c r="F145" s="37">
        <v>140.81666666666666</v>
      </c>
      <c r="G145" s="37">
        <v>135.03333333333333</v>
      </c>
      <c r="H145" s="37">
        <v>154.83333333333334</v>
      </c>
      <c r="I145" s="37">
        <v>160.6166666666667</v>
      </c>
      <c r="J145" s="37">
        <v>164.73333333333335</v>
      </c>
      <c r="K145" s="28">
        <v>156.5</v>
      </c>
      <c r="L145" s="28">
        <v>146.6</v>
      </c>
      <c r="M145" s="28">
        <v>56.370130000000003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471.4</v>
      </c>
      <c r="D146" s="37">
        <v>471.63333333333338</v>
      </c>
      <c r="E146" s="37">
        <v>466.46666666666675</v>
      </c>
      <c r="F146" s="37">
        <v>461.53333333333336</v>
      </c>
      <c r="G146" s="37">
        <v>456.36666666666673</v>
      </c>
      <c r="H146" s="37">
        <v>476.56666666666678</v>
      </c>
      <c r="I146" s="37">
        <v>481.73333333333341</v>
      </c>
      <c r="J146" s="37">
        <v>486.6666666666668</v>
      </c>
      <c r="K146" s="28">
        <v>476.8</v>
      </c>
      <c r="L146" s="28">
        <v>466.7</v>
      </c>
      <c r="M146" s="28">
        <v>12.25487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8052.3</v>
      </c>
      <c r="D147" s="37">
        <v>8112.6333333333323</v>
      </c>
      <c r="E147" s="37">
        <v>7892.4666666666653</v>
      </c>
      <c r="F147" s="37">
        <v>7732.6333333333332</v>
      </c>
      <c r="G147" s="37">
        <v>7512.4666666666662</v>
      </c>
      <c r="H147" s="37">
        <v>8272.4666666666635</v>
      </c>
      <c r="I147" s="37">
        <v>8492.6333333333314</v>
      </c>
      <c r="J147" s="37">
        <v>8652.4666666666635</v>
      </c>
      <c r="K147" s="28">
        <v>8332.7999999999993</v>
      </c>
      <c r="L147" s="28">
        <v>7952.8</v>
      </c>
      <c r="M147" s="28">
        <v>11.53538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909.3</v>
      </c>
      <c r="D148" s="37">
        <v>911.5</v>
      </c>
      <c r="E148" s="37">
        <v>889</v>
      </c>
      <c r="F148" s="37">
        <v>868.7</v>
      </c>
      <c r="G148" s="37">
        <v>846.2</v>
      </c>
      <c r="H148" s="37">
        <v>931.8</v>
      </c>
      <c r="I148" s="37">
        <v>954.3</v>
      </c>
      <c r="J148" s="37">
        <v>974.59999999999991</v>
      </c>
      <c r="K148" s="28">
        <v>934</v>
      </c>
      <c r="L148" s="28">
        <v>891.2</v>
      </c>
      <c r="M148" s="28">
        <v>8.3852200000000003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3888.95</v>
      </c>
      <c r="D149" s="37">
        <v>3948.8166666666671</v>
      </c>
      <c r="E149" s="37">
        <v>3778.7833333333338</v>
      </c>
      <c r="F149" s="37">
        <v>3668.6166666666668</v>
      </c>
      <c r="G149" s="37">
        <v>3498.5833333333335</v>
      </c>
      <c r="H149" s="37">
        <v>4058.983333333334</v>
      </c>
      <c r="I149" s="37">
        <v>4229.0166666666682</v>
      </c>
      <c r="J149" s="37">
        <v>4339.1833333333343</v>
      </c>
      <c r="K149" s="28">
        <v>4118.8500000000004</v>
      </c>
      <c r="L149" s="28">
        <v>3838.65</v>
      </c>
      <c r="M149" s="28">
        <v>10.43403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2947.35</v>
      </c>
      <c r="D150" s="37">
        <v>2950.8666666666668</v>
      </c>
      <c r="E150" s="37">
        <v>2841.7333333333336</v>
      </c>
      <c r="F150" s="37">
        <v>2736.1166666666668</v>
      </c>
      <c r="G150" s="37">
        <v>2626.9833333333336</v>
      </c>
      <c r="H150" s="37">
        <v>3056.4833333333336</v>
      </c>
      <c r="I150" s="37">
        <v>3165.6166666666668</v>
      </c>
      <c r="J150" s="37">
        <v>3271.2333333333336</v>
      </c>
      <c r="K150" s="28">
        <v>3060</v>
      </c>
      <c r="L150" s="28">
        <v>2845.25</v>
      </c>
      <c r="M150" s="28">
        <v>11.89507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1441.9</v>
      </c>
      <c r="D151" s="37">
        <v>1434.2666666666667</v>
      </c>
      <c r="E151" s="37">
        <v>1412.6333333333332</v>
      </c>
      <c r="F151" s="37">
        <v>1383.3666666666666</v>
      </c>
      <c r="G151" s="37">
        <v>1361.7333333333331</v>
      </c>
      <c r="H151" s="37">
        <v>1463.5333333333333</v>
      </c>
      <c r="I151" s="37">
        <v>1485.166666666667</v>
      </c>
      <c r="J151" s="37">
        <v>1514.4333333333334</v>
      </c>
      <c r="K151" s="28">
        <v>1455.9</v>
      </c>
      <c r="L151" s="28">
        <v>1405</v>
      </c>
      <c r="M151" s="28">
        <v>10.75305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868.9</v>
      </c>
      <c r="D152" s="37">
        <v>873.48333333333323</v>
      </c>
      <c r="E152" s="37">
        <v>849.61666666666645</v>
      </c>
      <c r="F152" s="37">
        <v>830.33333333333326</v>
      </c>
      <c r="G152" s="37">
        <v>806.46666666666647</v>
      </c>
      <c r="H152" s="37">
        <v>892.76666666666642</v>
      </c>
      <c r="I152" s="37">
        <v>916.63333333333321</v>
      </c>
      <c r="J152" s="37">
        <v>935.9166666666664</v>
      </c>
      <c r="K152" s="28">
        <v>897.35</v>
      </c>
      <c r="L152" s="28">
        <v>854.2</v>
      </c>
      <c r="M152" s="28">
        <v>2.8372799999999998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133.94999999999999</v>
      </c>
      <c r="D153" s="37">
        <v>135.58333333333334</v>
      </c>
      <c r="E153" s="37">
        <v>131.41666666666669</v>
      </c>
      <c r="F153" s="37">
        <v>128.88333333333335</v>
      </c>
      <c r="G153" s="37">
        <v>124.7166666666667</v>
      </c>
      <c r="H153" s="37">
        <v>138.11666666666667</v>
      </c>
      <c r="I153" s="37">
        <v>142.28333333333336</v>
      </c>
      <c r="J153" s="37">
        <v>144.81666666666666</v>
      </c>
      <c r="K153" s="28">
        <v>139.75</v>
      </c>
      <c r="L153" s="28">
        <v>133.05000000000001</v>
      </c>
      <c r="M153" s="28">
        <v>68.228930000000005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132.6</v>
      </c>
      <c r="D154" s="37">
        <v>132.95000000000002</v>
      </c>
      <c r="E154" s="37">
        <v>130.65000000000003</v>
      </c>
      <c r="F154" s="37">
        <v>128.70000000000002</v>
      </c>
      <c r="G154" s="37">
        <v>126.40000000000003</v>
      </c>
      <c r="H154" s="37">
        <v>134.90000000000003</v>
      </c>
      <c r="I154" s="37">
        <v>137.20000000000005</v>
      </c>
      <c r="J154" s="37">
        <v>139.15000000000003</v>
      </c>
      <c r="K154" s="28">
        <v>135.25</v>
      </c>
      <c r="L154" s="28">
        <v>131</v>
      </c>
      <c r="M154" s="28">
        <v>142.84657999999999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101.2</v>
      </c>
      <c r="D155" s="37">
        <v>103.10000000000001</v>
      </c>
      <c r="E155" s="37">
        <v>98.500000000000014</v>
      </c>
      <c r="F155" s="37">
        <v>95.800000000000011</v>
      </c>
      <c r="G155" s="37">
        <v>91.200000000000017</v>
      </c>
      <c r="H155" s="37">
        <v>105.80000000000001</v>
      </c>
      <c r="I155" s="37">
        <v>110.4</v>
      </c>
      <c r="J155" s="37">
        <v>113.10000000000001</v>
      </c>
      <c r="K155" s="28">
        <v>107.7</v>
      </c>
      <c r="L155" s="28">
        <v>100.4</v>
      </c>
      <c r="M155" s="28">
        <v>246.01605000000001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3699.55</v>
      </c>
      <c r="D156" s="37">
        <v>3766.9166666666665</v>
      </c>
      <c r="E156" s="37">
        <v>3583.833333333333</v>
      </c>
      <c r="F156" s="37">
        <v>3468.1166666666663</v>
      </c>
      <c r="G156" s="37">
        <v>3285.0333333333328</v>
      </c>
      <c r="H156" s="37">
        <v>3882.6333333333332</v>
      </c>
      <c r="I156" s="37">
        <v>4065.7166666666662</v>
      </c>
      <c r="J156" s="37">
        <v>4181.4333333333334</v>
      </c>
      <c r="K156" s="28">
        <v>3950</v>
      </c>
      <c r="L156" s="28">
        <v>3651.2</v>
      </c>
      <c r="M156" s="28">
        <v>1.5081500000000001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18717.75</v>
      </c>
      <c r="D157" s="37">
        <v>18785.916666666668</v>
      </c>
      <c r="E157" s="37">
        <v>18531.833333333336</v>
      </c>
      <c r="F157" s="37">
        <v>18345.916666666668</v>
      </c>
      <c r="G157" s="37">
        <v>18091.833333333336</v>
      </c>
      <c r="H157" s="37">
        <v>18971.833333333336</v>
      </c>
      <c r="I157" s="37">
        <v>19225.916666666672</v>
      </c>
      <c r="J157" s="37">
        <v>19411.833333333336</v>
      </c>
      <c r="K157" s="28">
        <v>19040</v>
      </c>
      <c r="L157" s="28">
        <v>18600</v>
      </c>
      <c r="M157" s="28">
        <v>0.53437000000000001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333.65</v>
      </c>
      <c r="D158" s="37">
        <v>340.98333333333335</v>
      </c>
      <c r="E158" s="37">
        <v>323.9666666666667</v>
      </c>
      <c r="F158" s="37">
        <v>314.28333333333336</v>
      </c>
      <c r="G158" s="37">
        <v>297.26666666666671</v>
      </c>
      <c r="H158" s="37">
        <v>350.66666666666669</v>
      </c>
      <c r="I158" s="37">
        <v>367.68333333333334</v>
      </c>
      <c r="J158" s="37">
        <v>377.36666666666667</v>
      </c>
      <c r="K158" s="28">
        <v>358</v>
      </c>
      <c r="L158" s="28">
        <v>331.3</v>
      </c>
      <c r="M158" s="28">
        <v>6.6691000000000003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893.65</v>
      </c>
      <c r="D159" s="37">
        <v>902.38333333333333</v>
      </c>
      <c r="E159" s="37">
        <v>873.76666666666665</v>
      </c>
      <c r="F159" s="37">
        <v>853.88333333333333</v>
      </c>
      <c r="G159" s="37">
        <v>825.26666666666665</v>
      </c>
      <c r="H159" s="37">
        <v>922.26666666666665</v>
      </c>
      <c r="I159" s="37">
        <v>950.88333333333321</v>
      </c>
      <c r="J159" s="37">
        <v>970.76666666666665</v>
      </c>
      <c r="K159" s="28">
        <v>931</v>
      </c>
      <c r="L159" s="28">
        <v>882.5</v>
      </c>
      <c r="M159" s="28">
        <v>14.968970000000001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165.7</v>
      </c>
      <c r="D160" s="37">
        <v>165.91666666666666</v>
      </c>
      <c r="E160" s="37">
        <v>163.5333333333333</v>
      </c>
      <c r="F160" s="37">
        <v>161.36666666666665</v>
      </c>
      <c r="G160" s="37">
        <v>158.98333333333329</v>
      </c>
      <c r="H160" s="37">
        <v>168.08333333333331</v>
      </c>
      <c r="I160" s="37">
        <v>170.4666666666667</v>
      </c>
      <c r="J160" s="37">
        <v>172.63333333333333</v>
      </c>
      <c r="K160" s="28">
        <v>168.3</v>
      </c>
      <c r="L160" s="28">
        <v>163.75</v>
      </c>
      <c r="M160" s="28">
        <v>287.83449000000002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217.3</v>
      </c>
      <c r="D161" s="37">
        <v>219.81666666666669</v>
      </c>
      <c r="E161" s="37">
        <v>213.13333333333338</v>
      </c>
      <c r="F161" s="37">
        <v>208.9666666666667</v>
      </c>
      <c r="G161" s="37">
        <v>202.28333333333339</v>
      </c>
      <c r="H161" s="37">
        <v>223.98333333333338</v>
      </c>
      <c r="I161" s="37">
        <v>230.66666666666671</v>
      </c>
      <c r="J161" s="37">
        <v>234.83333333333337</v>
      </c>
      <c r="K161" s="28">
        <v>226.5</v>
      </c>
      <c r="L161" s="28">
        <v>215.65</v>
      </c>
      <c r="M161" s="28">
        <v>12.12933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2477.65</v>
      </c>
      <c r="D162" s="37">
        <v>2492.7666666666664</v>
      </c>
      <c r="E162" s="37">
        <v>2397.5333333333328</v>
      </c>
      <c r="F162" s="37">
        <v>2317.4166666666665</v>
      </c>
      <c r="G162" s="37">
        <v>2222.1833333333329</v>
      </c>
      <c r="H162" s="37">
        <v>2572.8833333333328</v>
      </c>
      <c r="I162" s="37">
        <v>2668.1166666666663</v>
      </c>
      <c r="J162" s="37">
        <v>2748.2333333333327</v>
      </c>
      <c r="K162" s="28">
        <v>2588</v>
      </c>
      <c r="L162" s="28">
        <v>2412.65</v>
      </c>
      <c r="M162" s="28">
        <v>6.09192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39915.599999999999</v>
      </c>
      <c r="D163" s="37">
        <v>41264.866666666669</v>
      </c>
      <c r="E163" s="37">
        <v>38329.733333333337</v>
      </c>
      <c r="F163" s="37">
        <v>36743.866666666669</v>
      </c>
      <c r="G163" s="37">
        <v>33808.733333333337</v>
      </c>
      <c r="H163" s="37">
        <v>42850.733333333337</v>
      </c>
      <c r="I163" s="37">
        <v>45785.866666666669</v>
      </c>
      <c r="J163" s="37">
        <v>47371.733333333337</v>
      </c>
      <c r="K163" s="28">
        <v>44200</v>
      </c>
      <c r="L163" s="28">
        <v>39679</v>
      </c>
      <c r="M163" s="28">
        <v>0.24257999999999999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209.05</v>
      </c>
      <c r="D164" s="37">
        <v>210.06666666666669</v>
      </c>
      <c r="E164" s="37">
        <v>206.03333333333339</v>
      </c>
      <c r="F164" s="37">
        <v>203.01666666666671</v>
      </c>
      <c r="G164" s="37">
        <v>198.98333333333341</v>
      </c>
      <c r="H164" s="37">
        <v>213.08333333333337</v>
      </c>
      <c r="I164" s="37">
        <v>217.11666666666667</v>
      </c>
      <c r="J164" s="37">
        <v>220.13333333333335</v>
      </c>
      <c r="K164" s="28">
        <v>214.1</v>
      </c>
      <c r="L164" s="28">
        <v>207.05</v>
      </c>
      <c r="M164" s="28">
        <v>24.589269999999999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4590.7</v>
      </c>
      <c r="D165" s="37">
        <v>4637.166666666667</v>
      </c>
      <c r="E165" s="37">
        <v>4528.5333333333338</v>
      </c>
      <c r="F165" s="37">
        <v>4466.3666666666668</v>
      </c>
      <c r="G165" s="37">
        <v>4357.7333333333336</v>
      </c>
      <c r="H165" s="37">
        <v>4699.3333333333339</v>
      </c>
      <c r="I165" s="37">
        <v>4807.9666666666672</v>
      </c>
      <c r="J165" s="37">
        <v>4870.1333333333341</v>
      </c>
      <c r="K165" s="28">
        <v>4745.8</v>
      </c>
      <c r="L165" s="28">
        <v>4575</v>
      </c>
      <c r="M165" s="28">
        <v>0.33688000000000001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2640.35</v>
      </c>
      <c r="D166" s="37">
        <v>2659.1833333333329</v>
      </c>
      <c r="E166" s="37">
        <v>2597.016666666666</v>
      </c>
      <c r="F166" s="37">
        <v>2553.6833333333329</v>
      </c>
      <c r="G166" s="37">
        <v>2491.516666666666</v>
      </c>
      <c r="H166" s="37">
        <v>2702.516666666666</v>
      </c>
      <c r="I166" s="37">
        <v>2764.6833333333329</v>
      </c>
      <c r="J166" s="37">
        <v>2808.016666666666</v>
      </c>
      <c r="K166" s="28">
        <v>2721.35</v>
      </c>
      <c r="L166" s="28">
        <v>2615.85</v>
      </c>
      <c r="M166" s="28">
        <v>6.6350800000000003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2366.3000000000002</v>
      </c>
      <c r="D167" s="37">
        <v>2411.1</v>
      </c>
      <c r="E167" s="37">
        <v>2294.35</v>
      </c>
      <c r="F167" s="37">
        <v>2222.4</v>
      </c>
      <c r="G167" s="37">
        <v>2105.65</v>
      </c>
      <c r="H167" s="37">
        <v>2483.0499999999997</v>
      </c>
      <c r="I167" s="37">
        <v>2599.7999999999997</v>
      </c>
      <c r="J167" s="37">
        <v>2671.7499999999995</v>
      </c>
      <c r="K167" s="28">
        <v>2527.85</v>
      </c>
      <c r="L167" s="28">
        <v>2339.15</v>
      </c>
      <c r="M167" s="28">
        <v>7.6057899999999998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2463.4</v>
      </c>
      <c r="D168" s="37">
        <v>2450.2166666666667</v>
      </c>
      <c r="E168" s="37">
        <v>2390.4833333333336</v>
      </c>
      <c r="F168" s="37">
        <v>2317.5666666666671</v>
      </c>
      <c r="G168" s="37">
        <v>2257.8333333333339</v>
      </c>
      <c r="H168" s="37">
        <v>2523.1333333333332</v>
      </c>
      <c r="I168" s="37">
        <v>2582.8666666666659</v>
      </c>
      <c r="J168" s="37">
        <v>2655.7833333333328</v>
      </c>
      <c r="K168" s="28">
        <v>2509.9499999999998</v>
      </c>
      <c r="L168" s="28">
        <v>2377.3000000000002</v>
      </c>
      <c r="M168" s="28">
        <v>8.8750599999999995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117.45</v>
      </c>
      <c r="D169" s="37">
        <v>118.23333333333335</v>
      </c>
      <c r="E169" s="37">
        <v>115.56666666666669</v>
      </c>
      <c r="F169" s="37">
        <v>113.68333333333334</v>
      </c>
      <c r="G169" s="37">
        <v>111.01666666666668</v>
      </c>
      <c r="H169" s="37">
        <v>120.1166666666667</v>
      </c>
      <c r="I169" s="37">
        <v>122.78333333333336</v>
      </c>
      <c r="J169" s="37">
        <v>124.66666666666671</v>
      </c>
      <c r="K169" s="28">
        <v>120.9</v>
      </c>
      <c r="L169" s="28">
        <v>116.35</v>
      </c>
      <c r="M169" s="28">
        <v>47.564010000000003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214</v>
      </c>
      <c r="D170" s="37">
        <v>214.41666666666666</v>
      </c>
      <c r="E170" s="37">
        <v>211.08333333333331</v>
      </c>
      <c r="F170" s="37">
        <v>208.16666666666666</v>
      </c>
      <c r="G170" s="37">
        <v>204.83333333333331</v>
      </c>
      <c r="H170" s="37">
        <v>217.33333333333331</v>
      </c>
      <c r="I170" s="37">
        <v>220.66666666666663</v>
      </c>
      <c r="J170" s="37">
        <v>223.58333333333331</v>
      </c>
      <c r="K170" s="28">
        <v>217.75</v>
      </c>
      <c r="L170" s="28">
        <v>211.5</v>
      </c>
      <c r="M170" s="28">
        <v>96.376419999999996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480.75</v>
      </c>
      <c r="D171" s="37">
        <v>478.90000000000003</v>
      </c>
      <c r="E171" s="37">
        <v>453.30000000000007</v>
      </c>
      <c r="F171" s="37">
        <v>425.85</v>
      </c>
      <c r="G171" s="37">
        <v>400.25000000000006</v>
      </c>
      <c r="H171" s="37">
        <v>506.35000000000008</v>
      </c>
      <c r="I171" s="37">
        <v>531.95000000000005</v>
      </c>
      <c r="J171" s="37">
        <v>559.40000000000009</v>
      </c>
      <c r="K171" s="28">
        <v>504.5</v>
      </c>
      <c r="L171" s="28">
        <v>451.45</v>
      </c>
      <c r="M171" s="28">
        <v>19.356449999999999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15297.4</v>
      </c>
      <c r="D172" s="37">
        <v>15403.916666666666</v>
      </c>
      <c r="E172" s="37">
        <v>14807.783333333333</v>
      </c>
      <c r="F172" s="37">
        <v>14318.166666666666</v>
      </c>
      <c r="G172" s="37">
        <v>13722.033333333333</v>
      </c>
      <c r="H172" s="37">
        <v>15893.533333333333</v>
      </c>
      <c r="I172" s="37">
        <v>16489.666666666668</v>
      </c>
      <c r="J172" s="37">
        <v>16979.283333333333</v>
      </c>
      <c r="K172" s="28">
        <v>16000.05</v>
      </c>
      <c r="L172" s="28">
        <v>14914.3</v>
      </c>
      <c r="M172" s="28">
        <v>9.1319999999999998E-2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38</v>
      </c>
      <c r="D173" s="37">
        <v>38.116666666666667</v>
      </c>
      <c r="E173" s="37">
        <v>37.183333333333337</v>
      </c>
      <c r="F173" s="37">
        <v>36.366666666666667</v>
      </c>
      <c r="G173" s="37">
        <v>35.433333333333337</v>
      </c>
      <c r="H173" s="37">
        <v>38.933333333333337</v>
      </c>
      <c r="I173" s="37">
        <v>39.86666666666666</v>
      </c>
      <c r="J173" s="37">
        <v>40.683333333333337</v>
      </c>
      <c r="K173" s="28">
        <v>39.049999999999997</v>
      </c>
      <c r="L173" s="28">
        <v>37.299999999999997</v>
      </c>
      <c r="M173" s="28">
        <v>513.67084999999997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137.75</v>
      </c>
      <c r="D174" s="37">
        <v>140.33333333333334</v>
      </c>
      <c r="E174" s="37">
        <v>132.91666666666669</v>
      </c>
      <c r="F174" s="37">
        <v>128.08333333333334</v>
      </c>
      <c r="G174" s="37">
        <v>120.66666666666669</v>
      </c>
      <c r="H174" s="37">
        <v>145.16666666666669</v>
      </c>
      <c r="I174" s="37">
        <v>152.58333333333337</v>
      </c>
      <c r="J174" s="37">
        <v>157.41666666666669</v>
      </c>
      <c r="K174" s="28">
        <v>147.75</v>
      </c>
      <c r="L174" s="28">
        <v>135.5</v>
      </c>
      <c r="M174" s="28">
        <v>254.87180000000001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129.25</v>
      </c>
      <c r="D175" s="37">
        <v>130.38333333333333</v>
      </c>
      <c r="E175" s="37">
        <v>127.06666666666666</v>
      </c>
      <c r="F175" s="37">
        <v>124.88333333333333</v>
      </c>
      <c r="G175" s="37">
        <v>121.56666666666666</v>
      </c>
      <c r="H175" s="37">
        <v>132.56666666666666</v>
      </c>
      <c r="I175" s="37">
        <v>135.88333333333333</v>
      </c>
      <c r="J175" s="37">
        <v>138.06666666666666</v>
      </c>
      <c r="K175" s="28">
        <v>133.69999999999999</v>
      </c>
      <c r="L175" s="28">
        <v>128.19999999999999</v>
      </c>
      <c r="M175" s="28">
        <v>41.955060000000003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2377.9</v>
      </c>
      <c r="D176" s="37">
        <v>2412.5833333333335</v>
      </c>
      <c r="E176" s="37">
        <v>2320.416666666667</v>
      </c>
      <c r="F176" s="37">
        <v>2262.9333333333334</v>
      </c>
      <c r="G176" s="37">
        <v>2170.7666666666669</v>
      </c>
      <c r="H176" s="37">
        <v>2470.0666666666671</v>
      </c>
      <c r="I176" s="37">
        <v>2562.233333333334</v>
      </c>
      <c r="J176" s="37">
        <v>2619.7166666666672</v>
      </c>
      <c r="K176" s="28">
        <v>2504.75</v>
      </c>
      <c r="L176" s="28">
        <v>2355.1</v>
      </c>
      <c r="M176" s="28">
        <v>100.92511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814.9</v>
      </c>
      <c r="D177" s="37">
        <v>822.26666666666677</v>
      </c>
      <c r="E177" s="37">
        <v>792.63333333333355</v>
      </c>
      <c r="F177" s="37">
        <v>770.36666666666679</v>
      </c>
      <c r="G177" s="37">
        <v>740.73333333333358</v>
      </c>
      <c r="H177" s="37">
        <v>844.53333333333353</v>
      </c>
      <c r="I177" s="37">
        <v>874.16666666666674</v>
      </c>
      <c r="J177" s="37">
        <v>896.43333333333351</v>
      </c>
      <c r="K177" s="28">
        <v>851.9</v>
      </c>
      <c r="L177" s="28">
        <v>800</v>
      </c>
      <c r="M177" s="28">
        <v>25.742529999999999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1225</v>
      </c>
      <c r="D178" s="37">
        <v>1223.3833333333334</v>
      </c>
      <c r="E178" s="37">
        <v>1206.7666666666669</v>
      </c>
      <c r="F178" s="37">
        <v>1188.5333333333335</v>
      </c>
      <c r="G178" s="37">
        <v>1171.916666666667</v>
      </c>
      <c r="H178" s="37">
        <v>1241.6166666666668</v>
      </c>
      <c r="I178" s="37">
        <v>1258.2333333333331</v>
      </c>
      <c r="J178" s="37">
        <v>1276.4666666666667</v>
      </c>
      <c r="K178" s="28">
        <v>1240</v>
      </c>
      <c r="L178" s="28">
        <v>1205.1500000000001</v>
      </c>
      <c r="M178" s="28">
        <v>10.73781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2369.6999999999998</v>
      </c>
      <c r="D179" s="37">
        <v>2401.5499999999997</v>
      </c>
      <c r="E179" s="37">
        <v>2318.1499999999996</v>
      </c>
      <c r="F179" s="37">
        <v>2266.6</v>
      </c>
      <c r="G179" s="37">
        <v>2183.1999999999998</v>
      </c>
      <c r="H179" s="37">
        <v>2453.0999999999995</v>
      </c>
      <c r="I179" s="37">
        <v>2536.5</v>
      </c>
      <c r="J179" s="37">
        <v>2588.0499999999993</v>
      </c>
      <c r="K179" s="28">
        <v>2484.9499999999998</v>
      </c>
      <c r="L179" s="28">
        <v>2350</v>
      </c>
      <c r="M179" s="28">
        <v>10.72181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7187.75</v>
      </c>
      <c r="D180" s="37">
        <v>7194</v>
      </c>
      <c r="E180" s="37">
        <v>7073</v>
      </c>
      <c r="F180" s="37">
        <v>6958.25</v>
      </c>
      <c r="G180" s="37">
        <v>6837.25</v>
      </c>
      <c r="H180" s="37">
        <v>7308.75</v>
      </c>
      <c r="I180" s="37">
        <v>7429.75</v>
      </c>
      <c r="J180" s="37">
        <v>7544.5</v>
      </c>
      <c r="K180" s="28">
        <v>7315</v>
      </c>
      <c r="L180" s="28">
        <v>7079.25</v>
      </c>
      <c r="M180" s="28">
        <v>0.12472999999999999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24320.9</v>
      </c>
      <c r="D181" s="37">
        <v>24561.150000000005</v>
      </c>
      <c r="E181" s="37">
        <v>23832.350000000009</v>
      </c>
      <c r="F181" s="37">
        <v>23343.800000000003</v>
      </c>
      <c r="G181" s="37">
        <v>22615.000000000007</v>
      </c>
      <c r="H181" s="37">
        <v>25049.700000000012</v>
      </c>
      <c r="I181" s="37">
        <v>25778.500000000007</v>
      </c>
      <c r="J181" s="37">
        <v>26267.050000000014</v>
      </c>
      <c r="K181" s="28">
        <v>25289.95</v>
      </c>
      <c r="L181" s="28">
        <v>24072.6</v>
      </c>
      <c r="M181" s="28">
        <v>0.50536999999999999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1154.5999999999999</v>
      </c>
      <c r="D182" s="37">
        <v>1166.1666666666667</v>
      </c>
      <c r="E182" s="37">
        <v>1129.3333333333335</v>
      </c>
      <c r="F182" s="37">
        <v>1104.0666666666668</v>
      </c>
      <c r="G182" s="37">
        <v>1067.2333333333336</v>
      </c>
      <c r="H182" s="37">
        <v>1191.4333333333334</v>
      </c>
      <c r="I182" s="37">
        <v>1228.2666666666669</v>
      </c>
      <c r="J182" s="37">
        <v>1253.5333333333333</v>
      </c>
      <c r="K182" s="28">
        <v>1203</v>
      </c>
      <c r="L182" s="28">
        <v>1140.9000000000001</v>
      </c>
      <c r="M182" s="28">
        <v>18.707719999999998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2230.75</v>
      </c>
      <c r="D183" s="37">
        <v>2261.1833333333334</v>
      </c>
      <c r="E183" s="37">
        <v>2164.8666666666668</v>
      </c>
      <c r="F183" s="37">
        <v>2098.9833333333336</v>
      </c>
      <c r="G183" s="37">
        <v>2002.666666666667</v>
      </c>
      <c r="H183" s="37">
        <v>2327.0666666666666</v>
      </c>
      <c r="I183" s="37">
        <v>2423.3833333333332</v>
      </c>
      <c r="J183" s="37">
        <v>2489.2666666666664</v>
      </c>
      <c r="K183" s="28">
        <v>2357.5</v>
      </c>
      <c r="L183" s="28">
        <v>2195.3000000000002</v>
      </c>
      <c r="M183" s="28">
        <v>4.1635999999999997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494.15</v>
      </c>
      <c r="D184" s="37">
        <v>496.31666666666666</v>
      </c>
      <c r="E184" s="37">
        <v>485.83333333333331</v>
      </c>
      <c r="F184" s="37">
        <v>477.51666666666665</v>
      </c>
      <c r="G184" s="37">
        <v>467.0333333333333</v>
      </c>
      <c r="H184" s="37">
        <v>504.63333333333333</v>
      </c>
      <c r="I184" s="37">
        <v>515.11666666666667</v>
      </c>
      <c r="J184" s="37">
        <v>523.43333333333339</v>
      </c>
      <c r="K184" s="28">
        <v>506.8</v>
      </c>
      <c r="L184" s="28">
        <v>488</v>
      </c>
      <c r="M184" s="28">
        <v>202.33932999999999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97.35</v>
      </c>
      <c r="D185" s="37">
        <v>98.616666666666674</v>
      </c>
      <c r="E185" s="37">
        <v>94.983333333333348</v>
      </c>
      <c r="F185" s="37">
        <v>92.616666666666674</v>
      </c>
      <c r="G185" s="37">
        <v>88.983333333333348</v>
      </c>
      <c r="H185" s="37">
        <v>100.98333333333335</v>
      </c>
      <c r="I185" s="37">
        <v>104.61666666666667</v>
      </c>
      <c r="J185" s="37">
        <v>106.98333333333335</v>
      </c>
      <c r="K185" s="28">
        <v>102.25</v>
      </c>
      <c r="L185" s="28">
        <v>96.25</v>
      </c>
      <c r="M185" s="28">
        <v>518.23191999999995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800.85</v>
      </c>
      <c r="D186" s="37">
        <v>805.81666666666661</v>
      </c>
      <c r="E186" s="37">
        <v>786.63333333333321</v>
      </c>
      <c r="F186" s="37">
        <v>772.41666666666663</v>
      </c>
      <c r="G186" s="37">
        <v>753.23333333333323</v>
      </c>
      <c r="H186" s="37">
        <v>820.03333333333319</v>
      </c>
      <c r="I186" s="37">
        <v>839.21666666666658</v>
      </c>
      <c r="J186" s="37">
        <v>853.43333333333317</v>
      </c>
      <c r="K186" s="28">
        <v>825</v>
      </c>
      <c r="L186" s="28">
        <v>791.6</v>
      </c>
      <c r="M186" s="28">
        <v>53.001600000000003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476.25</v>
      </c>
      <c r="D187" s="37">
        <v>480.48333333333335</v>
      </c>
      <c r="E187" s="37">
        <v>466.06666666666672</v>
      </c>
      <c r="F187" s="37">
        <v>455.88333333333338</v>
      </c>
      <c r="G187" s="37">
        <v>441.46666666666675</v>
      </c>
      <c r="H187" s="37">
        <v>490.66666666666669</v>
      </c>
      <c r="I187" s="37">
        <v>505.08333333333331</v>
      </c>
      <c r="J187" s="37">
        <v>515.26666666666665</v>
      </c>
      <c r="K187" s="28">
        <v>494.9</v>
      </c>
      <c r="L187" s="28">
        <v>470.3</v>
      </c>
      <c r="M187" s="28">
        <v>7.3368799999999998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581.04999999999995</v>
      </c>
      <c r="D188" s="37">
        <v>580.36666666666667</v>
      </c>
      <c r="E188" s="37">
        <v>566.73333333333335</v>
      </c>
      <c r="F188" s="37">
        <v>552.41666666666663</v>
      </c>
      <c r="G188" s="37">
        <v>538.7833333333333</v>
      </c>
      <c r="H188" s="37">
        <v>594.68333333333339</v>
      </c>
      <c r="I188" s="37">
        <v>608.31666666666683</v>
      </c>
      <c r="J188" s="37">
        <v>622.63333333333344</v>
      </c>
      <c r="K188" s="28">
        <v>594</v>
      </c>
      <c r="L188" s="28">
        <v>566.04999999999995</v>
      </c>
      <c r="M188" s="28">
        <v>5.30938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612.20000000000005</v>
      </c>
      <c r="D189" s="37">
        <v>616.90000000000009</v>
      </c>
      <c r="E189" s="37">
        <v>602.70000000000016</v>
      </c>
      <c r="F189" s="37">
        <v>593.20000000000005</v>
      </c>
      <c r="G189" s="37">
        <v>579.00000000000011</v>
      </c>
      <c r="H189" s="37">
        <v>626.4000000000002</v>
      </c>
      <c r="I189" s="37">
        <v>640.6</v>
      </c>
      <c r="J189" s="37">
        <v>650.10000000000025</v>
      </c>
      <c r="K189" s="28">
        <v>631.1</v>
      </c>
      <c r="L189" s="28">
        <v>607.4</v>
      </c>
      <c r="M189" s="28">
        <v>7.1298700000000004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912.15</v>
      </c>
      <c r="D190" s="37">
        <v>925.83333333333337</v>
      </c>
      <c r="E190" s="37">
        <v>889.66666666666674</v>
      </c>
      <c r="F190" s="37">
        <v>867.18333333333339</v>
      </c>
      <c r="G190" s="37">
        <v>831.01666666666677</v>
      </c>
      <c r="H190" s="37">
        <v>948.31666666666672</v>
      </c>
      <c r="I190" s="37">
        <v>984.48333333333346</v>
      </c>
      <c r="J190" s="37">
        <v>1006.9666666666667</v>
      </c>
      <c r="K190" s="28">
        <v>962</v>
      </c>
      <c r="L190" s="28">
        <v>903.35</v>
      </c>
      <c r="M190" s="28">
        <v>15.94186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1293.3499999999999</v>
      </c>
      <c r="D191" s="37">
        <v>1313.3</v>
      </c>
      <c r="E191" s="37">
        <v>1252.25</v>
      </c>
      <c r="F191" s="37">
        <v>1211.1500000000001</v>
      </c>
      <c r="G191" s="37">
        <v>1150.1000000000001</v>
      </c>
      <c r="H191" s="37">
        <v>1354.3999999999999</v>
      </c>
      <c r="I191" s="37">
        <v>1415.4499999999996</v>
      </c>
      <c r="J191" s="37">
        <v>1456.5499999999997</v>
      </c>
      <c r="K191" s="28">
        <v>1374.35</v>
      </c>
      <c r="L191" s="28">
        <v>1272.2</v>
      </c>
      <c r="M191" s="28">
        <v>13.04711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3771.35</v>
      </c>
      <c r="D192" s="37">
        <v>3787.0333333333333</v>
      </c>
      <c r="E192" s="37">
        <v>3724.4166666666665</v>
      </c>
      <c r="F192" s="37">
        <v>3677.4833333333331</v>
      </c>
      <c r="G192" s="37">
        <v>3614.8666666666663</v>
      </c>
      <c r="H192" s="37">
        <v>3833.9666666666667</v>
      </c>
      <c r="I192" s="37">
        <v>3896.5833333333335</v>
      </c>
      <c r="J192" s="37">
        <v>3943.5166666666669</v>
      </c>
      <c r="K192" s="28">
        <v>3849.65</v>
      </c>
      <c r="L192" s="28">
        <v>3740.1</v>
      </c>
      <c r="M192" s="28">
        <v>32.584139999999998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691.45</v>
      </c>
      <c r="D193" s="37">
        <v>701.65</v>
      </c>
      <c r="E193" s="37">
        <v>678.3</v>
      </c>
      <c r="F193" s="37">
        <v>665.15</v>
      </c>
      <c r="G193" s="37">
        <v>641.79999999999995</v>
      </c>
      <c r="H193" s="37">
        <v>714.8</v>
      </c>
      <c r="I193" s="37">
        <v>738.15000000000009</v>
      </c>
      <c r="J193" s="37">
        <v>751.3</v>
      </c>
      <c r="K193" s="28">
        <v>725</v>
      </c>
      <c r="L193" s="28">
        <v>688.5</v>
      </c>
      <c r="M193" s="28">
        <v>31.146899999999999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7040.7</v>
      </c>
      <c r="D194" s="37">
        <v>7123.3666666666659</v>
      </c>
      <c r="E194" s="37">
        <v>6751.7333333333318</v>
      </c>
      <c r="F194" s="37">
        <v>6462.7666666666655</v>
      </c>
      <c r="G194" s="37">
        <v>6091.1333333333314</v>
      </c>
      <c r="H194" s="37">
        <v>7412.3333333333321</v>
      </c>
      <c r="I194" s="37">
        <v>7783.9666666666653</v>
      </c>
      <c r="J194" s="37">
        <v>8072.9333333333325</v>
      </c>
      <c r="K194" s="28">
        <v>7495</v>
      </c>
      <c r="L194" s="28">
        <v>6834.4</v>
      </c>
      <c r="M194" s="28">
        <v>9.9513700000000007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478.45</v>
      </c>
      <c r="D195" s="37">
        <v>485.36666666666662</v>
      </c>
      <c r="E195" s="37">
        <v>466.43333333333322</v>
      </c>
      <c r="F195" s="37">
        <v>454.41666666666663</v>
      </c>
      <c r="G195" s="37">
        <v>435.48333333333323</v>
      </c>
      <c r="H195" s="37">
        <v>497.38333333333321</v>
      </c>
      <c r="I195" s="37">
        <v>516.31666666666661</v>
      </c>
      <c r="J195" s="37">
        <v>528.33333333333326</v>
      </c>
      <c r="K195" s="28">
        <v>504.3</v>
      </c>
      <c r="L195" s="28">
        <v>473.35</v>
      </c>
      <c r="M195" s="28">
        <v>252.28959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229.55</v>
      </c>
      <c r="D196" s="37">
        <v>233.33333333333334</v>
      </c>
      <c r="E196" s="37">
        <v>222.81666666666669</v>
      </c>
      <c r="F196" s="37">
        <v>216.08333333333334</v>
      </c>
      <c r="G196" s="37">
        <v>205.56666666666669</v>
      </c>
      <c r="H196" s="37">
        <v>240.06666666666669</v>
      </c>
      <c r="I196" s="37">
        <v>250.58333333333334</v>
      </c>
      <c r="J196" s="37">
        <v>257.31666666666672</v>
      </c>
      <c r="K196" s="28">
        <v>243.85</v>
      </c>
      <c r="L196" s="28">
        <v>226.6</v>
      </c>
      <c r="M196" s="28">
        <v>432.79408000000001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1099.2</v>
      </c>
      <c r="D197" s="37">
        <v>1117.6166666666668</v>
      </c>
      <c r="E197" s="37">
        <v>1071.5833333333335</v>
      </c>
      <c r="F197" s="37">
        <v>1043.9666666666667</v>
      </c>
      <c r="G197" s="37">
        <v>997.93333333333339</v>
      </c>
      <c r="H197" s="37">
        <v>1145.2333333333336</v>
      </c>
      <c r="I197" s="37">
        <v>1191.2666666666669</v>
      </c>
      <c r="J197" s="37">
        <v>1218.8833333333337</v>
      </c>
      <c r="K197" s="28">
        <v>1163.6500000000001</v>
      </c>
      <c r="L197" s="28">
        <v>1090</v>
      </c>
      <c r="M197" s="28">
        <v>83.920760000000001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1513.15</v>
      </c>
      <c r="D198" s="37">
        <v>1534.3666666666668</v>
      </c>
      <c r="E198" s="37">
        <v>1480.7333333333336</v>
      </c>
      <c r="F198" s="37">
        <v>1448.3166666666668</v>
      </c>
      <c r="G198" s="37">
        <v>1394.6833333333336</v>
      </c>
      <c r="H198" s="37">
        <v>1566.7833333333335</v>
      </c>
      <c r="I198" s="37">
        <v>1620.4166666666667</v>
      </c>
      <c r="J198" s="37">
        <v>1652.8333333333335</v>
      </c>
      <c r="K198" s="28">
        <v>1588</v>
      </c>
      <c r="L198" s="28">
        <v>1501.95</v>
      </c>
      <c r="M198" s="28">
        <v>32.502749999999999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896.9</v>
      </c>
      <c r="D199" s="37">
        <v>907.83333333333337</v>
      </c>
      <c r="E199" s="37">
        <v>877.06666666666672</v>
      </c>
      <c r="F199" s="37">
        <v>857.23333333333335</v>
      </c>
      <c r="G199" s="37">
        <v>826.4666666666667</v>
      </c>
      <c r="H199" s="37">
        <v>927.66666666666674</v>
      </c>
      <c r="I199" s="37">
        <v>958.43333333333339</v>
      </c>
      <c r="J199" s="37">
        <v>978.26666666666677</v>
      </c>
      <c r="K199" s="28">
        <v>938.6</v>
      </c>
      <c r="L199" s="28">
        <v>888</v>
      </c>
      <c r="M199" s="28">
        <v>5.7021699999999997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2403.0500000000002</v>
      </c>
      <c r="D200" s="37">
        <v>2433.8666666666668</v>
      </c>
      <c r="E200" s="37">
        <v>2345.1833333333334</v>
      </c>
      <c r="F200" s="37">
        <v>2287.3166666666666</v>
      </c>
      <c r="G200" s="37">
        <v>2198.6333333333332</v>
      </c>
      <c r="H200" s="37">
        <v>2491.7333333333336</v>
      </c>
      <c r="I200" s="37">
        <v>2580.416666666667</v>
      </c>
      <c r="J200" s="37">
        <v>2638.2833333333338</v>
      </c>
      <c r="K200" s="28">
        <v>2522.5500000000002</v>
      </c>
      <c r="L200" s="28">
        <v>2376</v>
      </c>
      <c r="M200" s="28">
        <v>14.11443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3117.85</v>
      </c>
      <c r="D201" s="37">
        <v>3120.8999999999996</v>
      </c>
      <c r="E201" s="37">
        <v>3067.0999999999995</v>
      </c>
      <c r="F201" s="37">
        <v>3016.35</v>
      </c>
      <c r="G201" s="37">
        <v>2962.5499999999997</v>
      </c>
      <c r="H201" s="37">
        <v>3171.6499999999992</v>
      </c>
      <c r="I201" s="37">
        <v>3225.4499999999994</v>
      </c>
      <c r="J201" s="37">
        <v>3276.1999999999989</v>
      </c>
      <c r="K201" s="28">
        <v>3174.7</v>
      </c>
      <c r="L201" s="28">
        <v>3070.15</v>
      </c>
      <c r="M201" s="28">
        <v>1.16797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536.9</v>
      </c>
      <c r="D202" s="37">
        <v>540.36666666666667</v>
      </c>
      <c r="E202" s="37">
        <v>527.63333333333333</v>
      </c>
      <c r="F202" s="37">
        <v>518.36666666666667</v>
      </c>
      <c r="G202" s="37">
        <v>505.63333333333333</v>
      </c>
      <c r="H202" s="37">
        <v>549.63333333333333</v>
      </c>
      <c r="I202" s="37">
        <v>562.36666666666667</v>
      </c>
      <c r="J202" s="37">
        <v>571.63333333333333</v>
      </c>
      <c r="K202" s="28">
        <v>553.1</v>
      </c>
      <c r="L202" s="28">
        <v>531.1</v>
      </c>
      <c r="M202" s="28">
        <v>3.5533100000000002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1121.95</v>
      </c>
      <c r="D203" s="37">
        <v>1137.75</v>
      </c>
      <c r="E203" s="37">
        <v>1075.5</v>
      </c>
      <c r="F203" s="37">
        <v>1029.05</v>
      </c>
      <c r="G203" s="37">
        <v>966.8</v>
      </c>
      <c r="H203" s="37">
        <v>1184.2</v>
      </c>
      <c r="I203" s="37">
        <v>1246.45</v>
      </c>
      <c r="J203" s="37">
        <v>1292.9000000000001</v>
      </c>
      <c r="K203" s="28">
        <v>1200</v>
      </c>
      <c r="L203" s="28">
        <v>1091.3</v>
      </c>
      <c r="M203" s="28">
        <v>9.7981800000000003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762.6</v>
      </c>
      <c r="D204" s="37">
        <v>768.0333333333333</v>
      </c>
      <c r="E204" s="37">
        <v>750.06666666666661</v>
      </c>
      <c r="F204" s="37">
        <v>737.5333333333333</v>
      </c>
      <c r="G204" s="37">
        <v>719.56666666666661</v>
      </c>
      <c r="H204" s="37">
        <v>780.56666666666661</v>
      </c>
      <c r="I204" s="37">
        <v>798.5333333333333</v>
      </c>
      <c r="J204" s="37">
        <v>811.06666666666661</v>
      </c>
      <c r="K204" s="28">
        <v>786</v>
      </c>
      <c r="L204" s="28">
        <v>755.5</v>
      </c>
      <c r="M204" s="28">
        <v>16.63579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7156</v>
      </c>
      <c r="D205" s="37">
        <v>7203.2166666666672</v>
      </c>
      <c r="E205" s="37">
        <v>7041.4333333333343</v>
      </c>
      <c r="F205" s="37">
        <v>6926.8666666666668</v>
      </c>
      <c r="G205" s="37">
        <v>6765.0833333333339</v>
      </c>
      <c r="H205" s="37">
        <v>7317.7833333333347</v>
      </c>
      <c r="I205" s="37">
        <v>7479.5666666666675</v>
      </c>
      <c r="J205" s="37">
        <v>7594.133333333335</v>
      </c>
      <c r="K205" s="28">
        <v>7365</v>
      </c>
      <c r="L205" s="28">
        <v>7088.65</v>
      </c>
      <c r="M205" s="28">
        <v>3.1930399999999999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42.15</v>
      </c>
      <c r="D206" s="37">
        <v>42.416666666666664</v>
      </c>
      <c r="E206" s="37">
        <v>41.083333333333329</v>
      </c>
      <c r="F206" s="37">
        <v>40.016666666666666</v>
      </c>
      <c r="G206" s="37">
        <v>38.68333333333333</v>
      </c>
      <c r="H206" s="37">
        <v>43.483333333333327</v>
      </c>
      <c r="I206" s="37">
        <v>44.816666666666656</v>
      </c>
      <c r="J206" s="37">
        <v>45.883333333333326</v>
      </c>
      <c r="K206" s="28">
        <v>43.75</v>
      </c>
      <c r="L206" s="28">
        <v>41.35</v>
      </c>
      <c r="M206" s="28">
        <v>109.39046999999999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1523.8</v>
      </c>
      <c r="D207" s="37">
        <v>1534.3666666666668</v>
      </c>
      <c r="E207" s="37">
        <v>1498.3333333333335</v>
      </c>
      <c r="F207" s="37">
        <v>1472.8666666666668</v>
      </c>
      <c r="G207" s="37">
        <v>1436.8333333333335</v>
      </c>
      <c r="H207" s="37">
        <v>1559.8333333333335</v>
      </c>
      <c r="I207" s="37">
        <v>1595.8666666666668</v>
      </c>
      <c r="J207" s="37">
        <v>1621.3333333333335</v>
      </c>
      <c r="K207" s="28">
        <v>1570.4</v>
      </c>
      <c r="L207" s="28">
        <v>1508.9</v>
      </c>
      <c r="M207" s="28">
        <v>2.8507899999999999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855.35</v>
      </c>
      <c r="D208" s="37">
        <v>867.1</v>
      </c>
      <c r="E208" s="37">
        <v>834.90000000000009</v>
      </c>
      <c r="F208" s="37">
        <v>814.45</v>
      </c>
      <c r="G208" s="37">
        <v>782.25000000000011</v>
      </c>
      <c r="H208" s="37">
        <v>887.55000000000007</v>
      </c>
      <c r="I208" s="37">
        <v>919.75000000000011</v>
      </c>
      <c r="J208" s="37">
        <v>940.2</v>
      </c>
      <c r="K208" s="28">
        <v>899.3</v>
      </c>
      <c r="L208" s="28">
        <v>846.65</v>
      </c>
      <c r="M208" s="28">
        <v>19.101099999999999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900.65</v>
      </c>
      <c r="D209" s="37">
        <v>896.95000000000016</v>
      </c>
      <c r="E209" s="37">
        <v>881.90000000000032</v>
      </c>
      <c r="F209" s="37">
        <v>863.1500000000002</v>
      </c>
      <c r="G209" s="37">
        <v>848.10000000000036</v>
      </c>
      <c r="H209" s="37">
        <v>915.70000000000027</v>
      </c>
      <c r="I209" s="37">
        <v>930.75000000000023</v>
      </c>
      <c r="J209" s="37">
        <v>949.50000000000023</v>
      </c>
      <c r="K209" s="28">
        <v>912</v>
      </c>
      <c r="L209" s="28">
        <v>878.2</v>
      </c>
      <c r="M209" s="28">
        <v>4.9929699999999997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312.10000000000002</v>
      </c>
      <c r="D210" s="37">
        <v>316.03333333333336</v>
      </c>
      <c r="E210" s="37">
        <v>306.31666666666672</v>
      </c>
      <c r="F210" s="37">
        <v>300.53333333333336</v>
      </c>
      <c r="G210" s="37">
        <v>290.81666666666672</v>
      </c>
      <c r="H210" s="37">
        <v>321.81666666666672</v>
      </c>
      <c r="I210" s="37">
        <v>331.5333333333333</v>
      </c>
      <c r="J210" s="37">
        <v>337.31666666666672</v>
      </c>
      <c r="K210" s="28">
        <v>325.75</v>
      </c>
      <c r="L210" s="28">
        <v>310.25</v>
      </c>
      <c r="M210" s="28">
        <v>109.49388999999999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10.95</v>
      </c>
      <c r="D211" s="37">
        <v>11.183333333333332</v>
      </c>
      <c r="E211" s="37">
        <v>10.516666666666664</v>
      </c>
      <c r="F211" s="37">
        <v>10.083333333333332</v>
      </c>
      <c r="G211" s="37">
        <v>9.4166666666666643</v>
      </c>
      <c r="H211" s="37">
        <v>11.616666666666664</v>
      </c>
      <c r="I211" s="37">
        <v>12.283333333333331</v>
      </c>
      <c r="J211" s="37">
        <v>12.716666666666663</v>
      </c>
      <c r="K211" s="28">
        <v>11.85</v>
      </c>
      <c r="L211" s="28">
        <v>10.75</v>
      </c>
      <c r="M211" s="28">
        <v>3452.28541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1187.45</v>
      </c>
      <c r="D212" s="37">
        <v>1182.4666666666669</v>
      </c>
      <c r="E212" s="37">
        <v>1165.0333333333338</v>
      </c>
      <c r="F212" s="37">
        <v>1142.6166666666668</v>
      </c>
      <c r="G212" s="37">
        <v>1125.1833333333336</v>
      </c>
      <c r="H212" s="37">
        <v>1204.8833333333339</v>
      </c>
      <c r="I212" s="37">
        <v>1222.3166666666668</v>
      </c>
      <c r="J212" s="37">
        <v>1244.733333333334</v>
      </c>
      <c r="K212" s="28">
        <v>1199.9000000000001</v>
      </c>
      <c r="L212" s="28">
        <v>1160.05</v>
      </c>
      <c r="M212" s="28">
        <v>14.69411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1798.7</v>
      </c>
      <c r="D213" s="37">
        <v>1801.2333333333333</v>
      </c>
      <c r="E213" s="37">
        <v>1762.4666666666667</v>
      </c>
      <c r="F213" s="37">
        <v>1726.2333333333333</v>
      </c>
      <c r="G213" s="37">
        <v>1687.4666666666667</v>
      </c>
      <c r="H213" s="37">
        <v>1837.4666666666667</v>
      </c>
      <c r="I213" s="37">
        <v>1876.2333333333336</v>
      </c>
      <c r="J213" s="37">
        <v>1912.4666666666667</v>
      </c>
      <c r="K213" s="28">
        <v>1840</v>
      </c>
      <c r="L213" s="28">
        <v>1765</v>
      </c>
      <c r="M213" s="28">
        <v>2.8203100000000001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572.75</v>
      </c>
      <c r="D214" s="37">
        <v>582.23333333333335</v>
      </c>
      <c r="E214" s="37">
        <v>558.9666666666667</v>
      </c>
      <c r="F214" s="37">
        <v>545.18333333333339</v>
      </c>
      <c r="G214" s="37">
        <v>521.91666666666674</v>
      </c>
      <c r="H214" s="37">
        <v>596.01666666666665</v>
      </c>
      <c r="I214" s="37">
        <v>619.2833333333333</v>
      </c>
      <c r="J214" s="37">
        <v>633.06666666666661</v>
      </c>
      <c r="K214" s="37">
        <v>605.5</v>
      </c>
      <c r="L214" s="37">
        <v>568.45000000000005</v>
      </c>
      <c r="M214" s="37">
        <v>130.75358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13.45</v>
      </c>
      <c r="D215" s="37">
        <v>13.683333333333332</v>
      </c>
      <c r="E215" s="37">
        <v>13.166666666666664</v>
      </c>
      <c r="F215" s="37">
        <v>12.883333333333333</v>
      </c>
      <c r="G215" s="37">
        <v>12.366666666666665</v>
      </c>
      <c r="H215" s="37">
        <v>13.966666666666663</v>
      </c>
      <c r="I215" s="37">
        <v>14.483333333333333</v>
      </c>
      <c r="J215" s="37">
        <v>14.766666666666662</v>
      </c>
      <c r="K215" s="37">
        <v>14.2</v>
      </c>
      <c r="L215" s="37">
        <v>13.4</v>
      </c>
      <c r="M215" s="37">
        <v>2009.08635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268.10000000000002</v>
      </c>
      <c r="D216" s="37">
        <v>273.76666666666665</v>
      </c>
      <c r="E216" s="37">
        <v>256.83333333333331</v>
      </c>
      <c r="F216" s="37">
        <v>245.56666666666666</v>
      </c>
      <c r="G216" s="37">
        <v>228.63333333333333</v>
      </c>
      <c r="H216" s="37">
        <v>285.0333333333333</v>
      </c>
      <c r="I216" s="37">
        <v>301.9666666666667</v>
      </c>
      <c r="J216" s="37">
        <v>313.23333333333329</v>
      </c>
      <c r="K216" s="37">
        <v>290.7</v>
      </c>
      <c r="L216" s="37">
        <v>262.5</v>
      </c>
      <c r="M216" s="37">
        <v>288.00290999999999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D18" sqref="D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7"/>
      <c r="B1" s="488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53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44586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0" t="s">
        <v>16</v>
      </c>
      <c r="B9" s="482" t="s">
        <v>18</v>
      </c>
      <c r="C9" s="486" t="s">
        <v>20</v>
      </c>
      <c r="D9" s="486" t="s">
        <v>21</v>
      </c>
      <c r="E9" s="477" t="s">
        <v>22</v>
      </c>
      <c r="F9" s="478"/>
      <c r="G9" s="479"/>
      <c r="H9" s="477" t="s">
        <v>23</v>
      </c>
      <c r="I9" s="478"/>
      <c r="J9" s="479"/>
      <c r="K9" s="23"/>
      <c r="L9" s="24"/>
      <c r="M9" s="50"/>
      <c r="N9" s="1"/>
      <c r="O9" s="1"/>
    </row>
    <row r="10" spans="1:15" ht="42.75" customHeight="1">
      <c r="A10" s="484"/>
      <c r="B10" s="485"/>
      <c r="C10" s="485"/>
      <c r="D10" s="48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430" t="s">
        <v>289</v>
      </c>
      <c r="C11" s="377">
        <v>24344.05</v>
      </c>
      <c r="D11" s="378">
        <v>24381.350000000002</v>
      </c>
      <c r="E11" s="378">
        <v>23762.700000000004</v>
      </c>
      <c r="F11" s="378">
        <v>23181.350000000002</v>
      </c>
      <c r="G11" s="378">
        <v>22562.700000000004</v>
      </c>
      <c r="H11" s="378">
        <v>24962.700000000004</v>
      </c>
      <c r="I11" s="378">
        <v>25581.350000000006</v>
      </c>
      <c r="J11" s="378">
        <v>26162.700000000004</v>
      </c>
      <c r="K11" s="377">
        <v>25000</v>
      </c>
      <c r="L11" s="377">
        <v>23800</v>
      </c>
      <c r="M11" s="377">
        <v>3.27E-2</v>
      </c>
      <c r="N11" s="1"/>
      <c r="O11" s="1"/>
    </row>
    <row r="12" spans="1:15" ht="12" customHeight="1">
      <c r="A12" s="30">
        <v>2</v>
      </c>
      <c r="B12" s="431" t="s">
        <v>294</v>
      </c>
      <c r="C12" s="377">
        <v>497.7</v>
      </c>
      <c r="D12" s="378">
        <v>497.91666666666669</v>
      </c>
      <c r="E12" s="378">
        <v>484.78333333333336</v>
      </c>
      <c r="F12" s="378">
        <v>471.86666666666667</v>
      </c>
      <c r="G12" s="378">
        <v>458.73333333333335</v>
      </c>
      <c r="H12" s="378">
        <v>510.83333333333337</v>
      </c>
      <c r="I12" s="378">
        <v>523.9666666666667</v>
      </c>
      <c r="J12" s="378">
        <v>536.88333333333344</v>
      </c>
      <c r="K12" s="377">
        <v>511.05</v>
      </c>
      <c r="L12" s="377">
        <v>485</v>
      </c>
      <c r="M12" s="377">
        <v>2.6486800000000001</v>
      </c>
      <c r="N12" s="1"/>
      <c r="O12" s="1"/>
    </row>
    <row r="13" spans="1:15" ht="12" customHeight="1">
      <c r="A13" s="30">
        <v>3</v>
      </c>
      <c r="B13" s="431" t="s">
        <v>39</v>
      </c>
      <c r="C13" s="377">
        <v>982.4</v>
      </c>
      <c r="D13" s="378">
        <v>992.88333333333333</v>
      </c>
      <c r="E13" s="378">
        <v>961.76666666666665</v>
      </c>
      <c r="F13" s="378">
        <v>941.13333333333333</v>
      </c>
      <c r="G13" s="378">
        <v>910.01666666666665</v>
      </c>
      <c r="H13" s="378">
        <v>1013.5166666666667</v>
      </c>
      <c r="I13" s="378">
        <v>1044.6333333333332</v>
      </c>
      <c r="J13" s="378">
        <v>1065.2666666666667</v>
      </c>
      <c r="K13" s="377">
        <v>1024</v>
      </c>
      <c r="L13" s="377">
        <v>972.25</v>
      </c>
      <c r="M13" s="377">
        <v>5.3053800000000004</v>
      </c>
      <c r="N13" s="1"/>
      <c r="O13" s="1"/>
    </row>
    <row r="14" spans="1:15" ht="12" customHeight="1">
      <c r="A14" s="30">
        <v>4</v>
      </c>
      <c r="B14" s="431" t="s">
        <v>295</v>
      </c>
      <c r="C14" s="377">
        <v>2830.9</v>
      </c>
      <c r="D14" s="378">
        <v>2834.7833333333328</v>
      </c>
      <c r="E14" s="378">
        <v>2794.5666666666657</v>
      </c>
      <c r="F14" s="378">
        <v>2758.2333333333327</v>
      </c>
      <c r="G14" s="378">
        <v>2718.0166666666655</v>
      </c>
      <c r="H14" s="378">
        <v>2871.1166666666659</v>
      </c>
      <c r="I14" s="378">
        <v>2911.333333333333</v>
      </c>
      <c r="J14" s="378">
        <v>2947.6666666666661</v>
      </c>
      <c r="K14" s="377">
        <v>2875</v>
      </c>
      <c r="L14" s="377">
        <v>2798.45</v>
      </c>
      <c r="M14" s="377">
        <v>2.3272699999999999</v>
      </c>
      <c r="N14" s="1"/>
      <c r="O14" s="1"/>
    </row>
    <row r="15" spans="1:15" ht="12" customHeight="1">
      <c r="A15" s="30">
        <v>5</v>
      </c>
      <c r="B15" s="431" t="s">
        <v>290</v>
      </c>
      <c r="C15" s="377">
        <v>2408.4</v>
      </c>
      <c r="D15" s="378">
        <v>2375.7999999999997</v>
      </c>
      <c r="E15" s="378">
        <v>2317.5999999999995</v>
      </c>
      <c r="F15" s="378">
        <v>2226.7999999999997</v>
      </c>
      <c r="G15" s="378">
        <v>2168.5999999999995</v>
      </c>
      <c r="H15" s="378">
        <v>2466.5999999999995</v>
      </c>
      <c r="I15" s="378">
        <v>2524.7999999999993</v>
      </c>
      <c r="J15" s="378">
        <v>2615.5999999999995</v>
      </c>
      <c r="K15" s="377">
        <v>2434</v>
      </c>
      <c r="L15" s="377">
        <v>2285</v>
      </c>
      <c r="M15" s="377">
        <v>2.7606799999999998</v>
      </c>
      <c r="N15" s="1"/>
      <c r="O15" s="1"/>
    </row>
    <row r="16" spans="1:15" ht="12" customHeight="1">
      <c r="A16" s="30">
        <v>6</v>
      </c>
      <c r="B16" s="431" t="s">
        <v>239</v>
      </c>
      <c r="C16" s="377">
        <v>16335.65</v>
      </c>
      <c r="D16" s="378">
        <v>16480.916666666668</v>
      </c>
      <c r="E16" s="378">
        <v>15965.833333333336</v>
      </c>
      <c r="F16" s="378">
        <v>15596.016666666668</v>
      </c>
      <c r="G16" s="378">
        <v>15080.933333333336</v>
      </c>
      <c r="H16" s="378">
        <v>16850.733333333337</v>
      </c>
      <c r="I16" s="378">
        <v>17365.816666666673</v>
      </c>
      <c r="J16" s="378">
        <v>17735.633333333335</v>
      </c>
      <c r="K16" s="377">
        <v>16996</v>
      </c>
      <c r="L16" s="377">
        <v>16111.1</v>
      </c>
      <c r="M16" s="377">
        <v>0.30513000000000001</v>
      </c>
      <c r="N16" s="1"/>
      <c r="O16" s="1"/>
    </row>
    <row r="17" spans="1:15" ht="12" customHeight="1">
      <c r="A17" s="30">
        <v>7</v>
      </c>
      <c r="B17" s="431" t="s">
        <v>243</v>
      </c>
      <c r="C17" s="377">
        <v>114.9</v>
      </c>
      <c r="D17" s="378">
        <v>117.41666666666667</v>
      </c>
      <c r="E17" s="378">
        <v>110.68333333333334</v>
      </c>
      <c r="F17" s="378">
        <v>106.46666666666667</v>
      </c>
      <c r="G17" s="378">
        <v>99.733333333333334</v>
      </c>
      <c r="H17" s="378">
        <v>121.63333333333334</v>
      </c>
      <c r="I17" s="378">
        <v>128.36666666666667</v>
      </c>
      <c r="J17" s="378">
        <v>132.58333333333334</v>
      </c>
      <c r="K17" s="377">
        <v>124.15</v>
      </c>
      <c r="L17" s="377">
        <v>113.2</v>
      </c>
      <c r="M17" s="377">
        <v>56.130189999999999</v>
      </c>
      <c r="N17" s="1"/>
      <c r="O17" s="1"/>
    </row>
    <row r="18" spans="1:15" ht="12" customHeight="1">
      <c r="A18" s="30">
        <v>8</v>
      </c>
      <c r="B18" s="431" t="s">
        <v>41</v>
      </c>
      <c r="C18" s="377">
        <v>284.55</v>
      </c>
      <c r="D18" s="378">
        <v>290.7</v>
      </c>
      <c r="E18" s="378">
        <v>276.7</v>
      </c>
      <c r="F18" s="378">
        <v>268.85000000000002</v>
      </c>
      <c r="G18" s="378">
        <v>254.85000000000002</v>
      </c>
      <c r="H18" s="378">
        <v>298.54999999999995</v>
      </c>
      <c r="I18" s="378">
        <v>312.54999999999995</v>
      </c>
      <c r="J18" s="378">
        <v>320.39999999999992</v>
      </c>
      <c r="K18" s="377">
        <v>304.7</v>
      </c>
      <c r="L18" s="377">
        <v>282.85000000000002</v>
      </c>
      <c r="M18" s="377">
        <v>43.769730000000003</v>
      </c>
      <c r="N18" s="1"/>
      <c r="O18" s="1"/>
    </row>
    <row r="19" spans="1:15" ht="12" customHeight="1">
      <c r="A19" s="30">
        <v>9</v>
      </c>
      <c r="B19" s="431" t="s">
        <v>43</v>
      </c>
      <c r="C19" s="377">
        <v>2167.4499999999998</v>
      </c>
      <c r="D19" s="378">
        <v>2178.4833333333336</v>
      </c>
      <c r="E19" s="378">
        <v>2137.3166666666671</v>
      </c>
      <c r="F19" s="378">
        <v>2107.1833333333334</v>
      </c>
      <c r="G19" s="378">
        <v>2066.0166666666669</v>
      </c>
      <c r="H19" s="378">
        <v>2208.6166666666672</v>
      </c>
      <c r="I19" s="378">
        <v>2249.7833333333333</v>
      </c>
      <c r="J19" s="378">
        <v>2279.9166666666674</v>
      </c>
      <c r="K19" s="377">
        <v>2219.65</v>
      </c>
      <c r="L19" s="377">
        <v>2148.35</v>
      </c>
      <c r="M19" s="377">
        <v>4.6711400000000003</v>
      </c>
      <c r="N19" s="1"/>
      <c r="O19" s="1"/>
    </row>
    <row r="20" spans="1:15" ht="12" customHeight="1">
      <c r="A20" s="30">
        <v>10</v>
      </c>
      <c r="B20" s="431" t="s">
        <v>45</v>
      </c>
      <c r="C20" s="377">
        <v>1715.8</v>
      </c>
      <c r="D20" s="378">
        <v>1746.6000000000001</v>
      </c>
      <c r="E20" s="378">
        <v>1665.7500000000002</v>
      </c>
      <c r="F20" s="378">
        <v>1615.7</v>
      </c>
      <c r="G20" s="378">
        <v>1534.8500000000001</v>
      </c>
      <c r="H20" s="378">
        <v>1796.6500000000003</v>
      </c>
      <c r="I20" s="378">
        <v>1877.5000000000002</v>
      </c>
      <c r="J20" s="378">
        <v>1927.5500000000004</v>
      </c>
      <c r="K20" s="377">
        <v>1827.45</v>
      </c>
      <c r="L20" s="377">
        <v>1696.55</v>
      </c>
      <c r="M20" s="377">
        <v>23.811119999999999</v>
      </c>
      <c r="N20" s="1"/>
      <c r="O20" s="1"/>
    </row>
    <row r="21" spans="1:15" ht="12" customHeight="1">
      <c r="A21" s="30">
        <v>11</v>
      </c>
      <c r="B21" s="431" t="s">
        <v>240</v>
      </c>
      <c r="C21" s="377">
        <v>1837.85</v>
      </c>
      <c r="D21" s="378">
        <v>1873.9833333333333</v>
      </c>
      <c r="E21" s="378">
        <v>1801.7166666666667</v>
      </c>
      <c r="F21" s="378">
        <v>1765.5833333333333</v>
      </c>
      <c r="G21" s="378">
        <v>1693.3166666666666</v>
      </c>
      <c r="H21" s="378">
        <v>1910.1166666666668</v>
      </c>
      <c r="I21" s="378">
        <v>1982.3833333333337</v>
      </c>
      <c r="J21" s="378">
        <v>2018.5166666666669</v>
      </c>
      <c r="K21" s="377">
        <v>1946.25</v>
      </c>
      <c r="L21" s="377">
        <v>1837.85</v>
      </c>
      <c r="M21" s="377">
        <v>4.4937100000000001</v>
      </c>
      <c r="N21" s="1"/>
      <c r="O21" s="1"/>
    </row>
    <row r="22" spans="1:15" ht="12" customHeight="1">
      <c r="A22" s="30">
        <v>12</v>
      </c>
      <c r="B22" s="431" t="s">
        <v>46</v>
      </c>
      <c r="C22" s="377">
        <v>702.45</v>
      </c>
      <c r="D22" s="378">
        <v>705.56666666666661</v>
      </c>
      <c r="E22" s="378">
        <v>685.88333333333321</v>
      </c>
      <c r="F22" s="378">
        <v>669.31666666666661</v>
      </c>
      <c r="G22" s="378">
        <v>649.63333333333321</v>
      </c>
      <c r="H22" s="378">
        <v>722.13333333333321</v>
      </c>
      <c r="I22" s="378">
        <v>741.81666666666661</v>
      </c>
      <c r="J22" s="378">
        <v>758.38333333333321</v>
      </c>
      <c r="K22" s="377">
        <v>725.25</v>
      </c>
      <c r="L22" s="377">
        <v>689</v>
      </c>
      <c r="M22" s="377">
        <v>53.497590000000002</v>
      </c>
      <c r="N22" s="1"/>
      <c r="O22" s="1"/>
    </row>
    <row r="23" spans="1:15" ht="12.75" customHeight="1">
      <c r="A23" s="30">
        <v>13</v>
      </c>
      <c r="B23" s="431" t="s">
        <v>242</v>
      </c>
      <c r="C23" s="377">
        <v>2035.9</v>
      </c>
      <c r="D23" s="378">
        <v>2041.4666666666665</v>
      </c>
      <c r="E23" s="378">
        <v>1957.9333333333329</v>
      </c>
      <c r="F23" s="378">
        <v>1879.9666666666665</v>
      </c>
      <c r="G23" s="378">
        <v>1796.4333333333329</v>
      </c>
      <c r="H23" s="378">
        <v>2119.4333333333329</v>
      </c>
      <c r="I23" s="378">
        <v>2202.9666666666662</v>
      </c>
      <c r="J23" s="378">
        <v>2280.9333333333329</v>
      </c>
      <c r="K23" s="377">
        <v>2125</v>
      </c>
      <c r="L23" s="377">
        <v>1963.5</v>
      </c>
      <c r="M23" s="377">
        <v>0.85918000000000005</v>
      </c>
      <c r="N23" s="1"/>
      <c r="O23" s="1"/>
    </row>
    <row r="24" spans="1:15" ht="12.75" customHeight="1">
      <c r="A24" s="30">
        <v>14</v>
      </c>
      <c r="B24" s="431" t="s">
        <v>296</v>
      </c>
      <c r="C24" s="377">
        <v>308.55</v>
      </c>
      <c r="D24" s="378">
        <v>309.26666666666665</v>
      </c>
      <c r="E24" s="378">
        <v>299.73333333333329</v>
      </c>
      <c r="F24" s="378">
        <v>290.91666666666663</v>
      </c>
      <c r="G24" s="378">
        <v>281.38333333333327</v>
      </c>
      <c r="H24" s="378">
        <v>318.08333333333331</v>
      </c>
      <c r="I24" s="378">
        <v>327.61666666666662</v>
      </c>
      <c r="J24" s="378">
        <v>336.43333333333334</v>
      </c>
      <c r="K24" s="377">
        <v>318.8</v>
      </c>
      <c r="L24" s="377">
        <v>300.45</v>
      </c>
      <c r="M24" s="377">
        <v>1.4256899999999999</v>
      </c>
      <c r="N24" s="1"/>
      <c r="O24" s="1"/>
    </row>
    <row r="25" spans="1:15" ht="12.75" customHeight="1">
      <c r="A25" s="30">
        <v>15</v>
      </c>
      <c r="B25" s="431" t="s">
        <v>297</v>
      </c>
      <c r="C25" s="377">
        <v>200.55</v>
      </c>
      <c r="D25" s="378">
        <v>204.85</v>
      </c>
      <c r="E25" s="378">
        <v>194.7</v>
      </c>
      <c r="F25" s="378">
        <v>188.85</v>
      </c>
      <c r="G25" s="378">
        <v>178.7</v>
      </c>
      <c r="H25" s="378">
        <v>210.7</v>
      </c>
      <c r="I25" s="378">
        <v>220.85000000000002</v>
      </c>
      <c r="J25" s="378">
        <v>226.7</v>
      </c>
      <c r="K25" s="377">
        <v>215</v>
      </c>
      <c r="L25" s="377">
        <v>199</v>
      </c>
      <c r="M25" s="377">
        <v>8.7604900000000008</v>
      </c>
      <c r="N25" s="1"/>
      <c r="O25" s="1"/>
    </row>
    <row r="26" spans="1:15" ht="12.75" customHeight="1">
      <c r="A26" s="30">
        <v>16</v>
      </c>
      <c r="B26" s="431" t="s">
        <v>298</v>
      </c>
      <c r="C26" s="377">
        <v>1243.75</v>
      </c>
      <c r="D26" s="378">
        <v>1277.9166666666667</v>
      </c>
      <c r="E26" s="378">
        <v>1185.8333333333335</v>
      </c>
      <c r="F26" s="378">
        <v>1127.9166666666667</v>
      </c>
      <c r="G26" s="378">
        <v>1035.8333333333335</v>
      </c>
      <c r="H26" s="378">
        <v>1335.8333333333335</v>
      </c>
      <c r="I26" s="378">
        <v>1427.916666666667</v>
      </c>
      <c r="J26" s="378">
        <v>1485.8333333333335</v>
      </c>
      <c r="K26" s="377">
        <v>1370</v>
      </c>
      <c r="L26" s="377">
        <v>1220</v>
      </c>
      <c r="M26" s="377">
        <v>12.12053</v>
      </c>
      <c r="N26" s="1"/>
      <c r="O26" s="1"/>
    </row>
    <row r="27" spans="1:15" ht="12.75" customHeight="1">
      <c r="A27" s="30">
        <v>17</v>
      </c>
      <c r="B27" s="431" t="s">
        <v>292</v>
      </c>
      <c r="C27" s="377">
        <v>1890.65</v>
      </c>
      <c r="D27" s="378">
        <v>1893.7333333333333</v>
      </c>
      <c r="E27" s="378">
        <v>1878.6166666666668</v>
      </c>
      <c r="F27" s="378">
        <v>1866.5833333333335</v>
      </c>
      <c r="G27" s="378">
        <v>1851.4666666666669</v>
      </c>
      <c r="H27" s="378">
        <v>1905.7666666666667</v>
      </c>
      <c r="I27" s="378">
        <v>1920.883333333333</v>
      </c>
      <c r="J27" s="378">
        <v>1932.9166666666665</v>
      </c>
      <c r="K27" s="377">
        <v>1908.85</v>
      </c>
      <c r="L27" s="377">
        <v>1881.7</v>
      </c>
      <c r="M27" s="377">
        <v>0.15326999999999999</v>
      </c>
      <c r="N27" s="1"/>
      <c r="O27" s="1"/>
    </row>
    <row r="28" spans="1:15" ht="12.75" customHeight="1">
      <c r="A28" s="30">
        <v>18</v>
      </c>
      <c r="B28" s="431" t="s">
        <v>244</v>
      </c>
      <c r="C28" s="377">
        <v>2130.5500000000002</v>
      </c>
      <c r="D28" s="378">
        <v>2145.0833333333335</v>
      </c>
      <c r="E28" s="378">
        <v>2086.4666666666672</v>
      </c>
      <c r="F28" s="378">
        <v>2042.3833333333337</v>
      </c>
      <c r="G28" s="378">
        <v>1983.7666666666673</v>
      </c>
      <c r="H28" s="378">
        <v>2189.166666666667</v>
      </c>
      <c r="I28" s="378">
        <v>2247.7833333333328</v>
      </c>
      <c r="J28" s="378">
        <v>2291.8666666666668</v>
      </c>
      <c r="K28" s="377">
        <v>2203.6999999999998</v>
      </c>
      <c r="L28" s="377">
        <v>2101</v>
      </c>
      <c r="M28" s="377">
        <v>0.3392</v>
      </c>
      <c r="N28" s="1"/>
      <c r="O28" s="1"/>
    </row>
    <row r="29" spans="1:15" ht="12.75" customHeight="1">
      <c r="A29" s="30">
        <v>19</v>
      </c>
      <c r="B29" s="431" t="s">
        <v>299</v>
      </c>
      <c r="C29" s="377">
        <v>98.75</v>
      </c>
      <c r="D29" s="378">
        <v>100.28333333333335</v>
      </c>
      <c r="E29" s="378">
        <v>96.866666666666688</v>
      </c>
      <c r="F29" s="378">
        <v>94.983333333333348</v>
      </c>
      <c r="G29" s="378">
        <v>91.566666666666691</v>
      </c>
      <c r="H29" s="378">
        <v>102.16666666666669</v>
      </c>
      <c r="I29" s="378">
        <v>105.58333333333334</v>
      </c>
      <c r="J29" s="378">
        <v>107.46666666666668</v>
      </c>
      <c r="K29" s="377">
        <v>103.7</v>
      </c>
      <c r="L29" s="377">
        <v>98.4</v>
      </c>
      <c r="M29" s="377">
        <v>2.2062499999999998</v>
      </c>
      <c r="N29" s="1"/>
      <c r="O29" s="1"/>
    </row>
    <row r="30" spans="1:15" ht="12.75" customHeight="1">
      <c r="A30" s="30">
        <v>20</v>
      </c>
      <c r="B30" s="431" t="s">
        <v>48</v>
      </c>
      <c r="C30" s="377">
        <v>3500.8</v>
      </c>
      <c r="D30" s="378">
        <v>3501.9166666666665</v>
      </c>
      <c r="E30" s="378">
        <v>3428.8833333333332</v>
      </c>
      <c r="F30" s="378">
        <v>3356.9666666666667</v>
      </c>
      <c r="G30" s="378">
        <v>3283.9333333333334</v>
      </c>
      <c r="H30" s="378">
        <v>3573.833333333333</v>
      </c>
      <c r="I30" s="378">
        <v>3646.8666666666668</v>
      </c>
      <c r="J30" s="378">
        <v>3718.7833333333328</v>
      </c>
      <c r="K30" s="377">
        <v>3574.95</v>
      </c>
      <c r="L30" s="377">
        <v>3430</v>
      </c>
      <c r="M30" s="377">
        <v>1.2646900000000001</v>
      </c>
      <c r="N30" s="1"/>
      <c r="O30" s="1"/>
    </row>
    <row r="31" spans="1:15" ht="12.75" customHeight="1">
      <c r="A31" s="30">
        <v>21</v>
      </c>
      <c r="B31" s="431" t="s">
        <v>300</v>
      </c>
      <c r="C31" s="377">
        <v>3314.45</v>
      </c>
      <c r="D31" s="378">
        <v>3355.4833333333336</v>
      </c>
      <c r="E31" s="378">
        <v>3225.9666666666672</v>
      </c>
      <c r="F31" s="378">
        <v>3137.4833333333336</v>
      </c>
      <c r="G31" s="378">
        <v>3007.9666666666672</v>
      </c>
      <c r="H31" s="378">
        <v>3443.9666666666672</v>
      </c>
      <c r="I31" s="378">
        <v>3573.4833333333336</v>
      </c>
      <c r="J31" s="378">
        <v>3661.9666666666672</v>
      </c>
      <c r="K31" s="377">
        <v>3485</v>
      </c>
      <c r="L31" s="377">
        <v>3267</v>
      </c>
      <c r="M31" s="377">
        <v>0.87163000000000002</v>
      </c>
      <c r="N31" s="1"/>
      <c r="O31" s="1"/>
    </row>
    <row r="32" spans="1:15" ht="12.75" customHeight="1">
      <c r="A32" s="30">
        <v>22</v>
      </c>
      <c r="B32" s="431" t="s">
        <v>301</v>
      </c>
      <c r="C32" s="377">
        <v>28.9</v>
      </c>
      <c r="D32" s="378">
        <v>29.75</v>
      </c>
      <c r="E32" s="378">
        <v>27.450000000000003</v>
      </c>
      <c r="F32" s="378">
        <v>26.000000000000004</v>
      </c>
      <c r="G32" s="378">
        <v>23.700000000000006</v>
      </c>
      <c r="H32" s="378">
        <v>31.2</v>
      </c>
      <c r="I32" s="378">
        <v>33.5</v>
      </c>
      <c r="J32" s="378">
        <v>34.949999999999996</v>
      </c>
      <c r="K32" s="377">
        <v>32.049999999999997</v>
      </c>
      <c r="L32" s="377">
        <v>28.3</v>
      </c>
      <c r="M32" s="377">
        <v>472.77021000000002</v>
      </c>
      <c r="N32" s="1"/>
      <c r="O32" s="1"/>
    </row>
    <row r="33" spans="1:15" ht="12.75" customHeight="1">
      <c r="A33" s="30">
        <v>23</v>
      </c>
      <c r="B33" s="431" t="s">
        <v>50</v>
      </c>
      <c r="C33" s="377">
        <v>601.1</v>
      </c>
      <c r="D33" s="378">
        <v>605.83333333333337</v>
      </c>
      <c r="E33" s="378">
        <v>591.7166666666667</v>
      </c>
      <c r="F33" s="378">
        <v>582.33333333333337</v>
      </c>
      <c r="G33" s="378">
        <v>568.2166666666667</v>
      </c>
      <c r="H33" s="378">
        <v>615.2166666666667</v>
      </c>
      <c r="I33" s="378">
        <v>629.33333333333326</v>
      </c>
      <c r="J33" s="378">
        <v>638.7166666666667</v>
      </c>
      <c r="K33" s="377">
        <v>619.95000000000005</v>
      </c>
      <c r="L33" s="377">
        <v>596.45000000000005</v>
      </c>
      <c r="M33" s="377">
        <v>12.26254</v>
      </c>
      <c r="N33" s="1"/>
      <c r="O33" s="1"/>
    </row>
    <row r="34" spans="1:15" ht="12.75" customHeight="1">
      <c r="A34" s="30">
        <v>24</v>
      </c>
      <c r="B34" s="431" t="s">
        <v>302</v>
      </c>
      <c r="C34" s="377">
        <v>3225.6</v>
      </c>
      <c r="D34" s="378">
        <v>3267.1166666666668</v>
      </c>
      <c r="E34" s="378">
        <v>3118.4833333333336</v>
      </c>
      <c r="F34" s="378">
        <v>3011.3666666666668</v>
      </c>
      <c r="G34" s="378">
        <v>2862.7333333333336</v>
      </c>
      <c r="H34" s="378">
        <v>3374.2333333333336</v>
      </c>
      <c r="I34" s="378">
        <v>3522.8666666666668</v>
      </c>
      <c r="J34" s="378">
        <v>3629.9833333333336</v>
      </c>
      <c r="K34" s="377">
        <v>3415.75</v>
      </c>
      <c r="L34" s="377">
        <v>3160</v>
      </c>
      <c r="M34" s="377">
        <v>1.54308</v>
      </c>
      <c r="N34" s="1"/>
      <c r="O34" s="1"/>
    </row>
    <row r="35" spans="1:15" ht="12.75" customHeight="1">
      <c r="A35" s="30">
        <v>25</v>
      </c>
      <c r="B35" s="431" t="s">
        <v>51</v>
      </c>
      <c r="C35" s="377">
        <v>352.85</v>
      </c>
      <c r="D35" s="378">
        <v>357.68333333333334</v>
      </c>
      <c r="E35" s="378">
        <v>344.16666666666669</v>
      </c>
      <c r="F35" s="378">
        <v>335.48333333333335</v>
      </c>
      <c r="G35" s="378">
        <v>321.9666666666667</v>
      </c>
      <c r="H35" s="378">
        <v>366.36666666666667</v>
      </c>
      <c r="I35" s="378">
        <v>379.88333333333333</v>
      </c>
      <c r="J35" s="378">
        <v>388.56666666666666</v>
      </c>
      <c r="K35" s="377">
        <v>371.2</v>
      </c>
      <c r="L35" s="377">
        <v>349</v>
      </c>
      <c r="M35" s="377">
        <v>42.50468</v>
      </c>
      <c r="N35" s="1"/>
      <c r="O35" s="1"/>
    </row>
    <row r="36" spans="1:15" ht="12.75" customHeight="1">
      <c r="A36" s="30">
        <v>26</v>
      </c>
      <c r="B36" s="431" t="s">
        <v>859</v>
      </c>
      <c r="C36" s="377">
        <v>1345.35</v>
      </c>
      <c r="D36" s="378">
        <v>1374.1499999999999</v>
      </c>
      <c r="E36" s="378">
        <v>1232.2999999999997</v>
      </c>
      <c r="F36" s="378">
        <v>1119.2499999999998</v>
      </c>
      <c r="G36" s="378">
        <v>977.39999999999964</v>
      </c>
      <c r="H36" s="378">
        <v>1487.1999999999998</v>
      </c>
      <c r="I36" s="378">
        <v>1629.0499999999997</v>
      </c>
      <c r="J36" s="378">
        <v>1742.1</v>
      </c>
      <c r="K36" s="377">
        <v>1516</v>
      </c>
      <c r="L36" s="377">
        <v>1261.0999999999999</v>
      </c>
      <c r="M36" s="377">
        <v>17.197649999999999</v>
      </c>
      <c r="N36" s="1"/>
      <c r="O36" s="1"/>
    </row>
    <row r="37" spans="1:15" ht="12.75" customHeight="1">
      <c r="A37" s="30">
        <v>27</v>
      </c>
      <c r="B37" s="431" t="s">
        <v>817</v>
      </c>
      <c r="C37" s="377">
        <v>974</v>
      </c>
      <c r="D37" s="378">
        <v>987.33333333333337</v>
      </c>
      <c r="E37" s="378">
        <v>956.66666666666674</v>
      </c>
      <c r="F37" s="378">
        <v>939.33333333333337</v>
      </c>
      <c r="G37" s="378">
        <v>908.66666666666674</v>
      </c>
      <c r="H37" s="378">
        <v>1004.6666666666667</v>
      </c>
      <c r="I37" s="378">
        <v>1035.3333333333335</v>
      </c>
      <c r="J37" s="378">
        <v>1052.6666666666667</v>
      </c>
      <c r="K37" s="377">
        <v>1018</v>
      </c>
      <c r="L37" s="377">
        <v>970</v>
      </c>
      <c r="M37" s="377">
        <v>0.99811000000000005</v>
      </c>
      <c r="N37" s="1"/>
      <c r="O37" s="1"/>
    </row>
    <row r="38" spans="1:15" ht="12.75" customHeight="1">
      <c r="A38" s="30">
        <v>28</v>
      </c>
      <c r="B38" s="431" t="s">
        <v>293</v>
      </c>
      <c r="C38" s="377">
        <v>938.85</v>
      </c>
      <c r="D38" s="378">
        <v>927.69999999999993</v>
      </c>
      <c r="E38" s="378">
        <v>891.24999999999989</v>
      </c>
      <c r="F38" s="378">
        <v>843.65</v>
      </c>
      <c r="G38" s="378">
        <v>807.19999999999993</v>
      </c>
      <c r="H38" s="378">
        <v>975.29999999999984</v>
      </c>
      <c r="I38" s="378">
        <v>1011.7499999999999</v>
      </c>
      <c r="J38" s="378">
        <v>1059.3499999999999</v>
      </c>
      <c r="K38" s="377">
        <v>964.15</v>
      </c>
      <c r="L38" s="377">
        <v>880.1</v>
      </c>
      <c r="M38" s="377">
        <v>7.67</v>
      </c>
      <c r="N38" s="1"/>
      <c r="O38" s="1"/>
    </row>
    <row r="39" spans="1:15" ht="12.75" customHeight="1">
      <c r="A39" s="30">
        <v>29</v>
      </c>
      <c r="B39" s="431" t="s">
        <v>52</v>
      </c>
      <c r="C39" s="377">
        <v>756</v>
      </c>
      <c r="D39" s="378">
        <v>758.80000000000007</v>
      </c>
      <c r="E39" s="378">
        <v>741.60000000000014</v>
      </c>
      <c r="F39" s="378">
        <v>727.2</v>
      </c>
      <c r="G39" s="378">
        <v>710.00000000000011</v>
      </c>
      <c r="H39" s="378">
        <v>773.20000000000016</v>
      </c>
      <c r="I39" s="378">
        <v>790.4000000000002</v>
      </c>
      <c r="J39" s="378">
        <v>804.80000000000018</v>
      </c>
      <c r="K39" s="377">
        <v>776</v>
      </c>
      <c r="L39" s="377">
        <v>744.4</v>
      </c>
      <c r="M39" s="377">
        <v>4.1291500000000001</v>
      </c>
      <c r="N39" s="1"/>
      <c r="O39" s="1"/>
    </row>
    <row r="40" spans="1:15" ht="12.75" customHeight="1">
      <c r="A40" s="30">
        <v>30</v>
      </c>
      <c r="B40" s="431" t="s">
        <v>53</v>
      </c>
      <c r="C40" s="377">
        <v>4498.1499999999996</v>
      </c>
      <c r="D40" s="378">
        <v>4557.0666666666666</v>
      </c>
      <c r="E40" s="378">
        <v>4403.333333333333</v>
      </c>
      <c r="F40" s="378">
        <v>4308.5166666666664</v>
      </c>
      <c r="G40" s="378">
        <v>4154.7833333333328</v>
      </c>
      <c r="H40" s="378">
        <v>4651.8833333333332</v>
      </c>
      <c r="I40" s="378">
        <v>4805.6166666666668</v>
      </c>
      <c r="J40" s="378">
        <v>4900.4333333333334</v>
      </c>
      <c r="K40" s="377">
        <v>4710.8</v>
      </c>
      <c r="L40" s="377">
        <v>4462.25</v>
      </c>
      <c r="M40" s="377">
        <v>7.3776200000000003</v>
      </c>
      <c r="N40" s="1"/>
      <c r="O40" s="1"/>
    </row>
    <row r="41" spans="1:15" ht="12.75" customHeight="1">
      <c r="A41" s="30">
        <v>31</v>
      </c>
      <c r="B41" s="431" t="s">
        <v>54</v>
      </c>
      <c r="C41" s="377">
        <v>212.35</v>
      </c>
      <c r="D41" s="378">
        <v>215.6</v>
      </c>
      <c r="E41" s="378">
        <v>206.79999999999998</v>
      </c>
      <c r="F41" s="378">
        <v>201.25</v>
      </c>
      <c r="G41" s="378">
        <v>192.45</v>
      </c>
      <c r="H41" s="378">
        <v>221.14999999999998</v>
      </c>
      <c r="I41" s="378">
        <v>229.95</v>
      </c>
      <c r="J41" s="378">
        <v>235.49999999999997</v>
      </c>
      <c r="K41" s="377">
        <v>224.4</v>
      </c>
      <c r="L41" s="377">
        <v>210.05</v>
      </c>
      <c r="M41" s="377">
        <v>28.718229999999998</v>
      </c>
      <c r="N41" s="1"/>
      <c r="O41" s="1"/>
    </row>
    <row r="42" spans="1:15" ht="12.75" customHeight="1">
      <c r="A42" s="30">
        <v>32</v>
      </c>
      <c r="B42" s="431" t="s">
        <v>303</v>
      </c>
      <c r="C42" s="377">
        <v>553.4</v>
      </c>
      <c r="D42" s="378">
        <v>556.13333333333333</v>
      </c>
      <c r="E42" s="378">
        <v>533.26666666666665</v>
      </c>
      <c r="F42" s="378">
        <v>513.13333333333333</v>
      </c>
      <c r="G42" s="378">
        <v>490.26666666666665</v>
      </c>
      <c r="H42" s="378">
        <v>576.26666666666665</v>
      </c>
      <c r="I42" s="378">
        <v>599.13333333333321</v>
      </c>
      <c r="J42" s="378">
        <v>619.26666666666665</v>
      </c>
      <c r="K42" s="377">
        <v>579</v>
      </c>
      <c r="L42" s="377">
        <v>536</v>
      </c>
      <c r="M42" s="377">
        <v>2.0638200000000002</v>
      </c>
      <c r="N42" s="1"/>
      <c r="O42" s="1"/>
    </row>
    <row r="43" spans="1:15" ht="12.75" customHeight="1">
      <c r="A43" s="30">
        <v>33</v>
      </c>
      <c r="B43" s="431" t="s">
        <v>304</v>
      </c>
      <c r="C43" s="377">
        <v>93.8</v>
      </c>
      <c r="D43" s="378">
        <v>94.633333333333326</v>
      </c>
      <c r="E43" s="378">
        <v>91.366666666666646</v>
      </c>
      <c r="F43" s="378">
        <v>88.933333333333323</v>
      </c>
      <c r="G43" s="378">
        <v>85.666666666666643</v>
      </c>
      <c r="H43" s="378">
        <v>97.066666666666649</v>
      </c>
      <c r="I43" s="378">
        <v>100.33333333333333</v>
      </c>
      <c r="J43" s="378">
        <v>102.76666666666665</v>
      </c>
      <c r="K43" s="377">
        <v>97.9</v>
      </c>
      <c r="L43" s="377">
        <v>92.2</v>
      </c>
      <c r="M43" s="377">
        <v>15.8629</v>
      </c>
      <c r="N43" s="1"/>
      <c r="O43" s="1"/>
    </row>
    <row r="44" spans="1:15" ht="12.75" customHeight="1">
      <c r="A44" s="30">
        <v>34</v>
      </c>
      <c r="B44" s="431" t="s">
        <v>55</v>
      </c>
      <c r="C44" s="377">
        <v>132.80000000000001</v>
      </c>
      <c r="D44" s="378">
        <v>134.06666666666666</v>
      </c>
      <c r="E44" s="378">
        <v>129.28333333333333</v>
      </c>
      <c r="F44" s="378">
        <v>125.76666666666668</v>
      </c>
      <c r="G44" s="378">
        <v>120.98333333333335</v>
      </c>
      <c r="H44" s="378">
        <v>137.58333333333331</v>
      </c>
      <c r="I44" s="378">
        <v>142.36666666666662</v>
      </c>
      <c r="J44" s="378">
        <v>145.8833333333333</v>
      </c>
      <c r="K44" s="377">
        <v>138.85</v>
      </c>
      <c r="L44" s="377">
        <v>130.55000000000001</v>
      </c>
      <c r="M44" s="377">
        <v>159.83815999999999</v>
      </c>
      <c r="N44" s="1"/>
      <c r="O44" s="1"/>
    </row>
    <row r="45" spans="1:15" ht="12.75" customHeight="1">
      <c r="A45" s="30">
        <v>35</v>
      </c>
      <c r="B45" s="431" t="s">
        <v>57</v>
      </c>
      <c r="C45" s="377">
        <v>3155.15</v>
      </c>
      <c r="D45" s="378">
        <v>3186.7166666666667</v>
      </c>
      <c r="E45" s="378">
        <v>3103.4333333333334</v>
      </c>
      <c r="F45" s="378">
        <v>3051.7166666666667</v>
      </c>
      <c r="G45" s="378">
        <v>2968.4333333333334</v>
      </c>
      <c r="H45" s="378">
        <v>3238.4333333333334</v>
      </c>
      <c r="I45" s="378">
        <v>3321.7166666666672</v>
      </c>
      <c r="J45" s="378">
        <v>3373.4333333333334</v>
      </c>
      <c r="K45" s="377">
        <v>3270</v>
      </c>
      <c r="L45" s="377">
        <v>3135</v>
      </c>
      <c r="M45" s="377">
        <v>15.75665</v>
      </c>
      <c r="N45" s="1"/>
      <c r="O45" s="1"/>
    </row>
    <row r="46" spans="1:15" ht="12.75" customHeight="1">
      <c r="A46" s="30">
        <v>36</v>
      </c>
      <c r="B46" s="431" t="s">
        <v>305</v>
      </c>
      <c r="C46" s="377">
        <v>180.65</v>
      </c>
      <c r="D46" s="378">
        <v>182.83333333333334</v>
      </c>
      <c r="E46" s="378">
        <v>175.86666666666667</v>
      </c>
      <c r="F46" s="378">
        <v>171.08333333333334</v>
      </c>
      <c r="G46" s="378">
        <v>164.11666666666667</v>
      </c>
      <c r="H46" s="378">
        <v>187.61666666666667</v>
      </c>
      <c r="I46" s="378">
        <v>194.58333333333331</v>
      </c>
      <c r="J46" s="378">
        <v>199.36666666666667</v>
      </c>
      <c r="K46" s="377">
        <v>189.8</v>
      </c>
      <c r="L46" s="377">
        <v>178.05</v>
      </c>
      <c r="M46" s="377">
        <v>6.50474</v>
      </c>
      <c r="N46" s="1"/>
      <c r="O46" s="1"/>
    </row>
    <row r="47" spans="1:15" ht="12.75" customHeight="1">
      <c r="A47" s="30">
        <v>37</v>
      </c>
      <c r="B47" s="431" t="s">
        <v>307</v>
      </c>
      <c r="C47" s="377">
        <v>2172.3000000000002</v>
      </c>
      <c r="D47" s="378">
        <v>2233.5</v>
      </c>
      <c r="E47" s="378">
        <v>2089</v>
      </c>
      <c r="F47" s="378">
        <v>2005.6999999999998</v>
      </c>
      <c r="G47" s="378">
        <v>1861.1999999999998</v>
      </c>
      <c r="H47" s="378">
        <v>2316.8000000000002</v>
      </c>
      <c r="I47" s="378">
        <v>2461.3000000000002</v>
      </c>
      <c r="J47" s="378">
        <v>2544.6000000000004</v>
      </c>
      <c r="K47" s="377">
        <v>2378</v>
      </c>
      <c r="L47" s="377">
        <v>2150.1999999999998</v>
      </c>
      <c r="M47" s="377">
        <v>6.8392499999999998</v>
      </c>
      <c r="N47" s="1"/>
      <c r="O47" s="1"/>
    </row>
    <row r="48" spans="1:15" ht="12.75" customHeight="1">
      <c r="A48" s="30">
        <v>38</v>
      </c>
      <c r="B48" s="431" t="s">
        <v>306</v>
      </c>
      <c r="C48" s="377">
        <v>2833.65</v>
      </c>
      <c r="D48" s="378">
        <v>2882.2166666666667</v>
      </c>
      <c r="E48" s="378">
        <v>2726.4333333333334</v>
      </c>
      <c r="F48" s="378">
        <v>2619.2166666666667</v>
      </c>
      <c r="G48" s="378">
        <v>2463.4333333333334</v>
      </c>
      <c r="H48" s="378">
        <v>2989.4333333333334</v>
      </c>
      <c r="I48" s="378">
        <v>3145.2166666666672</v>
      </c>
      <c r="J48" s="378">
        <v>3252.4333333333334</v>
      </c>
      <c r="K48" s="377">
        <v>3038</v>
      </c>
      <c r="L48" s="377">
        <v>2775</v>
      </c>
      <c r="M48" s="377">
        <v>0.25768999999999997</v>
      </c>
      <c r="N48" s="1"/>
      <c r="O48" s="1"/>
    </row>
    <row r="49" spans="1:15" ht="12.75" customHeight="1">
      <c r="A49" s="30">
        <v>39</v>
      </c>
      <c r="B49" s="431" t="s">
        <v>241</v>
      </c>
      <c r="C49" s="377">
        <v>1781.15</v>
      </c>
      <c r="D49" s="378">
        <v>1787.3333333333333</v>
      </c>
      <c r="E49" s="378">
        <v>1729.7666666666664</v>
      </c>
      <c r="F49" s="378">
        <v>1678.3833333333332</v>
      </c>
      <c r="G49" s="378">
        <v>1620.8166666666664</v>
      </c>
      <c r="H49" s="378">
        <v>1838.7166666666665</v>
      </c>
      <c r="I49" s="378">
        <v>1896.2833333333335</v>
      </c>
      <c r="J49" s="378">
        <v>1947.6666666666665</v>
      </c>
      <c r="K49" s="377">
        <v>1844.9</v>
      </c>
      <c r="L49" s="377">
        <v>1735.95</v>
      </c>
      <c r="M49" s="377">
        <v>2.2355100000000001</v>
      </c>
      <c r="N49" s="1"/>
      <c r="O49" s="1"/>
    </row>
    <row r="50" spans="1:15" ht="12.75" customHeight="1">
      <c r="A50" s="30">
        <v>40</v>
      </c>
      <c r="B50" s="431" t="s">
        <v>308</v>
      </c>
      <c r="C50" s="377">
        <v>9287.15</v>
      </c>
      <c r="D50" s="378">
        <v>9391.6666666666661</v>
      </c>
      <c r="E50" s="378">
        <v>9102.2333333333318</v>
      </c>
      <c r="F50" s="378">
        <v>8917.3166666666657</v>
      </c>
      <c r="G50" s="378">
        <v>8627.8833333333314</v>
      </c>
      <c r="H50" s="378">
        <v>9576.5833333333321</v>
      </c>
      <c r="I50" s="378">
        <v>9866.0166666666664</v>
      </c>
      <c r="J50" s="378">
        <v>10050.933333333332</v>
      </c>
      <c r="K50" s="377">
        <v>9681.1</v>
      </c>
      <c r="L50" s="377">
        <v>9206.75</v>
      </c>
      <c r="M50" s="377">
        <v>0.34460000000000002</v>
      </c>
      <c r="N50" s="1"/>
      <c r="O50" s="1"/>
    </row>
    <row r="51" spans="1:15" ht="12.75" customHeight="1">
      <c r="A51" s="30">
        <v>41</v>
      </c>
      <c r="B51" s="431" t="s">
        <v>59</v>
      </c>
      <c r="C51" s="377">
        <v>1229.5</v>
      </c>
      <c r="D51" s="378">
        <v>1239.2</v>
      </c>
      <c r="E51" s="378">
        <v>1209.1000000000001</v>
      </c>
      <c r="F51" s="378">
        <v>1188.7</v>
      </c>
      <c r="G51" s="378">
        <v>1158.6000000000001</v>
      </c>
      <c r="H51" s="378">
        <v>1259.6000000000001</v>
      </c>
      <c r="I51" s="378">
        <v>1289.7</v>
      </c>
      <c r="J51" s="378">
        <v>1310.1000000000001</v>
      </c>
      <c r="K51" s="377">
        <v>1269.3</v>
      </c>
      <c r="L51" s="377">
        <v>1218.8</v>
      </c>
      <c r="M51" s="377">
        <v>8.2469199999999994</v>
      </c>
      <c r="N51" s="1"/>
      <c r="O51" s="1"/>
    </row>
    <row r="52" spans="1:15" ht="12.75" customHeight="1">
      <c r="A52" s="30">
        <v>42</v>
      </c>
      <c r="B52" s="431" t="s">
        <v>60</v>
      </c>
      <c r="C52" s="377">
        <v>609.70000000000005</v>
      </c>
      <c r="D52" s="378">
        <v>622.83333333333337</v>
      </c>
      <c r="E52" s="378">
        <v>590.2166666666667</v>
      </c>
      <c r="F52" s="378">
        <v>570.73333333333335</v>
      </c>
      <c r="G52" s="378">
        <v>538.11666666666667</v>
      </c>
      <c r="H52" s="378">
        <v>642.31666666666672</v>
      </c>
      <c r="I52" s="378">
        <v>674.93333333333328</v>
      </c>
      <c r="J52" s="378">
        <v>694.41666666666674</v>
      </c>
      <c r="K52" s="377">
        <v>655.45</v>
      </c>
      <c r="L52" s="377">
        <v>603.35</v>
      </c>
      <c r="M52" s="377">
        <v>33.551879999999997</v>
      </c>
      <c r="N52" s="1"/>
      <c r="O52" s="1"/>
    </row>
    <row r="53" spans="1:15" ht="12.75" customHeight="1">
      <c r="A53" s="30">
        <v>43</v>
      </c>
      <c r="B53" s="431" t="s">
        <v>309</v>
      </c>
      <c r="C53" s="377">
        <v>619.1</v>
      </c>
      <c r="D53" s="378">
        <v>614.13333333333333</v>
      </c>
      <c r="E53" s="378">
        <v>596.26666666666665</v>
      </c>
      <c r="F53" s="378">
        <v>573.43333333333328</v>
      </c>
      <c r="G53" s="378">
        <v>555.56666666666661</v>
      </c>
      <c r="H53" s="378">
        <v>636.9666666666667</v>
      </c>
      <c r="I53" s="378">
        <v>654.83333333333326</v>
      </c>
      <c r="J53" s="378">
        <v>677.66666666666674</v>
      </c>
      <c r="K53" s="377">
        <v>632</v>
      </c>
      <c r="L53" s="377">
        <v>591.29999999999995</v>
      </c>
      <c r="M53" s="377">
        <v>6.01044</v>
      </c>
      <c r="N53" s="1"/>
      <c r="O53" s="1"/>
    </row>
    <row r="54" spans="1:15" ht="12.75" customHeight="1">
      <c r="A54" s="30">
        <v>44</v>
      </c>
      <c r="B54" s="431" t="s">
        <v>61</v>
      </c>
      <c r="C54" s="377">
        <v>704.6</v>
      </c>
      <c r="D54" s="378">
        <v>703.06666666666661</v>
      </c>
      <c r="E54" s="378">
        <v>689.73333333333323</v>
      </c>
      <c r="F54" s="378">
        <v>674.86666666666667</v>
      </c>
      <c r="G54" s="378">
        <v>661.5333333333333</v>
      </c>
      <c r="H54" s="378">
        <v>717.93333333333317</v>
      </c>
      <c r="I54" s="378">
        <v>731.26666666666665</v>
      </c>
      <c r="J54" s="378">
        <v>746.1333333333331</v>
      </c>
      <c r="K54" s="377">
        <v>716.4</v>
      </c>
      <c r="L54" s="377">
        <v>688.2</v>
      </c>
      <c r="M54" s="377">
        <v>88.125010000000003</v>
      </c>
      <c r="N54" s="1"/>
      <c r="O54" s="1"/>
    </row>
    <row r="55" spans="1:15" ht="12.75" customHeight="1">
      <c r="A55" s="30">
        <v>45</v>
      </c>
      <c r="B55" s="431" t="s">
        <v>62</v>
      </c>
      <c r="C55" s="377">
        <v>3382.3</v>
      </c>
      <c r="D55" s="378">
        <v>3395.5</v>
      </c>
      <c r="E55" s="378">
        <v>3336.8</v>
      </c>
      <c r="F55" s="378">
        <v>3291.3</v>
      </c>
      <c r="G55" s="378">
        <v>3232.6000000000004</v>
      </c>
      <c r="H55" s="378">
        <v>3441</v>
      </c>
      <c r="I55" s="378">
        <v>3499.7</v>
      </c>
      <c r="J55" s="378">
        <v>3545.2</v>
      </c>
      <c r="K55" s="377">
        <v>3454.2</v>
      </c>
      <c r="L55" s="377">
        <v>3350</v>
      </c>
      <c r="M55" s="377">
        <v>7.8813700000000004</v>
      </c>
      <c r="N55" s="1"/>
      <c r="O55" s="1"/>
    </row>
    <row r="56" spans="1:15" ht="12.75" customHeight="1">
      <c r="A56" s="30">
        <v>46</v>
      </c>
      <c r="B56" s="431" t="s">
        <v>313</v>
      </c>
      <c r="C56" s="377">
        <v>180.1</v>
      </c>
      <c r="D56" s="378">
        <v>181.61666666666667</v>
      </c>
      <c r="E56" s="378">
        <v>177.23333333333335</v>
      </c>
      <c r="F56" s="378">
        <v>174.36666666666667</v>
      </c>
      <c r="G56" s="378">
        <v>169.98333333333335</v>
      </c>
      <c r="H56" s="378">
        <v>184.48333333333335</v>
      </c>
      <c r="I56" s="378">
        <v>188.86666666666667</v>
      </c>
      <c r="J56" s="378">
        <v>191.73333333333335</v>
      </c>
      <c r="K56" s="377">
        <v>186</v>
      </c>
      <c r="L56" s="377">
        <v>178.75</v>
      </c>
      <c r="M56" s="377">
        <v>7.01424</v>
      </c>
      <c r="N56" s="1"/>
      <c r="O56" s="1"/>
    </row>
    <row r="57" spans="1:15" ht="12.75" customHeight="1">
      <c r="A57" s="30">
        <v>47</v>
      </c>
      <c r="B57" s="431" t="s">
        <v>314</v>
      </c>
      <c r="C57" s="377">
        <v>1156.95</v>
      </c>
      <c r="D57" s="378">
        <v>1166.9666666666667</v>
      </c>
      <c r="E57" s="378">
        <v>1135.0833333333335</v>
      </c>
      <c r="F57" s="378">
        <v>1113.2166666666667</v>
      </c>
      <c r="G57" s="378">
        <v>1081.3333333333335</v>
      </c>
      <c r="H57" s="378">
        <v>1188.8333333333335</v>
      </c>
      <c r="I57" s="378">
        <v>1220.7166666666667</v>
      </c>
      <c r="J57" s="378">
        <v>1242.5833333333335</v>
      </c>
      <c r="K57" s="377">
        <v>1198.8499999999999</v>
      </c>
      <c r="L57" s="377">
        <v>1145.0999999999999</v>
      </c>
      <c r="M57" s="377">
        <v>0.93208999999999997</v>
      </c>
      <c r="N57" s="1"/>
      <c r="O57" s="1"/>
    </row>
    <row r="58" spans="1:15" ht="12.75" customHeight="1">
      <c r="A58" s="30">
        <v>48</v>
      </c>
      <c r="B58" s="431" t="s">
        <v>64</v>
      </c>
      <c r="C58" s="377">
        <v>15707.15</v>
      </c>
      <c r="D58" s="378">
        <v>15861.699999999999</v>
      </c>
      <c r="E58" s="378">
        <v>15289.449999999997</v>
      </c>
      <c r="F58" s="378">
        <v>14871.749999999998</v>
      </c>
      <c r="G58" s="378">
        <v>14299.499999999996</v>
      </c>
      <c r="H58" s="378">
        <v>16279.399999999998</v>
      </c>
      <c r="I58" s="378">
        <v>16851.650000000001</v>
      </c>
      <c r="J58" s="378">
        <v>17269.349999999999</v>
      </c>
      <c r="K58" s="377">
        <v>16433.95</v>
      </c>
      <c r="L58" s="377">
        <v>15444</v>
      </c>
      <c r="M58" s="377">
        <v>4.7364300000000004</v>
      </c>
      <c r="N58" s="1"/>
      <c r="O58" s="1"/>
    </row>
    <row r="59" spans="1:15" ht="12" customHeight="1">
      <c r="A59" s="30">
        <v>49</v>
      </c>
      <c r="B59" s="431" t="s">
        <v>246</v>
      </c>
      <c r="C59" s="377">
        <v>5078.2</v>
      </c>
      <c r="D59" s="378">
        <v>5165.5333333333328</v>
      </c>
      <c r="E59" s="378">
        <v>4912.6666666666661</v>
      </c>
      <c r="F59" s="378">
        <v>4747.1333333333332</v>
      </c>
      <c r="G59" s="378">
        <v>4494.2666666666664</v>
      </c>
      <c r="H59" s="378">
        <v>5331.0666666666657</v>
      </c>
      <c r="I59" s="378">
        <v>5583.9333333333325</v>
      </c>
      <c r="J59" s="378">
        <v>5749.4666666666653</v>
      </c>
      <c r="K59" s="377">
        <v>5418.4</v>
      </c>
      <c r="L59" s="377">
        <v>5000</v>
      </c>
      <c r="M59" s="377">
        <v>0.44252999999999998</v>
      </c>
      <c r="N59" s="1"/>
      <c r="O59" s="1"/>
    </row>
    <row r="60" spans="1:15" ht="12.75" customHeight="1">
      <c r="A60" s="30">
        <v>50</v>
      </c>
      <c r="B60" s="431" t="s">
        <v>65</v>
      </c>
      <c r="C60" s="377">
        <v>6931.75</v>
      </c>
      <c r="D60" s="378">
        <v>7033.1500000000005</v>
      </c>
      <c r="E60" s="378">
        <v>6716.3000000000011</v>
      </c>
      <c r="F60" s="378">
        <v>6500.85</v>
      </c>
      <c r="G60" s="378">
        <v>6184.0000000000009</v>
      </c>
      <c r="H60" s="378">
        <v>7248.6000000000013</v>
      </c>
      <c r="I60" s="378">
        <v>7565.4500000000016</v>
      </c>
      <c r="J60" s="378">
        <v>7780.9000000000015</v>
      </c>
      <c r="K60" s="377">
        <v>7350</v>
      </c>
      <c r="L60" s="377">
        <v>6817.7</v>
      </c>
      <c r="M60" s="377">
        <v>25.02582</v>
      </c>
      <c r="N60" s="1"/>
      <c r="O60" s="1"/>
    </row>
    <row r="61" spans="1:15" ht="12.75" customHeight="1">
      <c r="A61" s="30">
        <v>51</v>
      </c>
      <c r="B61" s="431" t="s">
        <v>315</v>
      </c>
      <c r="C61" s="377">
        <v>3177.15</v>
      </c>
      <c r="D61" s="378">
        <v>3202.25</v>
      </c>
      <c r="E61" s="378">
        <v>3059.9</v>
      </c>
      <c r="F61" s="378">
        <v>2942.65</v>
      </c>
      <c r="G61" s="378">
        <v>2800.3</v>
      </c>
      <c r="H61" s="378">
        <v>3319.5</v>
      </c>
      <c r="I61" s="378">
        <v>3461.8500000000004</v>
      </c>
      <c r="J61" s="378">
        <v>3579.1</v>
      </c>
      <c r="K61" s="377">
        <v>3344.6</v>
      </c>
      <c r="L61" s="377">
        <v>3085</v>
      </c>
      <c r="M61" s="377">
        <v>0.97558</v>
      </c>
      <c r="N61" s="1"/>
      <c r="O61" s="1"/>
    </row>
    <row r="62" spans="1:15" ht="12.75" customHeight="1">
      <c r="A62" s="30">
        <v>52</v>
      </c>
      <c r="B62" s="431" t="s">
        <v>66</v>
      </c>
      <c r="C62" s="377">
        <v>2358.5</v>
      </c>
      <c r="D62" s="378">
        <v>2383.2999999999997</v>
      </c>
      <c r="E62" s="378">
        <v>2307.2999999999993</v>
      </c>
      <c r="F62" s="378">
        <v>2256.0999999999995</v>
      </c>
      <c r="G62" s="378">
        <v>2180.099999999999</v>
      </c>
      <c r="H62" s="378">
        <v>2434.4999999999995</v>
      </c>
      <c r="I62" s="378">
        <v>2510.5000000000005</v>
      </c>
      <c r="J62" s="378">
        <v>2561.6999999999998</v>
      </c>
      <c r="K62" s="377">
        <v>2459.3000000000002</v>
      </c>
      <c r="L62" s="377">
        <v>2332.1</v>
      </c>
      <c r="M62" s="377">
        <v>1.41089</v>
      </c>
      <c r="N62" s="1"/>
      <c r="O62" s="1"/>
    </row>
    <row r="63" spans="1:15" ht="12.75" customHeight="1">
      <c r="A63" s="30">
        <v>53</v>
      </c>
      <c r="B63" s="431" t="s">
        <v>316</v>
      </c>
      <c r="C63" s="377">
        <v>398.55</v>
      </c>
      <c r="D63" s="378">
        <v>405.75</v>
      </c>
      <c r="E63" s="378">
        <v>385.05</v>
      </c>
      <c r="F63" s="378">
        <v>371.55</v>
      </c>
      <c r="G63" s="378">
        <v>350.85</v>
      </c>
      <c r="H63" s="378">
        <v>419.25</v>
      </c>
      <c r="I63" s="378">
        <v>439.95000000000005</v>
      </c>
      <c r="J63" s="378">
        <v>453.45</v>
      </c>
      <c r="K63" s="377">
        <v>426.45</v>
      </c>
      <c r="L63" s="377">
        <v>392.25</v>
      </c>
      <c r="M63" s="377">
        <v>38.355550000000001</v>
      </c>
      <c r="N63" s="1"/>
      <c r="O63" s="1"/>
    </row>
    <row r="64" spans="1:15" ht="12.75" customHeight="1">
      <c r="A64" s="30">
        <v>54</v>
      </c>
      <c r="B64" s="431" t="s">
        <v>67</v>
      </c>
      <c r="C64" s="377">
        <v>307.85000000000002</v>
      </c>
      <c r="D64" s="378">
        <v>304.78333333333336</v>
      </c>
      <c r="E64" s="378">
        <v>298.56666666666672</v>
      </c>
      <c r="F64" s="378">
        <v>289.28333333333336</v>
      </c>
      <c r="G64" s="378">
        <v>283.06666666666672</v>
      </c>
      <c r="H64" s="378">
        <v>314.06666666666672</v>
      </c>
      <c r="I64" s="378">
        <v>320.2833333333333</v>
      </c>
      <c r="J64" s="378">
        <v>329.56666666666672</v>
      </c>
      <c r="K64" s="377">
        <v>311</v>
      </c>
      <c r="L64" s="377">
        <v>295.5</v>
      </c>
      <c r="M64" s="377">
        <v>333.21082999999999</v>
      </c>
      <c r="N64" s="1"/>
      <c r="O64" s="1"/>
    </row>
    <row r="65" spans="1:15" ht="12.75" customHeight="1">
      <c r="A65" s="30">
        <v>55</v>
      </c>
      <c r="B65" s="431" t="s">
        <v>68</v>
      </c>
      <c r="C65" s="377">
        <v>92.6</v>
      </c>
      <c r="D65" s="378">
        <v>92.3</v>
      </c>
      <c r="E65" s="378">
        <v>91</v>
      </c>
      <c r="F65" s="378">
        <v>89.4</v>
      </c>
      <c r="G65" s="378">
        <v>88.100000000000009</v>
      </c>
      <c r="H65" s="378">
        <v>93.899999999999991</v>
      </c>
      <c r="I65" s="378">
        <v>95.199999999999974</v>
      </c>
      <c r="J65" s="378">
        <v>96.799999999999983</v>
      </c>
      <c r="K65" s="377">
        <v>93.6</v>
      </c>
      <c r="L65" s="377">
        <v>90.7</v>
      </c>
      <c r="M65" s="377">
        <v>561.81631000000004</v>
      </c>
      <c r="N65" s="1"/>
      <c r="O65" s="1"/>
    </row>
    <row r="66" spans="1:15" ht="12.75" customHeight="1">
      <c r="A66" s="30">
        <v>56</v>
      </c>
      <c r="B66" s="431" t="s">
        <v>247</v>
      </c>
      <c r="C66" s="377">
        <v>51.15</v>
      </c>
      <c r="D66" s="378">
        <v>51.449999999999996</v>
      </c>
      <c r="E66" s="378">
        <v>50.29999999999999</v>
      </c>
      <c r="F66" s="378">
        <v>49.449999999999996</v>
      </c>
      <c r="G66" s="378">
        <v>48.29999999999999</v>
      </c>
      <c r="H66" s="378">
        <v>52.29999999999999</v>
      </c>
      <c r="I66" s="378">
        <v>53.449999999999996</v>
      </c>
      <c r="J66" s="378">
        <v>54.29999999999999</v>
      </c>
      <c r="K66" s="377">
        <v>52.6</v>
      </c>
      <c r="L66" s="377">
        <v>50.6</v>
      </c>
      <c r="M66" s="377">
        <v>51.742539999999998</v>
      </c>
      <c r="N66" s="1"/>
      <c r="O66" s="1"/>
    </row>
    <row r="67" spans="1:15" ht="12.75" customHeight="1">
      <c r="A67" s="30">
        <v>57</v>
      </c>
      <c r="B67" s="431" t="s">
        <v>310</v>
      </c>
      <c r="C67" s="377">
        <v>3017.15</v>
      </c>
      <c r="D67" s="378">
        <v>3031.3666666666668</v>
      </c>
      <c r="E67" s="378">
        <v>2839.0333333333338</v>
      </c>
      <c r="F67" s="378">
        <v>2660.916666666667</v>
      </c>
      <c r="G67" s="378">
        <v>2468.5833333333339</v>
      </c>
      <c r="H67" s="378">
        <v>3209.4833333333336</v>
      </c>
      <c r="I67" s="378">
        <v>3401.8166666666666</v>
      </c>
      <c r="J67" s="378">
        <v>3579.9333333333334</v>
      </c>
      <c r="K67" s="377">
        <v>3223.7</v>
      </c>
      <c r="L67" s="377">
        <v>2853.25</v>
      </c>
      <c r="M67" s="377">
        <v>0.95143999999999995</v>
      </c>
      <c r="N67" s="1"/>
      <c r="O67" s="1"/>
    </row>
    <row r="68" spans="1:15" ht="12.75" customHeight="1">
      <c r="A68" s="30">
        <v>58</v>
      </c>
      <c r="B68" s="431" t="s">
        <v>69</v>
      </c>
      <c r="C68" s="377">
        <v>1931.9</v>
      </c>
      <c r="D68" s="378">
        <v>1956.3833333333334</v>
      </c>
      <c r="E68" s="378">
        <v>1884.5666666666668</v>
      </c>
      <c r="F68" s="378">
        <v>1837.2333333333333</v>
      </c>
      <c r="G68" s="378">
        <v>1765.4166666666667</v>
      </c>
      <c r="H68" s="378">
        <v>2003.7166666666669</v>
      </c>
      <c r="I68" s="378">
        <v>2075.5333333333338</v>
      </c>
      <c r="J68" s="378">
        <v>2122.8666666666668</v>
      </c>
      <c r="K68" s="377">
        <v>2028.2</v>
      </c>
      <c r="L68" s="377">
        <v>1909.05</v>
      </c>
      <c r="M68" s="377">
        <v>4.23414</v>
      </c>
      <c r="N68" s="1"/>
      <c r="O68" s="1"/>
    </row>
    <row r="69" spans="1:15" ht="12.75" customHeight="1">
      <c r="A69" s="30">
        <v>59</v>
      </c>
      <c r="B69" s="431" t="s">
        <v>318</v>
      </c>
      <c r="C69" s="377">
        <v>5026.75</v>
      </c>
      <c r="D69" s="378">
        <v>4993.25</v>
      </c>
      <c r="E69" s="378">
        <v>4888.5</v>
      </c>
      <c r="F69" s="378">
        <v>4750.25</v>
      </c>
      <c r="G69" s="378">
        <v>4645.5</v>
      </c>
      <c r="H69" s="378">
        <v>5131.5</v>
      </c>
      <c r="I69" s="378">
        <v>5236.25</v>
      </c>
      <c r="J69" s="378">
        <v>5374.5</v>
      </c>
      <c r="K69" s="377">
        <v>5098</v>
      </c>
      <c r="L69" s="377">
        <v>4855</v>
      </c>
      <c r="M69" s="377">
        <v>0.14341999999999999</v>
      </c>
      <c r="N69" s="1"/>
      <c r="O69" s="1"/>
    </row>
    <row r="70" spans="1:15" ht="12.75" customHeight="1">
      <c r="A70" s="30">
        <v>60</v>
      </c>
      <c r="B70" s="431" t="s">
        <v>248</v>
      </c>
      <c r="C70" s="377">
        <v>1023.65</v>
      </c>
      <c r="D70" s="378">
        <v>1043.1000000000001</v>
      </c>
      <c r="E70" s="378">
        <v>996.70000000000027</v>
      </c>
      <c r="F70" s="378">
        <v>969.75000000000011</v>
      </c>
      <c r="G70" s="378">
        <v>923.35000000000025</v>
      </c>
      <c r="H70" s="378">
        <v>1070.0500000000002</v>
      </c>
      <c r="I70" s="378">
        <v>1116.4500000000003</v>
      </c>
      <c r="J70" s="378">
        <v>1143.4000000000003</v>
      </c>
      <c r="K70" s="377">
        <v>1089.5</v>
      </c>
      <c r="L70" s="377">
        <v>1016.15</v>
      </c>
      <c r="M70" s="377">
        <v>0.50173999999999996</v>
      </c>
      <c r="N70" s="1"/>
      <c r="O70" s="1"/>
    </row>
    <row r="71" spans="1:15" ht="12.75" customHeight="1">
      <c r="A71" s="30">
        <v>61</v>
      </c>
      <c r="B71" s="431" t="s">
        <v>319</v>
      </c>
      <c r="C71" s="377">
        <v>446.75</v>
      </c>
      <c r="D71" s="378">
        <v>453.25</v>
      </c>
      <c r="E71" s="378">
        <v>434.5</v>
      </c>
      <c r="F71" s="378">
        <v>422.25</v>
      </c>
      <c r="G71" s="378">
        <v>403.5</v>
      </c>
      <c r="H71" s="378">
        <v>465.5</v>
      </c>
      <c r="I71" s="378">
        <v>484.25</v>
      </c>
      <c r="J71" s="378">
        <v>496.5</v>
      </c>
      <c r="K71" s="377">
        <v>472</v>
      </c>
      <c r="L71" s="377">
        <v>441</v>
      </c>
      <c r="M71" s="377">
        <v>8.5773200000000003</v>
      </c>
      <c r="N71" s="1"/>
      <c r="O71" s="1"/>
    </row>
    <row r="72" spans="1:15" ht="12.75" customHeight="1">
      <c r="A72" s="30">
        <v>62</v>
      </c>
      <c r="B72" s="431" t="s">
        <v>71</v>
      </c>
      <c r="C72" s="377">
        <v>197.3</v>
      </c>
      <c r="D72" s="378">
        <v>200.36666666666667</v>
      </c>
      <c r="E72" s="378">
        <v>191.98333333333335</v>
      </c>
      <c r="F72" s="378">
        <v>186.66666666666669</v>
      </c>
      <c r="G72" s="378">
        <v>178.28333333333336</v>
      </c>
      <c r="H72" s="378">
        <v>205.68333333333334</v>
      </c>
      <c r="I72" s="378">
        <v>214.06666666666666</v>
      </c>
      <c r="J72" s="378">
        <v>219.38333333333333</v>
      </c>
      <c r="K72" s="377">
        <v>208.75</v>
      </c>
      <c r="L72" s="377">
        <v>195.05</v>
      </c>
      <c r="M72" s="377">
        <v>66.75179</v>
      </c>
      <c r="N72" s="1"/>
      <c r="O72" s="1"/>
    </row>
    <row r="73" spans="1:15" ht="12.75" customHeight="1">
      <c r="A73" s="30">
        <v>63</v>
      </c>
      <c r="B73" s="431" t="s">
        <v>311</v>
      </c>
      <c r="C73" s="377">
        <v>1781</v>
      </c>
      <c r="D73" s="378">
        <v>1787.1333333333332</v>
      </c>
      <c r="E73" s="378">
        <v>1746.1666666666665</v>
      </c>
      <c r="F73" s="378">
        <v>1711.3333333333333</v>
      </c>
      <c r="G73" s="378">
        <v>1670.3666666666666</v>
      </c>
      <c r="H73" s="378">
        <v>1821.9666666666665</v>
      </c>
      <c r="I73" s="378">
        <v>1862.9333333333332</v>
      </c>
      <c r="J73" s="378">
        <v>1897.7666666666664</v>
      </c>
      <c r="K73" s="377">
        <v>1828.1</v>
      </c>
      <c r="L73" s="377">
        <v>1752.3</v>
      </c>
      <c r="M73" s="377">
        <v>3.7913899999999998</v>
      </c>
      <c r="N73" s="1"/>
      <c r="O73" s="1"/>
    </row>
    <row r="74" spans="1:15" ht="12.75" customHeight="1">
      <c r="A74" s="30">
        <v>64</v>
      </c>
      <c r="B74" s="431" t="s">
        <v>72</v>
      </c>
      <c r="C74" s="377">
        <v>713.45</v>
      </c>
      <c r="D74" s="378">
        <v>723.30000000000007</v>
      </c>
      <c r="E74" s="378">
        <v>697.50000000000011</v>
      </c>
      <c r="F74" s="378">
        <v>681.55000000000007</v>
      </c>
      <c r="G74" s="378">
        <v>655.75000000000011</v>
      </c>
      <c r="H74" s="378">
        <v>739.25000000000011</v>
      </c>
      <c r="I74" s="378">
        <v>765.05000000000007</v>
      </c>
      <c r="J74" s="378">
        <v>781.00000000000011</v>
      </c>
      <c r="K74" s="377">
        <v>749.1</v>
      </c>
      <c r="L74" s="377">
        <v>707.35</v>
      </c>
      <c r="M74" s="377">
        <v>7.0108800000000002</v>
      </c>
      <c r="N74" s="1"/>
      <c r="O74" s="1"/>
    </row>
    <row r="75" spans="1:15" ht="12.75" customHeight="1">
      <c r="A75" s="30">
        <v>65</v>
      </c>
      <c r="B75" s="431" t="s">
        <v>73</v>
      </c>
      <c r="C75" s="377">
        <v>718.9</v>
      </c>
      <c r="D75" s="378">
        <v>723.1</v>
      </c>
      <c r="E75" s="378">
        <v>705.80000000000007</v>
      </c>
      <c r="F75" s="378">
        <v>692.7</v>
      </c>
      <c r="G75" s="378">
        <v>675.40000000000009</v>
      </c>
      <c r="H75" s="378">
        <v>736.2</v>
      </c>
      <c r="I75" s="378">
        <v>753.5</v>
      </c>
      <c r="J75" s="378">
        <v>766.6</v>
      </c>
      <c r="K75" s="377">
        <v>740.4</v>
      </c>
      <c r="L75" s="377">
        <v>710</v>
      </c>
      <c r="M75" s="377">
        <v>13.34962</v>
      </c>
      <c r="N75" s="1"/>
      <c r="O75" s="1"/>
    </row>
    <row r="76" spans="1:15" ht="12.75" customHeight="1">
      <c r="A76" s="30">
        <v>66</v>
      </c>
      <c r="B76" s="431" t="s">
        <v>320</v>
      </c>
      <c r="C76" s="377">
        <v>11777.2</v>
      </c>
      <c r="D76" s="378">
        <v>11982.4</v>
      </c>
      <c r="E76" s="378">
        <v>11464.8</v>
      </c>
      <c r="F76" s="378">
        <v>11152.4</v>
      </c>
      <c r="G76" s="378">
        <v>10634.8</v>
      </c>
      <c r="H76" s="378">
        <v>12294.8</v>
      </c>
      <c r="I76" s="378">
        <v>12812.400000000001</v>
      </c>
      <c r="J76" s="378">
        <v>13124.8</v>
      </c>
      <c r="K76" s="377">
        <v>12500</v>
      </c>
      <c r="L76" s="377">
        <v>11670</v>
      </c>
      <c r="M76" s="377">
        <v>4.1709999999999997E-2</v>
      </c>
      <c r="N76" s="1"/>
      <c r="O76" s="1"/>
    </row>
    <row r="77" spans="1:15" ht="12.75" customHeight="1">
      <c r="A77" s="30">
        <v>67</v>
      </c>
      <c r="B77" s="431" t="s">
        <v>75</v>
      </c>
      <c r="C77" s="377">
        <v>689.9</v>
      </c>
      <c r="D77" s="378">
        <v>691.41666666666663</v>
      </c>
      <c r="E77" s="378">
        <v>675.83333333333326</v>
      </c>
      <c r="F77" s="378">
        <v>661.76666666666665</v>
      </c>
      <c r="G77" s="378">
        <v>646.18333333333328</v>
      </c>
      <c r="H77" s="378">
        <v>705.48333333333323</v>
      </c>
      <c r="I77" s="378">
        <v>721.06666666666649</v>
      </c>
      <c r="J77" s="378">
        <v>735.13333333333321</v>
      </c>
      <c r="K77" s="377">
        <v>707</v>
      </c>
      <c r="L77" s="377">
        <v>677.35</v>
      </c>
      <c r="M77" s="377">
        <v>110.91633</v>
      </c>
      <c r="N77" s="1"/>
      <c r="O77" s="1"/>
    </row>
    <row r="78" spans="1:15" ht="12.75" customHeight="1">
      <c r="A78" s="30">
        <v>68</v>
      </c>
      <c r="B78" s="431" t="s">
        <v>76</v>
      </c>
      <c r="C78" s="377">
        <v>57.25</v>
      </c>
      <c r="D78" s="378">
        <v>57.883333333333326</v>
      </c>
      <c r="E78" s="378">
        <v>55.66666666666665</v>
      </c>
      <c r="F78" s="378">
        <v>54.083333333333321</v>
      </c>
      <c r="G78" s="378">
        <v>51.866666666666646</v>
      </c>
      <c r="H78" s="378">
        <v>59.466666666666654</v>
      </c>
      <c r="I78" s="378">
        <v>61.683333333333323</v>
      </c>
      <c r="J78" s="378">
        <v>63.266666666666659</v>
      </c>
      <c r="K78" s="377">
        <v>60.1</v>
      </c>
      <c r="L78" s="377">
        <v>56.3</v>
      </c>
      <c r="M78" s="377">
        <v>297.75639999999999</v>
      </c>
      <c r="N78" s="1"/>
      <c r="O78" s="1"/>
    </row>
    <row r="79" spans="1:15" ht="12.75" customHeight="1">
      <c r="A79" s="30">
        <v>69</v>
      </c>
      <c r="B79" s="431" t="s">
        <v>77</v>
      </c>
      <c r="C79" s="377">
        <v>372.8</v>
      </c>
      <c r="D79" s="378">
        <v>373.51666666666671</v>
      </c>
      <c r="E79" s="378">
        <v>367.18333333333339</v>
      </c>
      <c r="F79" s="378">
        <v>361.56666666666666</v>
      </c>
      <c r="G79" s="378">
        <v>355.23333333333335</v>
      </c>
      <c r="H79" s="378">
        <v>379.13333333333344</v>
      </c>
      <c r="I79" s="378">
        <v>385.46666666666681</v>
      </c>
      <c r="J79" s="378">
        <v>391.08333333333348</v>
      </c>
      <c r="K79" s="377">
        <v>379.85</v>
      </c>
      <c r="L79" s="377">
        <v>367.9</v>
      </c>
      <c r="M79" s="377">
        <v>44.070540000000001</v>
      </c>
      <c r="N79" s="1"/>
      <c r="O79" s="1"/>
    </row>
    <row r="80" spans="1:15" ht="12.75" customHeight="1">
      <c r="A80" s="30">
        <v>70</v>
      </c>
      <c r="B80" s="431" t="s">
        <v>321</v>
      </c>
      <c r="C80" s="377">
        <v>1362.2</v>
      </c>
      <c r="D80" s="378">
        <v>1393.8333333333333</v>
      </c>
      <c r="E80" s="378">
        <v>1322.6666666666665</v>
      </c>
      <c r="F80" s="378">
        <v>1283.1333333333332</v>
      </c>
      <c r="G80" s="378">
        <v>1211.9666666666665</v>
      </c>
      <c r="H80" s="378">
        <v>1433.3666666666666</v>
      </c>
      <c r="I80" s="378">
        <v>1504.5333333333331</v>
      </c>
      <c r="J80" s="378">
        <v>1544.0666666666666</v>
      </c>
      <c r="K80" s="377">
        <v>1465</v>
      </c>
      <c r="L80" s="377">
        <v>1354.3</v>
      </c>
      <c r="M80" s="377">
        <v>1.3844399999999999</v>
      </c>
      <c r="N80" s="1"/>
      <c r="O80" s="1"/>
    </row>
    <row r="81" spans="1:15" ht="12.75" customHeight="1">
      <c r="A81" s="30">
        <v>71</v>
      </c>
      <c r="B81" s="431" t="s">
        <v>323</v>
      </c>
      <c r="C81" s="377">
        <v>6754.1</v>
      </c>
      <c r="D81" s="378">
        <v>6808.2833333333328</v>
      </c>
      <c r="E81" s="378">
        <v>6601.8166666666657</v>
      </c>
      <c r="F81" s="378">
        <v>6449.5333333333328</v>
      </c>
      <c r="G81" s="378">
        <v>6243.0666666666657</v>
      </c>
      <c r="H81" s="378">
        <v>6960.5666666666657</v>
      </c>
      <c r="I81" s="378">
        <v>7167.0333333333328</v>
      </c>
      <c r="J81" s="378">
        <v>7319.3166666666657</v>
      </c>
      <c r="K81" s="377">
        <v>7014.75</v>
      </c>
      <c r="L81" s="377">
        <v>6656</v>
      </c>
      <c r="M81" s="377">
        <v>0.23291000000000001</v>
      </c>
      <c r="N81" s="1"/>
      <c r="O81" s="1"/>
    </row>
    <row r="82" spans="1:15" ht="12.75" customHeight="1">
      <c r="A82" s="30">
        <v>72</v>
      </c>
      <c r="B82" s="431" t="s">
        <v>324</v>
      </c>
      <c r="C82" s="377">
        <v>927.6</v>
      </c>
      <c r="D82" s="378">
        <v>946.18333333333339</v>
      </c>
      <c r="E82" s="378">
        <v>896.41666666666674</v>
      </c>
      <c r="F82" s="378">
        <v>865.23333333333335</v>
      </c>
      <c r="G82" s="378">
        <v>815.4666666666667</v>
      </c>
      <c r="H82" s="378">
        <v>977.36666666666679</v>
      </c>
      <c r="I82" s="378">
        <v>1027.1333333333334</v>
      </c>
      <c r="J82" s="378">
        <v>1058.3166666666668</v>
      </c>
      <c r="K82" s="377">
        <v>995.95</v>
      </c>
      <c r="L82" s="377">
        <v>915</v>
      </c>
      <c r="M82" s="377">
        <v>0.55732999999999999</v>
      </c>
      <c r="N82" s="1"/>
      <c r="O82" s="1"/>
    </row>
    <row r="83" spans="1:15" ht="12.75" customHeight="1">
      <c r="A83" s="30">
        <v>73</v>
      </c>
      <c r="B83" s="431" t="s">
        <v>78</v>
      </c>
      <c r="C83" s="377">
        <v>16059.75</v>
      </c>
      <c r="D83" s="378">
        <v>16129.9</v>
      </c>
      <c r="E83" s="378">
        <v>15731.149999999998</v>
      </c>
      <c r="F83" s="378">
        <v>15402.549999999997</v>
      </c>
      <c r="G83" s="378">
        <v>15003.799999999996</v>
      </c>
      <c r="H83" s="378">
        <v>16458.5</v>
      </c>
      <c r="I83" s="378">
        <v>16857.250000000004</v>
      </c>
      <c r="J83" s="378">
        <v>17185.850000000002</v>
      </c>
      <c r="K83" s="377">
        <v>16528.650000000001</v>
      </c>
      <c r="L83" s="377">
        <v>15801.3</v>
      </c>
      <c r="M83" s="377">
        <v>0.40888999999999998</v>
      </c>
      <c r="N83" s="1"/>
      <c r="O83" s="1"/>
    </row>
    <row r="84" spans="1:15" ht="12.75" customHeight="1">
      <c r="A84" s="30">
        <v>74</v>
      </c>
      <c r="B84" s="431" t="s">
        <v>80</v>
      </c>
      <c r="C84" s="377">
        <v>373.1</v>
      </c>
      <c r="D84" s="378">
        <v>375.68333333333339</v>
      </c>
      <c r="E84" s="378">
        <v>367.51666666666677</v>
      </c>
      <c r="F84" s="378">
        <v>361.93333333333339</v>
      </c>
      <c r="G84" s="378">
        <v>353.76666666666677</v>
      </c>
      <c r="H84" s="378">
        <v>381.26666666666677</v>
      </c>
      <c r="I84" s="378">
        <v>389.43333333333339</v>
      </c>
      <c r="J84" s="378">
        <v>395.01666666666677</v>
      </c>
      <c r="K84" s="377">
        <v>383.85</v>
      </c>
      <c r="L84" s="377">
        <v>370.1</v>
      </c>
      <c r="M84" s="377">
        <v>53.34037</v>
      </c>
      <c r="N84" s="1"/>
      <c r="O84" s="1"/>
    </row>
    <row r="85" spans="1:15" ht="12.75" customHeight="1">
      <c r="A85" s="30">
        <v>75</v>
      </c>
      <c r="B85" s="431" t="s">
        <v>325</v>
      </c>
      <c r="C85" s="377">
        <v>482.7</v>
      </c>
      <c r="D85" s="378">
        <v>487.11666666666662</v>
      </c>
      <c r="E85" s="378">
        <v>456.68333333333328</v>
      </c>
      <c r="F85" s="378">
        <v>430.66666666666669</v>
      </c>
      <c r="G85" s="378">
        <v>400.23333333333335</v>
      </c>
      <c r="H85" s="378">
        <v>513.13333333333321</v>
      </c>
      <c r="I85" s="378">
        <v>543.56666666666649</v>
      </c>
      <c r="J85" s="378">
        <v>569.58333333333314</v>
      </c>
      <c r="K85" s="377">
        <v>517.54999999999995</v>
      </c>
      <c r="L85" s="377">
        <v>461.1</v>
      </c>
      <c r="M85" s="377">
        <v>13.877470000000001</v>
      </c>
      <c r="N85" s="1"/>
      <c r="O85" s="1"/>
    </row>
    <row r="86" spans="1:15" ht="12.75" customHeight="1">
      <c r="A86" s="30">
        <v>76</v>
      </c>
      <c r="B86" s="431" t="s">
        <v>81</v>
      </c>
      <c r="C86" s="377">
        <v>3523.85</v>
      </c>
      <c r="D86" s="378">
        <v>3551.7999999999997</v>
      </c>
      <c r="E86" s="378">
        <v>3477.0499999999993</v>
      </c>
      <c r="F86" s="378">
        <v>3430.2499999999995</v>
      </c>
      <c r="G86" s="378">
        <v>3355.4999999999991</v>
      </c>
      <c r="H86" s="378">
        <v>3598.5999999999995</v>
      </c>
      <c r="I86" s="378">
        <v>3673.3500000000004</v>
      </c>
      <c r="J86" s="378">
        <v>3720.1499999999996</v>
      </c>
      <c r="K86" s="377">
        <v>3626.55</v>
      </c>
      <c r="L86" s="377">
        <v>3505</v>
      </c>
      <c r="M86" s="377">
        <v>2.40598</v>
      </c>
      <c r="N86" s="1"/>
      <c r="O86" s="1"/>
    </row>
    <row r="87" spans="1:15" ht="12.75" customHeight="1">
      <c r="A87" s="30">
        <v>77</v>
      </c>
      <c r="B87" s="431" t="s">
        <v>312</v>
      </c>
      <c r="C87" s="377">
        <v>1956.6</v>
      </c>
      <c r="D87" s="378">
        <v>1984.4166666666667</v>
      </c>
      <c r="E87" s="378">
        <v>1897.1833333333334</v>
      </c>
      <c r="F87" s="378">
        <v>1837.7666666666667</v>
      </c>
      <c r="G87" s="378">
        <v>1750.5333333333333</v>
      </c>
      <c r="H87" s="378">
        <v>2043.8333333333335</v>
      </c>
      <c r="I87" s="378">
        <v>2131.0666666666666</v>
      </c>
      <c r="J87" s="378">
        <v>2190.4833333333336</v>
      </c>
      <c r="K87" s="377">
        <v>2071.65</v>
      </c>
      <c r="L87" s="377">
        <v>1925</v>
      </c>
      <c r="M87" s="377">
        <v>12.55823</v>
      </c>
      <c r="N87" s="1"/>
      <c r="O87" s="1"/>
    </row>
    <row r="88" spans="1:15" ht="12.75" customHeight="1">
      <c r="A88" s="30">
        <v>78</v>
      </c>
      <c r="B88" s="431" t="s">
        <v>322</v>
      </c>
      <c r="C88" s="377">
        <v>450.5</v>
      </c>
      <c r="D88" s="378">
        <v>458.45</v>
      </c>
      <c r="E88" s="378">
        <v>433.9</v>
      </c>
      <c r="F88" s="378">
        <v>417.3</v>
      </c>
      <c r="G88" s="378">
        <v>392.75</v>
      </c>
      <c r="H88" s="378">
        <v>475.04999999999995</v>
      </c>
      <c r="I88" s="378">
        <v>499.6</v>
      </c>
      <c r="J88" s="378">
        <v>516.19999999999993</v>
      </c>
      <c r="K88" s="377">
        <v>483</v>
      </c>
      <c r="L88" s="377">
        <v>441.85</v>
      </c>
      <c r="M88" s="377">
        <v>61.467829999999999</v>
      </c>
      <c r="N88" s="1"/>
      <c r="O88" s="1"/>
    </row>
    <row r="89" spans="1:15" ht="12.75" customHeight="1">
      <c r="A89" s="30">
        <v>79</v>
      </c>
      <c r="B89" s="431" t="s">
        <v>326</v>
      </c>
      <c r="C89" s="377">
        <v>133</v>
      </c>
      <c r="D89" s="378">
        <v>133.26666666666668</v>
      </c>
      <c r="E89" s="378">
        <v>129.78333333333336</v>
      </c>
      <c r="F89" s="378">
        <v>126.56666666666669</v>
      </c>
      <c r="G89" s="378">
        <v>123.08333333333337</v>
      </c>
      <c r="H89" s="378">
        <v>136.48333333333335</v>
      </c>
      <c r="I89" s="378">
        <v>139.96666666666664</v>
      </c>
      <c r="J89" s="378">
        <v>143.18333333333334</v>
      </c>
      <c r="K89" s="377">
        <v>136.75</v>
      </c>
      <c r="L89" s="377">
        <v>130.05000000000001</v>
      </c>
      <c r="M89" s="377">
        <v>12.778879999999999</v>
      </c>
      <c r="N89" s="1"/>
      <c r="O89" s="1"/>
    </row>
    <row r="90" spans="1:15" ht="12.75" customHeight="1">
      <c r="A90" s="30">
        <v>80</v>
      </c>
      <c r="B90" s="431" t="s">
        <v>82</v>
      </c>
      <c r="C90" s="377">
        <v>397.2</v>
      </c>
      <c r="D90" s="378">
        <v>399.45</v>
      </c>
      <c r="E90" s="378">
        <v>387.9</v>
      </c>
      <c r="F90" s="378">
        <v>378.59999999999997</v>
      </c>
      <c r="G90" s="378">
        <v>367.04999999999995</v>
      </c>
      <c r="H90" s="378">
        <v>408.75</v>
      </c>
      <c r="I90" s="378">
        <v>420.30000000000007</v>
      </c>
      <c r="J90" s="378">
        <v>429.6</v>
      </c>
      <c r="K90" s="377">
        <v>411</v>
      </c>
      <c r="L90" s="377">
        <v>390.15</v>
      </c>
      <c r="M90" s="377">
        <v>25.254180000000002</v>
      </c>
      <c r="N90" s="1"/>
      <c r="O90" s="1"/>
    </row>
    <row r="91" spans="1:15" ht="12.75" customHeight="1">
      <c r="A91" s="30">
        <v>81</v>
      </c>
      <c r="B91" s="431" t="s">
        <v>344</v>
      </c>
      <c r="C91" s="377">
        <v>2652.35</v>
      </c>
      <c r="D91" s="378">
        <v>2660.7166666666667</v>
      </c>
      <c r="E91" s="378">
        <v>2608.5833333333335</v>
      </c>
      <c r="F91" s="378">
        <v>2564.8166666666666</v>
      </c>
      <c r="G91" s="378">
        <v>2512.6833333333334</v>
      </c>
      <c r="H91" s="378">
        <v>2704.4833333333336</v>
      </c>
      <c r="I91" s="378">
        <v>2756.6166666666668</v>
      </c>
      <c r="J91" s="378">
        <v>2800.3833333333337</v>
      </c>
      <c r="K91" s="377">
        <v>2712.85</v>
      </c>
      <c r="L91" s="377">
        <v>2616.9499999999998</v>
      </c>
      <c r="M91" s="377">
        <v>2.0247199999999999</v>
      </c>
      <c r="N91" s="1"/>
      <c r="O91" s="1"/>
    </row>
    <row r="92" spans="1:15" ht="12.75" customHeight="1">
      <c r="A92" s="30">
        <v>82</v>
      </c>
      <c r="B92" s="431" t="s">
        <v>83</v>
      </c>
      <c r="C92" s="377">
        <v>208.7</v>
      </c>
      <c r="D92" s="378">
        <v>210.31666666666663</v>
      </c>
      <c r="E92" s="378">
        <v>203.03333333333327</v>
      </c>
      <c r="F92" s="378">
        <v>197.36666666666665</v>
      </c>
      <c r="G92" s="378">
        <v>190.08333333333329</v>
      </c>
      <c r="H92" s="378">
        <v>215.98333333333326</v>
      </c>
      <c r="I92" s="378">
        <v>223.26666666666662</v>
      </c>
      <c r="J92" s="378">
        <v>228.93333333333325</v>
      </c>
      <c r="K92" s="377">
        <v>217.6</v>
      </c>
      <c r="L92" s="377">
        <v>204.65</v>
      </c>
      <c r="M92" s="377">
        <v>104.54987</v>
      </c>
      <c r="N92" s="1"/>
      <c r="O92" s="1"/>
    </row>
    <row r="93" spans="1:15" ht="12.75" customHeight="1">
      <c r="A93" s="30">
        <v>83</v>
      </c>
      <c r="B93" s="431" t="s">
        <v>330</v>
      </c>
      <c r="C93" s="377">
        <v>573.4</v>
      </c>
      <c r="D93" s="378">
        <v>579.7833333333333</v>
      </c>
      <c r="E93" s="378">
        <v>561.36666666666656</v>
      </c>
      <c r="F93" s="378">
        <v>549.33333333333326</v>
      </c>
      <c r="G93" s="378">
        <v>530.91666666666652</v>
      </c>
      <c r="H93" s="378">
        <v>591.81666666666661</v>
      </c>
      <c r="I93" s="378">
        <v>610.23333333333335</v>
      </c>
      <c r="J93" s="378">
        <v>622.26666666666665</v>
      </c>
      <c r="K93" s="377">
        <v>598.20000000000005</v>
      </c>
      <c r="L93" s="377">
        <v>567.75</v>
      </c>
      <c r="M93" s="377">
        <v>10.933199999999999</v>
      </c>
      <c r="N93" s="1"/>
      <c r="O93" s="1"/>
    </row>
    <row r="94" spans="1:15" ht="12.75" customHeight="1">
      <c r="A94" s="30">
        <v>84</v>
      </c>
      <c r="B94" s="431" t="s">
        <v>331</v>
      </c>
      <c r="C94" s="377">
        <v>789.4</v>
      </c>
      <c r="D94" s="378">
        <v>787.5333333333333</v>
      </c>
      <c r="E94" s="378">
        <v>765.86666666666656</v>
      </c>
      <c r="F94" s="378">
        <v>742.33333333333326</v>
      </c>
      <c r="G94" s="378">
        <v>720.66666666666652</v>
      </c>
      <c r="H94" s="378">
        <v>811.06666666666661</v>
      </c>
      <c r="I94" s="378">
        <v>832.73333333333335</v>
      </c>
      <c r="J94" s="378">
        <v>856.26666666666665</v>
      </c>
      <c r="K94" s="377">
        <v>809.2</v>
      </c>
      <c r="L94" s="377">
        <v>764</v>
      </c>
      <c r="M94" s="377">
        <v>1.3272699999999999</v>
      </c>
      <c r="N94" s="1"/>
      <c r="O94" s="1"/>
    </row>
    <row r="95" spans="1:15" ht="12.75" customHeight="1">
      <c r="A95" s="30">
        <v>85</v>
      </c>
      <c r="B95" s="431" t="s">
        <v>333</v>
      </c>
      <c r="C95" s="377">
        <v>851.75</v>
      </c>
      <c r="D95" s="378">
        <v>857.25</v>
      </c>
      <c r="E95" s="378">
        <v>836.5</v>
      </c>
      <c r="F95" s="378">
        <v>821.25</v>
      </c>
      <c r="G95" s="378">
        <v>800.5</v>
      </c>
      <c r="H95" s="378">
        <v>872.5</v>
      </c>
      <c r="I95" s="378">
        <v>893.25</v>
      </c>
      <c r="J95" s="378">
        <v>908.5</v>
      </c>
      <c r="K95" s="377">
        <v>878</v>
      </c>
      <c r="L95" s="377">
        <v>842</v>
      </c>
      <c r="M95" s="377">
        <v>3.4612699999999998</v>
      </c>
      <c r="N95" s="1"/>
      <c r="O95" s="1"/>
    </row>
    <row r="96" spans="1:15" ht="12.75" customHeight="1">
      <c r="A96" s="30">
        <v>86</v>
      </c>
      <c r="B96" s="431" t="s">
        <v>250</v>
      </c>
      <c r="C96" s="377">
        <v>117.85</v>
      </c>
      <c r="D96" s="378">
        <v>119.15000000000002</v>
      </c>
      <c r="E96" s="378">
        <v>114.10000000000004</v>
      </c>
      <c r="F96" s="378">
        <v>110.35000000000002</v>
      </c>
      <c r="G96" s="378">
        <v>105.30000000000004</v>
      </c>
      <c r="H96" s="378">
        <v>122.90000000000003</v>
      </c>
      <c r="I96" s="378">
        <v>127.95000000000002</v>
      </c>
      <c r="J96" s="378">
        <v>131.70000000000005</v>
      </c>
      <c r="K96" s="377">
        <v>124.2</v>
      </c>
      <c r="L96" s="377">
        <v>115.4</v>
      </c>
      <c r="M96" s="377">
        <v>16.757390000000001</v>
      </c>
      <c r="N96" s="1"/>
      <c r="O96" s="1"/>
    </row>
    <row r="97" spans="1:15" ht="12.75" customHeight="1">
      <c r="A97" s="30">
        <v>87</v>
      </c>
      <c r="B97" s="431" t="s">
        <v>327</v>
      </c>
      <c r="C97" s="377">
        <v>449.05</v>
      </c>
      <c r="D97" s="378">
        <v>455.84999999999997</v>
      </c>
      <c r="E97" s="378">
        <v>435.24999999999994</v>
      </c>
      <c r="F97" s="378">
        <v>421.45</v>
      </c>
      <c r="G97" s="378">
        <v>400.84999999999997</v>
      </c>
      <c r="H97" s="378">
        <v>469.64999999999992</v>
      </c>
      <c r="I97" s="378">
        <v>490.24999999999994</v>
      </c>
      <c r="J97" s="378">
        <v>504.0499999999999</v>
      </c>
      <c r="K97" s="377">
        <v>476.45</v>
      </c>
      <c r="L97" s="377">
        <v>442.05</v>
      </c>
      <c r="M97" s="377">
        <v>18.581810000000001</v>
      </c>
      <c r="N97" s="1"/>
      <c r="O97" s="1"/>
    </row>
    <row r="98" spans="1:15" ht="12.75" customHeight="1">
      <c r="A98" s="30">
        <v>88</v>
      </c>
      <c r="B98" s="431" t="s">
        <v>336</v>
      </c>
      <c r="C98" s="377">
        <v>1502.2</v>
      </c>
      <c r="D98" s="378">
        <v>1525.3999999999999</v>
      </c>
      <c r="E98" s="378">
        <v>1466.7999999999997</v>
      </c>
      <c r="F98" s="378">
        <v>1431.3999999999999</v>
      </c>
      <c r="G98" s="378">
        <v>1372.7999999999997</v>
      </c>
      <c r="H98" s="378">
        <v>1560.7999999999997</v>
      </c>
      <c r="I98" s="378">
        <v>1619.3999999999996</v>
      </c>
      <c r="J98" s="378">
        <v>1654.7999999999997</v>
      </c>
      <c r="K98" s="377">
        <v>1584</v>
      </c>
      <c r="L98" s="377">
        <v>1490</v>
      </c>
      <c r="M98" s="377">
        <v>9.0348400000000009</v>
      </c>
      <c r="N98" s="1"/>
      <c r="O98" s="1"/>
    </row>
    <row r="99" spans="1:15" ht="12.75" customHeight="1">
      <c r="A99" s="30">
        <v>89</v>
      </c>
      <c r="B99" s="431" t="s">
        <v>334</v>
      </c>
      <c r="C99" s="377">
        <v>1071.95</v>
      </c>
      <c r="D99" s="378">
        <v>1082.3166666666666</v>
      </c>
      <c r="E99" s="378">
        <v>1054.6333333333332</v>
      </c>
      <c r="F99" s="378">
        <v>1037.3166666666666</v>
      </c>
      <c r="G99" s="378">
        <v>1009.6333333333332</v>
      </c>
      <c r="H99" s="378">
        <v>1099.6333333333332</v>
      </c>
      <c r="I99" s="378">
        <v>1127.3166666666666</v>
      </c>
      <c r="J99" s="378">
        <v>1144.6333333333332</v>
      </c>
      <c r="K99" s="377">
        <v>1110</v>
      </c>
      <c r="L99" s="377">
        <v>1065</v>
      </c>
      <c r="M99" s="377">
        <v>1.5570600000000001</v>
      </c>
      <c r="N99" s="1"/>
      <c r="O99" s="1"/>
    </row>
    <row r="100" spans="1:15" ht="12.75" customHeight="1">
      <c r="A100" s="30">
        <v>90</v>
      </c>
      <c r="B100" s="431" t="s">
        <v>335</v>
      </c>
      <c r="C100" s="377">
        <v>20.25</v>
      </c>
      <c r="D100" s="378">
        <v>20.45</v>
      </c>
      <c r="E100" s="378">
        <v>19.799999999999997</v>
      </c>
      <c r="F100" s="378">
        <v>19.349999999999998</v>
      </c>
      <c r="G100" s="378">
        <v>18.699999999999996</v>
      </c>
      <c r="H100" s="378">
        <v>20.9</v>
      </c>
      <c r="I100" s="378">
        <v>21.549999999999997</v>
      </c>
      <c r="J100" s="378">
        <v>22</v>
      </c>
      <c r="K100" s="377">
        <v>21.1</v>
      </c>
      <c r="L100" s="377">
        <v>20</v>
      </c>
      <c r="M100" s="377">
        <v>50.585479999999997</v>
      </c>
      <c r="N100" s="1"/>
      <c r="O100" s="1"/>
    </row>
    <row r="101" spans="1:15" ht="12.75" customHeight="1">
      <c r="A101" s="30">
        <v>91</v>
      </c>
      <c r="B101" s="431" t="s">
        <v>337</v>
      </c>
      <c r="C101" s="377">
        <v>610.20000000000005</v>
      </c>
      <c r="D101" s="378">
        <v>609.18333333333339</v>
      </c>
      <c r="E101" s="378">
        <v>592.36666666666679</v>
      </c>
      <c r="F101" s="378">
        <v>574.53333333333342</v>
      </c>
      <c r="G101" s="378">
        <v>557.71666666666681</v>
      </c>
      <c r="H101" s="378">
        <v>627.01666666666677</v>
      </c>
      <c r="I101" s="378">
        <v>643.83333333333337</v>
      </c>
      <c r="J101" s="378">
        <v>661.66666666666674</v>
      </c>
      <c r="K101" s="377">
        <v>626</v>
      </c>
      <c r="L101" s="377">
        <v>591.35</v>
      </c>
      <c r="M101" s="377">
        <v>2.4009499999999999</v>
      </c>
      <c r="N101" s="1"/>
      <c r="O101" s="1"/>
    </row>
    <row r="102" spans="1:15" ht="12.75" customHeight="1">
      <c r="A102" s="30">
        <v>92</v>
      </c>
      <c r="B102" s="431" t="s">
        <v>338</v>
      </c>
      <c r="C102" s="377">
        <v>880.5</v>
      </c>
      <c r="D102" s="378">
        <v>901.11666666666679</v>
      </c>
      <c r="E102" s="378">
        <v>845.5833333333336</v>
      </c>
      <c r="F102" s="378">
        <v>810.66666666666686</v>
      </c>
      <c r="G102" s="378">
        <v>755.13333333333367</v>
      </c>
      <c r="H102" s="378">
        <v>936.03333333333353</v>
      </c>
      <c r="I102" s="378">
        <v>991.56666666666683</v>
      </c>
      <c r="J102" s="378">
        <v>1026.4833333333336</v>
      </c>
      <c r="K102" s="377">
        <v>956.65</v>
      </c>
      <c r="L102" s="377">
        <v>866.2</v>
      </c>
      <c r="M102" s="377">
        <v>6.0784599999999998</v>
      </c>
      <c r="N102" s="1"/>
      <c r="O102" s="1"/>
    </row>
    <row r="103" spans="1:15" ht="12.75" customHeight="1">
      <c r="A103" s="30">
        <v>93</v>
      </c>
      <c r="B103" s="431" t="s">
        <v>339</v>
      </c>
      <c r="C103" s="377">
        <v>4445.5</v>
      </c>
      <c r="D103" s="378">
        <v>4531.5</v>
      </c>
      <c r="E103" s="378">
        <v>4314</v>
      </c>
      <c r="F103" s="378">
        <v>4182.5</v>
      </c>
      <c r="G103" s="378">
        <v>3965</v>
      </c>
      <c r="H103" s="378">
        <v>4663</v>
      </c>
      <c r="I103" s="378">
        <v>4880.5</v>
      </c>
      <c r="J103" s="378">
        <v>5012</v>
      </c>
      <c r="K103" s="377">
        <v>4749</v>
      </c>
      <c r="L103" s="377">
        <v>4400</v>
      </c>
      <c r="M103" s="377">
        <v>0.17107</v>
      </c>
      <c r="N103" s="1"/>
      <c r="O103" s="1"/>
    </row>
    <row r="104" spans="1:15" ht="12.75" customHeight="1">
      <c r="A104" s="30">
        <v>94</v>
      </c>
      <c r="B104" s="431" t="s">
        <v>249</v>
      </c>
      <c r="C104" s="377">
        <v>85</v>
      </c>
      <c r="D104" s="378">
        <v>85.816666666666663</v>
      </c>
      <c r="E104" s="378">
        <v>83.683333333333323</v>
      </c>
      <c r="F104" s="378">
        <v>82.36666666666666</v>
      </c>
      <c r="G104" s="378">
        <v>80.23333333333332</v>
      </c>
      <c r="H104" s="378">
        <v>87.133333333333326</v>
      </c>
      <c r="I104" s="378">
        <v>89.266666666666652</v>
      </c>
      <c r="J104" s="378">
        <v>90.583333333333329</v>
      </c>
      <c r="K104" s="377">
        <v>87.95</v>
      </c>
      <c r="L104" s="377">
        <v>84.5</v>
      </c>
      <c r="M104" s="377">
        <v>35.269150000000003</v>
      </c>
      <c r="N104" s="1"/>
      <c r="O104" s="1"/>
    </row>
    <row r="105" spans="1:15" ht="12.75" customHeight="1">
      <c r="A105" s="30">
        <v>95</v>
      </c>
      <c r="B105" s="431" t="s">
        <v>332</v>
      </c>
      <c r="C105" s="377">
        <v>534.29999999999995</v>
      </c>
      <c r="D105" s="378">
        <v>535.33333333333326</v>
      </c>
      <c r="E105" s="378">
        <v>524.01666666666654</v>
      </c>
      <c r="F105" s="378">
        <v>513.73333333333323</v>
      </c>
      <c r="G105" s="378">
        <v>502.41666666666652</v>
      </c>
      <c r="H105" s="378">
        <v>545.61666666666656</v>
      </c>
      <c r="I105" s="378">
        <v>556.93333333333317</v>
      </c>
      <c r="J105" s="378">
        <v>567.21666666666658</v>
      </c>
      <c r="K105" s="377">
        <v>546.65</v>
      </c>
      <c r="L105" s="377">
        <v>525.04999999999995</v>
      </c>
      <c r="M105" s="377">
        <v>0.17374000000000001</v>
      </c>
      <c r="N105" s="1"/>
      <c r="O105" s="1"/>
    </row>
    <row r="106" spans="1:15" ht="12.75" customHeight="1">
      <c r="A106" s="30">
        <v>96</v>
      </c>
      <c r="B106" s="431" t="s">
        <v>837</v>
      </c>
      <c r="C106" s="377">
        <v>172.9</v>
      </c>
      <c r="D106" s="378">
        <v>172.31666666666669</v>
      </c>
      <c r="E106" s="378">
        <v>168.63333333333338</v>
      </c>
      <c r="F106" s="378">
        <v>164.3666666666667</v>
      </c>
      <c r="G106" s="378">
        <v>160.68333333333339</v>
      </c>
      <c r="H106" s="378">
        <v>176.58333333333337</v>
      </c>
      <c r="I106" s="378">
        <v>180.26666666666671</v>
      </c>
      <c r="J106" s="378">
        <v>184.53333333333336</v>
      </c>
      <c r="K106" s="377">
        <v>176</v>
      </c>
      <c r="L106" s="377">
        <v>168.05</v>
      </c>
      <c r="M106" s="377">
        <v>26.904920000000001</v>
      </c>
      <c r="N106" s="1"/>
      <c r="O106" s="1"/>
    </row>
    <row r="107" spans="1:15" ht="12.75" customHeight="1">
      <c r="A107" s="30">
        <v>97</v>
      </c>
      <c r="B107" s="431" t="s">
        <v>340</v>
      </c>
      <c r="C107" s="377">
        <v>227.95</v>
      </c>
      <c r="D107" s="378">
        <v>231.21666666666667</v>
      </c>
      <c r="E107" s="378">
        <v>220.68333333333334</v>
      </c>
      <c r="F107" s="378">
        <v>213.41666666666666</v>
      </c>
      <c r="G107" s="378">
        <v>202.88333333333333</v>
      </c>
      <c r="H107" s="378">
        <v>238.48333333333335</v>
      </c>
      <c r="I107" s="378">
        <v>249.01666666666671</v>
      </c>
      <c r="J107" s="378">
        <v>256.28333333333336</v>
      </c>
      <c r="K107" s="377">
        <v>241.75</v>
      </c>
      <c r="L107" s="377">
        <v>223.95</v>
      </c>
      <c r="M107" s="377">
        <v>1.3367599999999999</v>
      </c>
      <c r="N107" s="1"/>
      <c r="O107" s="1"/>
    </row>
    <row r="108" spans="1:15" ht="12.75" customHeight="1">
      <c r="A108" s="30">
        <v>98</v>
      </c>
      <c r="B108" s="431" t="s">
        <v>341</v>
      </c>
      <c r="C108" s="377">
        <v>440.85</v>
      </c>
      <c r="D108" s="378">
        <v>448.8</v>
      </c>
      <c r="E108" s="378">
        <v>428.25</v>
      </c>
      <c r="F108" s="378">
        <v>415.65</v>
      </c>
      <c r="G108" s="378">
        <v>395.09999999999997</v>
      </c>
      <c r="H108" s="378">
        <v>461.40000000000003</v>
      </c>
      <c r="I108" s="378">
        <v>481.9500000000001</v>
      </c>
      <c r="J108" s="378">
        <v>494.55000000000007</v>
      </c>
      <c r="K108" s="377">
        <v>469.35</v>
      </c>
      <c r="L108" s="377">
        <v>436.2</v>
      </c>
      <c r="M108" s="377">
        <v>19.3993</v>
      </c>
      <c r="N108" s="1"/>
      <c r="O108" s="1"/>
    </row>
    <row r="109" spans="1:15" ht="12.75" customHeight="1">
      <c r="A109" s="30">
        <v>99</v>
      </c>
      <c r="B109" s="431" t="s">
        <v>84</v>
      </c>
      <c r="C109" s="377">
        <v>643.4</v>
      </c>
      <c r="D109" s="378">
        <v>647.83333333333337</v>
      </c>
      <c r="E109" s="378">
        <v>620.76666666666677</v>
      </c>
      <c r="F109" s="378">
        <v>598.13333333333344</v>
      </c>
      <c r="G109" s="378">
        <v>571.06666666666683</v>
      </c>
      <c r="H109" s="378">
        <v>670.4666666666667</v>
      </c>
      <c r="I109" s="378">
        <v>697.5333333333333</v>
      </c>
      <c r="J109" s="378">
        <v>720.16666666666663</v>
      </c>
      <c r="K109" s="377">
        <v>674.9</v>
      </c>
      <c r="L109" s="377">
        <v>625.20000000000005</v>
      </c>
      <c r="M109" s="377">
        <v>82.798469999999995</v>
      </c>
      <c r="N109" s="1"/>
      <c r="O109" s="1"/>
    </row>
    <row r="110" spans="1:15" ht="12.75" customHeight="1">
      <c r="A110" s="30">
        <v>100</v>
      </c>
      <c r="B110" s="431" t="s">
        <v>342</v>
      </c>
      <c r="C110" s="377">
        <v>683.05</v>
      </c>
      <c r="D110" s="378">
        <v>680.66666666666663</v>
      </c>
      <c r="E110" s="378">
        <v>667.33333333333326</v>
      </c>
      <c r="F110" s="378">
        <v>651.61666666666667</v>
      </c>
      <c r="G110" s="378">
        <v>638.2833333333333</v>
      </c>
      <c r="H110" s="378">
        <v>696.38333333333321</v>
      </c>
      <c r="I110" s="378">
        <v>709.71666666666647</v>
      </c>
      <c r="J110" s="378">
        <v>725.43333333333317</v>
      </c>
      <c r="K110" s="377">
        <v>694</v>
      </c>
      <c r="L110" s="377">
        <v>664.95</v>
      </c>
      <c r="M110" s="377">
        <v>4.0667400000000002</v>
      </c>
      <c r="N110" s="1"/>
      <c r="O110" s="1"/>
    </row>
    <row r="111" spans="1:15" ht="12.75" customHeight="1">
      <c r="A111" s="30">
        <v>101</v>
      </c>
      <c r="B111" s="431" t="s">
        <v>85</v>
      </c>
      <c r="C111" s="377">
        <v>892.1</v>
      </c>
      <c r="D111" s="378">
        <v>884.85</v>
      </c>
      <c r="E111" s="378">
        <v>874.7</v>
      </c>
      <c r="F111" s="378">
        <v>857.30000000000007</v>
      </c>
      <c r="G111" s="378">
        <v>847.15000000000009</v>
      </c>
      <c r="H111" s="378">
        <v>902.25</v>
      </c>
      <c r="I111" s="378">
        <v>912.39999999999986</v>
      </c>
      <c r="J111" s="378">
        <v>929.8</v>
      </c>
      <c r="K111" s="377">
        <v>895</v>
      </c>
      <c r="L111" s="377">
        <v>867.45</v>
      </c>
      <c r="M111" s="377">
        <v>49.920780000000001</v>
      </c>
      <c r="N111" s="1"/>
      <c r="O111" s="1"/>
    </row>
    <row r="112" spans="1:15" ht="12.75" customHeight="1">
      <c r="A112" s="30">
        <v>102</v>
      </c>
      <c r="B112" s="431" t="s">
        <v>86</v>
      </c>
      <c r="C112" s="377">
        <v>156.30000000000001</v>
      </c>
      <c r="D112" s="378">
        <v>157.16666666666669</v>
      </c>
      <c r="E112" s="378">
        <v>153.93333333333337</v>
      </c>
      <c r="F112" s="378">
        <v>151.56666666666669</v>
      </c>
      <c r="G112" s="378">
        <v>148.33333333333337</v>
      </c>
      <c r="H112" s="378">
        <v>159.53333333333336</v>
      </c>
      <c r="I112" s="378">
        <v>162.76666666666671</v>
      </c>
      <c r="J112" s="378">
        <v>165.13333333333335</v>
      </c>
      <c r="K112" s="377">
        <v>160.4</v>
      </c>
      <c r="L112" s="377">
        <v>154.80000000000001</v>
      </c>
      <c r="M112" s="377">
        <v>108.54431</v>
      </c>
      <c r="N112" s="1"/>
      <c r="O112" s="1"/>
    </row>
    <row r="113" spans="1:15" ht="12.75" customHeight="1">
      <c r="A113" s="30">
        <v>103</v>
      </c>
      <c r="B113" s="431" t="s">
        <v>343</v>
      </c>
      <c r="C113" s="377">
        <v>334.75</v>
      </c>
      <c r="D113" s="378">
        <v>337.90000000000003</v>
      </c>
      <c r="E113" s="378">
        <v>329.85000000000008</v>
      </c>
      <c r="F113" s="378">
        <v>324.95000000000005</v>
      </c>
      <c r="G113" s="378">
        <v>316.90000000000009</v>
      </c>
      <c r="H113" s="378">
        <v>342.80000000000007</v>
      </c>
      <c r="I113" s="378">
        <v>350.85</v>
      </c>
      <c r="J113" s="378">
        <v>355.75000000000006</v>
      </c>
      <c r="K113" s="377">
        <v>345.95</v>
      </c>
      <c r="L113" s="377">
        <v>333</v>
      </c>
      <c r="M113" s="377">
        <v>1.5123500000000001</v>
      </c>
      <c r="N113" s="1"/>
      <c r="O113" s="1"/>
    </row>
    <row r="114" spans="1:15" ht="12.75" customHeight="1">
      <c r="A114" s="30">
        <v>104</v>
      </c>
      <c r="B114" s="431" t="s">
        <v>88</v>
      </c>
      <c r="C114" s="377">
        <v>4824.95</v>
      </c>
      <c r="D114" s="378">
        <v>4941.9833333333336</v>
      </c>
      <c r="E114" s="378">
        <v>4683.9666666666672</v>
      </c>
      <c r="F114" s="378">
        <v>4542.9833333333336</v>
      </c>
      <c r="G114" s="378">
        <v>4284.9666666666672</v>
      </c>
      <c r="H114" s="378">
        <v>5082.9666666666672</v>
      </c>
      <c r="I114" s="378">
        <v>5340.9833333333336</v>
      </c>
      <c r="J114" s="378">
        <v>5481.9666666666672</v>
      </c>
      <c r="K114" s="377">
        <v>5200</v>
      </c>
      <c r="L114" s="377">
        <v>4801</v>
      </c>
      <c r="M114" s="377">
        <v>3.8808699999999998</v>
      </c>
      <c r="N114" s="1"/>
      <c r="O114" s="1"/>
    </row>
    <row r="115" spans="1:15" ht="12.75" customHeight="1">
      <c r="A115" s="30">
        <v>105</v>
      </c>
      <c r="B115" s="431" t="s">
        <v>89</v>
      </c>
      <c r="C115" s="377">
        <v>1404.1</v>
      </c>
      <c r="D115" s="378">
        <v>1418.6000000000001</v>
      </c>
      <c r="E115" s="378">
        <v>1383.5000000000002</v>
      </c>
      <c r="F115" s="378">
        <v>1362.9</v>
      </c>
      <c r="G115" s="378">
        <v>1327.8000000000002</v>
      </c>
      <c r="H115" s="378">
        <v>1439.2000000000003</v>
      </c>
      <c r="I115" s="378">
        <v>1474.3000000000002</v>
      </c>
      <c r="J115" s="378">
        <v>1494.9000000000003</v>
      </c>
      <c r="K115" s="377">
        <v>1453.7</v>
      </c>
      <c r="L115" s="377">
        <v>1398</v>
      </c>
      <c r="M115" s="377">
        <v>3.7895099999999999</v>
      </c>
      <c r="N115" s="1"/>
      <c r="O115" s="1"/>
    </row>
    <row r="116" spans="1:15" ht="12.75" customHeight="1">
      <c r="A116" s="30">
        <v>106</v>
      </c>
      <c r="B116" s="431" t="s">
        <v>90</v>
      </c>
      <c r="C116" s="377">
        <v>622.54999999999995</v>
      </c>
      <c r="D116" s="378">
        <v>623.65</v>
      </c>
      <c r="E116" s="378">
        <v>612.9</v>
      </c>
      <c r="F116" s="378">
        <v>603.25</v>
      </c>
      <c r="G116" s="378">
        <v>592.5</v>
      </c>
      <c r="H116" s="378">
        <v>633.29999999999995</v>
      </c>
      <c r="I116" s="378">
        <v>644.04999999999995</v>
      </c>
      <c r="J116" s="378">
        <v>653.69999999999993</v>
      </c>
      <c r="K116" s="377">
        <v>634.4</v>
      </c>
      <c r="L116" s="377">
        <v>614</v>
      </c>
      <c r="M116" s="377">
        <v>15.87007</v>
      </c>
      <c r="N116" s="1"/>
      <c r="O116" s="1"/>
    </row>
    <row r="117" spans="1:15" ht="12.75" customHeight="1">
      <c r="A117" s="30">
        <v>107</v>
      </c>
      <c r="B117" s="431" t="s">
        <v>91</v>
      </c>
      <c r="C117" s="377">
        <v>752.6</v>
      </c>
      <c r="D117" s="378">
        <v>754.69999999999993</v>
      </c>
      <c r="E117" s="378">
        <v>737.89999999999986</v>
      </c>
      <c r="F117" s="378">
        <v>723.19999999999993</v>
      </c>
      <c r="G117" s="378">
        <v>706.39999999999986</v>
      </c>
      <c r="H117" s="378">
        <v>769.39999999999986</v>
      </c>
      <c r="I117" s="378">
        <v>786.19999999999982</v>
      </c>
      <c r="J117" s="378">
        <v>800.89999999999986</v>
      </c>
      <c r="K117" s="377">
        <v>771.5</v>
      </c>
      <c r="L117" s="377">
        <v>740</v>
      </c>
      <c r="M117" s="377">
        <v>4.1410799999999997</v>
      </c>
      <c r="N117" s="1"/>
      <c r="O117" s="1"/>
    </row>
    <row r="118" spans="1:15" ht="12.75" customHeight="1">
      <c r="A118" s="30">
        <v>108</v>
      </c>
      <c r="B118" s="431" t="s">
        <v>345</v>
      </c>
      <c r="C118" s="377">
        <v>603.20000000000005</v>
      </c>
      <c r="D118" s="378">
        <v>599.63333333333333</v>
      </c>
      <c r="E118" s="378">
        <v>584.56666666666661</v>
      </c>
      <c r="F118" s="378">
        <v>565.93333333333328</v>
      </c>
      <c r="G118" s="378">
        <v>550.86666666666656</v>
      </c>
      <c r="H118" s="378">
        <v>618.26666666666665</v>
      </c>
      <c r="I118" s="378">
        <v>633.33333333333348</v>
      </c>
      <c r="J118" s="378">
        <v>651.9666666666667</v>
      </c>
      <c r="K118" s="377">
        <v>614.70000000000005</v>
      </c>
      <c r="L118" s="377">
        <v>581</v>
      </c>
      <c r="M118" s="377">
        <v>1.5971</v>
      </c>
      <c r="N118" s="1"/>
      <c r="O118" s="1"/>
    </row>
    <row r="119" spans="1:15" ht="12.75" customHeight="1">
      <c r="A119" s="30">
        <v>109</v>
      </c>
      <c r="B119" s="431" t="s">
        <v>328</v>
      </c>
      <c r="C119" s="377">
        <v>2779.55</v>
      </c>
      <c r="D119" s="378">
        <v>2773.65</v>
      </c>
      <c r="E119" s="378">
        <v>2707.3</v>
      </c>
      <c r="F119" s="378">
        <v>2635.05</v>
      </c>
      <c r="G119" s="378">
        <v>2568.7000000000003</v>
      </c>
      <c r="H119" s="378">
        <v>2845.9</v>
      </c>
      <c r="I119" s="378">
        <v>2912.2499999999995</v>
      </c>
      <c r="J119" s="378">
        <v>2984.5</v>
      </c>
      <c r="K119" s="377">
        <v>2840</v>
      </c>
      <c r="L119" s="377">
        <v>2701.4</v>
      </c>
      <c r="M119" s="377">
        <v>0.37301000000000001</v>
      </c>
      <c r="N119" s="1"/>
      <c r="O119" s="1"/>
    </row>
    <row r="120" spans="1:15" ht="12.75" customHeight="1">
      <c r="A120" s="30">
        <v>110</v>
      </c>
      <c r="B120" s="431" t="s">
        <v>251</v>
      </c>
      <c r="C120" s="377">
        <v>412.6</v>
      </c>
      <c r="D120" s="378">
        <v>412.93333333333334</v>
      </c>
      <c r="E120" s="378">
        <v>404.66666666666669</v>
      </c>
      <c r="F120" s="378">
        <v>396.73333333333335</v>
      </c>
      <c r="G120" s="378">
        <v>388.4666666666667</v>
      </c>
      <c r="H120" s="378">
        <v>420.86666666666667</v>
      </c>
      <c r="I120" s="378">
        <v>429.13333333333333</v>
      </c>
      <c r="J120" s="378">
        <v>437.06666666666666</v>
      </c>
      <c r="K120" s="377">
        <v>421.2</v>
      </c>
      <c r="L120" s="377">
        <v>405</v>
      </c>
      <c r="M120" s="377">
        <v>8.2655899999999995</v>
      </c>
      <c r="N120" s="1"/>
      <c r="O120" s="1"/>
    </row>
    <row r="121" spans="1:15" ht="12.75" customHeight="1">
      <c r="A121" s="30">
        <v>111</v>
      </c>
      <c r="B121" s="431" t="s">
        <v>329</v>
      </c>
      <c r="C121" s="377">
        <v>242.5</v>
      </c>
      <c r="D121" s="378">
        <v>245.95000000000002</v>
      </c>
      <c r="E121" s="378">
        <v>234.90000000000003</v>
      </c>
      <c r="F121" s="378">
        <v>227.3</v>
      </c>
      <c r="G121" s="378">
        <v>216.25000000000003</v>
      </c>
      <c r="H121" s="378">
        <v>253.55000000000004</v>
      </c>
      <c r="I121" s="378">
        <v>264.60000000000002</v>
      </c>
      <c r="J121" s="378">
        <v>272.20000000000005</v>
      </c>
      <c r="K121" s="377">
        <v>257</v>
      </c>
      <c r="L121" s="377">
        <v>238.35</v>
      </c>
      <c r="M121" s="377">
        <v>22.548960000000001</v>
      </c>
      <c r="N121" s="1"/>
      <c r="O121" s="1"/>
    </row>
    <row r="122" spans="1:15" ht="12.75" customHeight="1">
      <c r="A122" s="30">
        <v>112</v>
      </c>
      <c r="B122" s="431" t="s">
        <v>92</v>
      </c>
      <c r="C122" s="377">
        <v>138.69999999999999</v>
      </c>
      <c r="D122" s="378">
        <v>139.16666666666666</v>
      </c>
      <c r="E122" s="378">
        <v>136.33333333333331</v>
      </c>
      <c r="F122" s="378">
        <v>133.96666666666667</v>
      </c>
      <c r="G122" s="378">
        <v>131.13333333333333</v>
      </c>
      <c r="H122" s="378">
        <v>141.5333333333333</v>
      </c>
      <c r="I122" s="378">
        <v>144.36666666666662</v>
      </c>
      <c r="J122" s="378">
        <v>146.73333333333329</v>
      </c>
      <c r="K122" s="377">
        <v>142</v>
      </c>
      <c r="L122" s="377">
        <v>136.80000000000001</v>
      </c>
      <c r="M122" s="377">
        <v>14.02427</v>
      </c>
      <c r="N122" s="1"/>
      <c r="O122" s="1"/>
    </row>
    <row r="123" spans="1:15" ht="12.75" customHeight="1">
      <c r="A123" s="30">
        <v>113</v>
      </c>
      <c r="B123" s="431" t="s">
        <v>93</v>
      </c>
      <c r="C123" s="377">
        <v>896.1</v>
      </c>
      <c r="D123" s="378">
        <v>904.25</v>
      </c>
      <c r="E123" s="378">
        <v>880.75</v>
      </c>
      <c r="F123" s="378">
        <v>865.4</v>
      </c>
      <c r="G123" s="378">
        <v>841.9</v>
      </c>
      <c r="H123" s="378">
        <v>919.6</v>
      </c>
      <c r="I123" s="378">
        <v>943.1</v>
      </c>
      <c r="J123" s="378">
        <v>958.45</v>
      </c>
      <c r="K123" s="377">
        <v>927.75</v>
      </c>
      <c r="L123" s="377">
        <v>888.9</v>
      </c>
      <c r="M123" s="377">
        <v>8.9924300000000006</v>
      </c>
      <c r="N123" s="1"/>
      <c r="O123" s="1"/>
    </row>
    <row r="124" spans="1:15" ht="12.75" customHeight="1">
      <c r="A124" s="30">
        <v>114</v>
      </c>
      <c r="B124" s="431" t="s">
        <v>346</v>
      </c>
      <c r="C124" s="377">
        <v>938.85</v>
      </c>
      <c r="D124" s="378">
        <v>946.94999999999993</v>
      </c>
      <c r="E124" s="378">
        <v>909.89999999999986</v>
      </c>
      <c r="F124" s="378">
        <v>880.94999999999993</v>
      </c>
      <c r="G124" s="378">
        <v>843.89999999999986</v>
      </c>
      <c r="H124" s="378">
        <v>975.89999999999986</v>
      </c>
      <c r="I124" s="378">
        <v>1012.9499999999998</v>
      </c>
      <c r="J124" s="378">
        <v>1041.8999999999999</v>
      </c>
      <c r="K124" s="377">
        <v>984</v>
      </c>
      <c r="L124" s="377">
        <v>918</v>
      </c>
      <c r="M124" s="377">
        <v>6.2767400000000002</v>
      </c>
      <c r="N124" s="1"/>
      <c r="O124" s="1"/>
    </row>
    <row r="125" spans="1:15" ht="12.75" customHeight="1">
      <c r="A125" s="30">
        <v>115</v>
      </c>
      <c r="B125" s="431" t="s">
        <v>94</v>
      </c>
      <c r="C125" s="377">
        <v>546.1</v>
      </c>
      <c r="D125" s="378">
        <v>547.15</v>
      </c>
      <c r="E125" s="378">
        <v>539.94999999999993</v>
      </c>
      <c r="F125" s="378">
        <v>533.79999999999995</v>
      </c>
      <c r="G125" s="378">
        <v>526.59999999999991</v>
      </c>
      <c r="H125" s="378">
        <v>553.29999999999995</v>
      </c>
      <c r="I125" s="378">
        <v>560.5</v>
      </c>
      <c r="J125" s="378">
        <v>566.65</v>
      </c>
      <c r="K125" s="377">
        <v>554.35</v>
      </c>
      <c r="L125" s="377">
        <v>541</v>
      </c>
      <c r="M125" s="377">
        <v>24.317609999999998</v>
      </c>
      <c r="N125" s="1"/>
      <c r="O125" s="1"/>
    </row>
    <row r="126" spans="1:15" ht="12.75" customHeight="1">
      <c r="A126" s="30">
        <v>116</v>
      </c>
      <c r="B126" s="431" t="s">
        <v>252</v>
      </c>
      <c r="C126" s="377">
        <v>1867.55</v>
      </c>
      <c r="D126" s="378">
        <v>1888.9333333333334</v>
      </c>
      <c r="E126" s="378">
        <v>1802.1666666666667</v>
      </c>
      <c r="F126" s="378">
        <v>1736.7833333333333</v>
      </c>
      <c r="G126" s="378">
        <v>1650.0166666666667</v>
      </c>
      <c r="H126" s="378">
        <v>1954.3166666666668</v>
      </c>
      <c r="I126" s="378">
        <v>2041.0833333333333</v>
      </c>
      <c r="J126" s="378">
        <v>2106.4666666666672</v>
      </c>
      <c r="K126" s="377">
        <v>1975.7</v>
      </c>
      <c r="L126" s="377">
        <v>1823.55</v>
      </c>
      <c r="M126" s="377">
        <v>2.3553600000000001</v>
      </c>
      <c r="N126" s="1"/>
      <c r="O126" s="1"/>
    </row>
    <row r="127" spans="1:15" ht="12.75" customHeight="1">
      <c r="A127" s="30">
        <v>117</v>
      </c>
      <c r="B127" s="431" t="s">
        <v>351</v>
      </c>
      <c r="C127" s="377">
        <v>352.9</v>
      </c>
      <c r="D127" s="378">
        <v>356.64999999999992</v>
      </c>
      <c r="E127" s="378">
        <v>342.89999999999986</v>
      </c>
      <c r="F127" s="378">
        <v>332.89999999999992</v>
      </c>
      <c r="G127" s="378">
        <v>319.14999999999986</v>
      </c>
      <c r="H127" s="378">
        <v>366.64999999999986</v>
      </c>
      <c r="I127" s="378">
        <v>380.4</v>
      </c>
      <c r="J127" s="378">
        <v>390.39999999999986</v>
      </c>
      <c r="K127" s="377">
        <v>370.4</v>
      </c>
      <c r="L127" s="377">
        <v>346.65</v>
      </c>
      <c r="M127" s="377">
        <v>9.5724599999999995</v>
      </c>
      <c r="N127" s="1"/>
      <c r="O127" s="1"/>
    </row>
    <row r="128" spans="1:15" ht="12.75" customHeight="1">
      <c r="A128" s="30">
        <v>118</v>
      </c>
      <c r="B128" s="431" t="s">
        <v>347</v>
      </c>
      <c r="C128" s="377">
        <v>82.3</v>
      </c>
      <c r="D128" s="378">
        <v>82.7</v>
      </c>
      <c r="E128" s="378">
        <v>80.5</v>
      </c>
      <c r="F128" s="378">
        <v>78.7</v>
      </c>
      <c r="G128" s="378">
        <v>76.5</v>
      </c>
      <c r="H128" s="378">
        <v>84.5</v>
      </c>
      <c r="I128" s="378">
        <v>86.700000000000017</v>
      </c>
      <c r="J128" s="378">
        <v>88.5</v>
      </c>
      <c r="K128" s="377">
        <v>84.9</v>
      </c>
      <c r="L128" s="377">
        <v>80.900000000000006</v>
      </c>
      <c r="M128" s="377">
        <v>12.185140000000001</v>
      </c>
      <c r="N128" s="1"/>
      <c r="O128" s="1"/>
    </row>
    <row r="129" spans="1:15" ht="12.75" customHeight="1">
      <c r="A129" s="30">
        <v>119</v>
      </c>
      <c r="B129" s="431" t="s">
        <v>348</v>
      </c>
      <c r="C129" s="377">
        <v>1018.75</v>
      </c>
      <c r="D129" s="378">
        <v>1026.6499999999999</v>
      </c>
      <c r="E129" s="378">
        <v>980.29999999999973</v>
      </c>
      <c r="F129" s="378">
        <v>941.84999999999991</v>
      </c>
      <c r="G129" s="378">
        <v>895.49999999999977</v>
      </c>
      <c r="H129" s="378">
        <v>1065.0999999999997</v>
      </c>
      <c r="I129" s="378">
        <v>1111.4499999999996</v>
      </c>
      <c r="J129" s="378">
        <v>1149.8999999999996</v>
      </c>
      <c r="K129" s="377">
        <v>1073</v>
      </c>
      <c r="L129" s="377">
        <v>988.2</v>
      </c>
      <c r="M129" s="377">
        <v>1.21377</v>
      </c>
      <c r="N129" s="1"/>
      <c r="O129" s="1"/>
    </row>
    <row r="130" spans="1:15" ht="12.75" customHeight="1">
      <c r="A130" s="30">
        <v>120</v>
      </c>
      <c r="B130" s="431" t="s">
        <v>95</v>
      </c>
      <c r="C130" s="377">
        <v>2363.6999999999998</v>
      </c>
      <c r="D130" s="378">
        <v>2403.75</v>
      </c>
      <c r="E130" s="378">
        <v>2299.9499999999998</v>
      </c>
      <c r="F130" s="378">
        <v>2236.1999999999998</v>
      </c>
      <c r="G130" s="378">
        <v>2132.3999999999996</v>
      </c>
      <c r="H130" s="378">
        <v>2467.5</v>
      </c>
      <c r="I130" s="378">
        <v>2571.3000000000002</v>
      </c>
      <c r="J130" s="378">
        <v>2635.05</v>
      </c>
      <c r="K130" s="377">
        <v>2507.5500000000002</v>
      </c>
      <c r="L130" s="377">
        <v>2340</v>
      </c>
      <c r="M130" s="377">
        <v>9.2802000000000007</v>
      </c>
      <c r="N130" s="1"/>
      <c r="O130" s="1"/>
    </row>
    <row r="131" spans="1:15" ht="12.75" customHeight="1">
      <c r="A131" s="30">
        <v>121</v>
      </c>
      <c r="B131" s="431" t="s">
        <v>349</v>
      </c>
      <c r="C131" s="377">
        <v>267.2</v>
      </c>
      <c r="D131" s="378">
        <v>273.64999999999998</v>
      </c>
      <c r="E131" s="378">
        <v>258.19999999999993</v>
      </c>
      <c r="F131" s="378">
        <v>249.19999999999993</v>
      </c>
      <c r="G131" s="378">
        <v>233.74999999999989</v>
      </c>
      <c r="H131" s="378">
        <v>282.64999999999998</v>
      </c>
      <c r="I131" s="378">
        <v>298.10000000000002</v>
      </c>
      <c r="J131" s="378">
        <v>307.10000000000002</v>
      </c>
      <c r="K131" s="377">
        <v>289.10000000000002</v>
      </c>
      <c r="L131" s="377">
        <v>264.64999999999998</v>
      </c>
      <c r="M131" s="377">
        <v>55.673479999999998</v>
      </c>
      <c r="N131" s="1"/>
      <c r="O131" s="1"/>
    </row>
    <row r="132" spans="1:15" ht="12.75" customHeight="1">
      <c r="A132" s="30">
        <v>122</v>
      </c>
      <c r="B132" s="431" t="s">
        <v>253</v>
      </c>
      <c r="C132" s="377">
        <v>141.6</v>
      </c>
      <c r="D132" s="378">
        <v>144.18333333333334</v>
      </c>
      <c r="E132" s="378">
        <v>137.46666666666667</v>
      </c>
      <c r="F132" s="378">
        <v>133.33333333333334</v>
      </c>
      <c r="G132" s="378">
        <v>126.61666666666667</v>
      </c>
      <c r="H132" s="378">
        <v>148.31666666666666</v>
      </c>
      <c r="I132" s="378">
        <v>155.03333333333336</v>
      </c>
      <c r="J132" s="378">
        <v>159.16666666666666</v>
      </c>
      <c r="K132" s="377">
        <v>150.9</v>
      </c>
      <c r="L132" s="377">
        <v>140.05000000000001</v>
      </c>
      <c r="M132" s="377">
        <v>11.158289999999999</v>
      </c>
      <c r="N132" s="1"/>
      <c r="O132" s="1"/>
    </row>
    <row r="133" spans="1:15" ht="12.75" customHeight="1">
      <c r="A133" s="30">
        <v>123</v>
      </c>
      <c r="B133" s="431" t="s">
        <v>350</v>
      </c>
      <c r="C133" s="377">
        <v>724.4</v>
      </c>
      <c r="D133" s="378">
        <v>732.80000000000007</v>
      </c>
      <c r="E133" s="378">
        <v>711.60000000000014</v>
      </c>
      <c r="F133" s="378">
        <v>698.80000000000007</v>
      </c>
      <c r="G133" s="378">
        <v>677.60000000000014</v>
      </c>
      <c r="H133" s="378">
        <v>745.60000000000014</v>
      </c>
      <c r="I133" s="378">
        <v>766.80000000000018</v>
      </c>
      <c r="J133" s="378">
        <v>779.60000000000014</v>
      </c>
      <c r="K133" s="377">
        <v>754</v>
      </c>
      <c r="L133" s="377">
        <v>720</v>
      </c>
      <c r="M133" s="377">
        <v>0.41381000000000001</v>
      </c>
      <c r="N133" s="1"/>
      <c r="O133" s="1"/>
    </row>
    <row r="134" spans="1:15" ht="12.75" customHeight="1">
      <c r="A134" s="30">
        <v>124</v>
      </c>
      <c r="B134" s="431" t="s">
        <v>96</v>
      </c>
      <c r="C134" s="377">
        <v>4056.6</v>
      </c>
      <c r="D134" s="378">
        <v>4011.85</v>
      </c>
      <c r="E134" s="378">
        <v>3833.7</v>
      </c>
      <c r="F134" s="378">
        <v>3610.7999999999997</v>
      </c>
      <c r="G134" s="378">
        <v>3432.6499999999996</v>
      </c>
      <c r="H134" s="378">
        <v>4234.75</v>
      </c>
      <c r="I134" s="378">
        <v>4412.9000000000005</v>
      </c>
      <c r="J134" s="378">
        <v>4635.8</v>
      </c>
      <c r="K134" s="377">
        <v>4190</v>
      </c>
      <c r="L134" s="377">
        <v>3788.95</v>
      </c>
      <c r="M134" s="377">
        <v>13.97434</v>
      </c>
      <c r="N134" s="1"/>
      <c r="O134" s="1"/>
    </row>
    <row r="135" spans="1:15" ht="12.75" customHeight="1">
      <c r="A135" s="30">
        <v>125</v>
      </c>
      <c r="B135" s="431" t="s">
        <v>254</v>
      </c>
      <c r="C135" s="377">
        <v>4620.55</v>
      </c>
      <c r="D135" s="378">
        <v>4735.1833333333334</v>
      </c>
      <c r="E135" s="378">
        <v>4473.3666666666668</v>
      </c>
      <c r="F135" s="378">
        <v>4326.1833333333334</v>
      </c>
      <c r="G135" s="378">
        <v>4064.3666666666668</v>
      </c>
      <c r="H135" s="378">
        <v>4882.3666666666668</v>
      </c>
      <c r="I135" s="378">
        <v>5144.1833333333343</v>
      </c>
      <c r="J135" s="378">
        <v>5291.3666666666668</v>
      </c>
      <c r="K135" s="377">
        <v>4997</v>
      </c>
      <c r="L135" s="377">
        <v>4588</v>
      </c>
      <c r="M135" s="377">
        <v>9.1386699999999994</v>
      </c>
      <c r="N135" s="1"/>
      <c r="O135" s="1"/>
    </row>
    <row r="136" spans="1:15" ht="12.75" customHeight="1">
      <c r="A136" s="30">
        <v>126</v>
      </c>
      <c r="B136" s="431" t="s">
        <v>98</v>
      </c>
      <c r="C136" s="377">
        <v>372</v>
      </c>
      <c r="D136" s="378">
        <v>377.38333333333338</v>
      </c>
      <c r="E136" s="378">
        <v>360.16666666666674</v>
      </c>
      <c r="F136" s="378">
        <v>348.33333333333337</v>
      </c>
      <c r="G136" s="378">
        <v>331.11666666666673</v>
      </c>
      <c r="H136" s="378">
        <v>389.21666666666675</v>
      </c>
      <c r="I136" s="378">
        <v>406.43333333333334</v>
      </c>
      <c r="J136" s="378">
        <v>418.26666666666677</v>
      </c>
      <c r="K136" s="377">
        <v>394.6</v>
      </c>
      <c r="L136" s="377">
        <v>365.55</v>
      </c>
      <c r="M136" s="377">
        <v>70.079899999999995</v>
      </c>
      <c r="N136" s="1"/>
      <c r="O136" s="1"/>
    </row>
    <row r="137" spans="1:15" ht="12.75" customHeight="1">
      <c r="A137" s="30">
        <v>127</v>
      </c>
      <c r="B137" s="431" t="s">
        <v>245</v>
      </c>
      <c r="C137" s="377">
        <v>4035.3</v>
      </c>
      <c r="D137" s="378">
        <v>4110.0666666666666</v>
      </c>
      <c r="E137" s="378">
        <v>3903.2333333333336</v>
      </c>
      <c r="F137" s="378">
        <v>3771.166666666667</v>
      </c>
      <c r="G137" s="378">
        <v>3564.3333333333339</v>
      </c>
      <c r="H137" s="378">
        <v>4242.1333333333332</v>
      </c>
      <c r="I137" s="378">
        <v>4448.9666666666672</v>
      </c>
      <c r="J137" s="378">
        <v>4581.0333333333328</v>
      </c>
      <c r="K137" s="377">
        <v>4316.8999999999996</v>
      </c>
      <c r="L137" s="377">
        <v>3978</v>
      </c>
      <c r="M137" s="377">
        <v>11.269740000000001</v>
      </c>
      <c r="N137" s="1"/>
      <c r="O137" s="1"/>
    </row>
    <row r="138" spans="1:15" ht="12.75" customHeight="1">
      <c r="A138" s="30">
        <v>128</v>
      </c>
      <c r="B138" s="431" t="s">
        <v>99</v>
      </c>
      <c r="C138" s="377">
        <v>4364.3500000000004</v>
      </c>
      <c r="D138" s="378">
        <v>4388.3833333333341</v>
      </c>
      <c r="E138" s="378">
        <v>4286.9666666666681</v>
      </c>
      <c r="F138" s="378">
        <v>4209.5833333333339</v>
      </c>
      <c r="G138" s="378">
        <v>4108.1666666666679</v>
      </c>
      <c r="H138" s="378">
        <v>4465.7666666666682</v>
      </c>
      <c r="I138" s="378">
        <v>4567.1833333333343</v>
      </c>
      <c r="J138" s="378">
        <v>4644.5666666666684</v>
      </c>
      <c r="K138" s="377">
        <v>4489.8</v>
      </c>
      <c r="L138" s="377">
        <v>4311</v>
      </c>
      <c r="M138" s="377">
        <v>5.5649800000000003</v>
      </c>
      <c r="N138" s="1"/>
      <c r="O138" s="1"/>
    </row>
    <row r="139" spans="1:15" ht="12.75" customHeight="1">
      <c r="A139" s="30">
        <v>129</v>
      </c>
      <c r="B139" s="431" t="s">
        <v>565</v>
      </c>
      <c r="C139" s="377">
        <v>2412.9499999999998</v>
      </c>
      <c r="D139" s="378">
        <v>2525.6833333333329</v>
      </c>
      <c r="E139" s="378">
        <v>2257.266666666666</v>
      </c>
      <c r="F139" s="378">
        <v>2101.583333333333</v>
      </c>
      <c r="G139" s="378">
        <v>1833.1666666666661</v>
      </c>
      <c r="H139" s="378">
        <v>2681.3666666666659</v>
      </c>
      <c r="I139" s="378">
        <v>2949.7833333333328</v>
      </c>
      <c r="J139" s="378">
        <v>3105.4666666666658</v>
      </c>
      <c r="K139" s="377">
        <v>2794.1</v>
      </c>
      <c r="L139" s="377">
        <v>2370</v>
      </c>
      <c r="M139" s="377">
        <v>2.7536399999999999</v>
      </c>
      <c r="N139" s="1"/>
      <c r="O139" s="1"/>
    </row>
    <row r="140" spans="1:15" ht="12.75" customHeight="1">
      <c r="A140" s="30">
        <v>130</v>
      </c>
      <c r="B140" s="431" t="s">
        <v>355</v>
      </c>
      <c r="C140" s="377">
        <v>67.900000000000006</v>
      </c>
      <c r="D140" s="378">
        <v>68.500000000000014</v>
      </c>
      <c r="E140" s="378">
        <v>67.050000000000026</v>
      </c>
      <c r="F140" s="378">
        <v>66.200000000000017</v>
      </c>
      <c r="G140" s="378">
        <v>64.750000000000028</v>
      </c>
      <c r="H140" s="378">
        <v>69.350000000000023</v>
      </c>
      <c r="I140" s="378">
        <v>70.800000000000011</v>
      </c>
      <c r="J140" s="378">
        <v>71.65000000000002</v>
      </c>
      <c r="K140" s="377">
        <v>69.95</v>
      </c>
      <c r="L140" s="377">
        <v>67.650000000000006</v>
      </c>
      <c r="M140" s="377">
        <v>8.9028799999999997</v>
      </c>
      <c r="N140" s="1"/>
      <c r="O140" s="1"/>
    </row>
    <row r="141" spans="1:15" ht="12.75" customHeight="1">
      <c r="A141" s="30">
        <v>131</v>
      </c>
      <c r="B141" s="431" t="s">
        <v>100</v>
      </c>
      <c r="C141" s="377">
        <v>2656.4</v>
      </c>
      <c r="D141" s="378">
        <v>2669.0166666666669</v>
      </c>
      <c r="E141" s="378">
        <v>2608.8833333333337</v>
      </c>
      <c r="F141" s="378">
        <v>2561.3666666666668</v>
      </c>
      <c r="G141" s="378">
        <v>2501.2333333333336</v>
      </c>
      <c r="H141" s="378">
        <v>2716.5333333333338</v>
      </c>
      <c r="I141" s="378">
        <v>2776.666666666667</v>
      </c>
      <c r="J141" s="378">
        <v>2824.1833333333338</v>
      </c>
      <c r="K141" s="377">
        <v>2729.15</v>
      </c>
      <c r="L141" s="377">
        <v>2621.5</v>
      </c>
      <c r="M141" s="377">
        <v>4.6591199999999997</v>
      </c>
      <c r="N141" s="1"/>
      <c r="O141" s="1"/>
    </row>
    <row r="142" spans="1:15" ht="12.75" customHeight="1">
      <c r="A142" s="30">
        <v>132</v>
      </c>
      <c r="B142" s="431" t="s">
        <v>352</v>
      </c>
      <c r="C142" s="377">
        <v>466.6</v>
      </c>
      <c r="D142" s="378">
        <v>475.55</v>
      </c>
      <c r="E142" s="378">
        <v>452.1</v>
      </c>
      <c r="F142" s="378">
        <v>437.6</v>
      </c>
      <c r="G142" s="378">
        <v>414.15000000000003</v>
      </c>
      <c r="H142" s="378">
        <v>490.05</v>
      </c>
      <c r="I142" s="378">
        <v>513.5</v>
      </c>
      <c r="J142" s="378">
        <v>528</v>
      </c>
      <c r="K142" s="377">
        <v>499</v>
      </c>
      <c r="L142" s="377">
        <v>461.05</v>
      </c>
      <c r="M142" s="377">
        <v>2.0403899999999999</v>
      </c>
      <c r="N142" s="1"/>
      <c r="O142" s="1"/>
    </row>
    <row r="143" spans="1:15" ht="12.75" customHeight="1">
      <c r="A143" s="30">
        <v>133</v>
      </c>
      <c r="B143" s="431" t="s">
        <v>353</v>
      </c>
      <c r="C143" s="377">
        <v>131.05000000000001</v>
      </c>
      <c r="D143" s="378">
        <v>133.6</v>
      </c>
      <c r="E143" s="378">
        <v>126.19999999999999</v>
      </c>
      <c r="F143" s="378">
        <v>121.35</v>
      </c>
      <c r="G143" s="378">
        <v>113.94999999999999</v>
      </c>
      <c r="H143" s="378">
        <v>138.44999999999999</v>
      </c>
      <c r="I143" s="378">
        <v>145.85000000000002</v>
      </c>
      <c r="J143" s="378">
        <v>150.69999999999999</v>
      </c>
      <c r="K143" s="377">
        <v>141</v>
      </c>
      <c r="L143" s="377">
        <v>128.75</v>
      </c>
      <c r="M143" s="377">
        <v>3.24472</v>
      </c>
      <c r="N143" s="1"/>
      <c r="O143" s="1"/>
    </row>
    <row r="144" spans="1:15" ht="12.75" customHeight="1">
      <c r="A144" s="30">
        <v>134</v>
      </c>
      <c r="B144" s="431" t="s">
        <v>356</v>
      </c>
      <c r="C144" s="377">
        <v>329.15</v>
      </c>
      <c r="D144" s="378">
        <v>336.48333333333335</v>
      </c>
      <c r="E144" s="378">
        <v>299.61666666666667</v>
      </c>
      <c r="F144" s="378">
        <v>270.08333333333331</v>
      </c>
      <c r="G144" s="378">
        <v>233.21666666666664</v>
      </c>
      <c r="H144" s="378">
        <v>366.01666666666671</v>
      </c>
      <c r="I144" s="378">
        <v>402.88333333333338</v>
      </c>
      <c r="J144" s="378">
        <v>432.41666666666674</v>
      </c>
      <c r="K144" s="377">
        <v>373.35</v>
      </c>
      <c r="L144" s="377">
        <v>306.95</v>
      </c>
      <c r="M144" s="377">
        <v>6.6754300000000004</v>
      </c>
      <c r="N144" s="1"/>
      <c r="O144" s="1"/>
    </row>
    <row r="145" spans="1:15" ht="12.75" customHeight="1">
      <c r="A145" s="30">
        <v>135</v>
      </c>
      <c r="B145" s="431" t="s">
        <v>255</v>
      </c>
      <c r="C145" s="377">
        <v>470.35</v>
      </c>
      <c r="D145" s="378">
        <v>471.05</v>
      </c>
      <c r="E145" s="378">
        <v>465.3</v>
      </c>
      <c r="F145" s="378">
        <v>460.25</v>
      </c>
      <c r="G145" s="378">
        <v>454.5</v>
      </c>
      <c r="H145" s="378">
        <v>476.1</v>
      </c>
      <c r="I145" s="378">
        <v>481.85</v>
      </c>
      <c r="J145" s="378">
        <v>486.90000000000003</v>
      </c>
      <c r="K145" s="377">
        <v>476.8</v>
      </c>
      <c r="L145" s="377">
        <v>466</v>
      </c>
      <c r="M145" s="377">
        <v>5.6796699999999998</v>
      </c>
      <c r="N145" s="1"/>
      <c r="O145" s="1"/>
    </row>
    <row r="146" spans="1:15" ht="12.75" customHeight="1">
      <c r="A146" s="30">
        <v>136</v>
      </c>
      <c r="B146" s="431" t="s">
        <v>256</v>
      </c>
      <c r="C146" s="377">
        <v>1682.1</v>
      </c>
      <c r="D146" s="378">
        <v>1665.05</v>
      </c>
      <c r="E146" s="378">
        <v>1608.1</v>
      </c>
      <c r="F146" s="378">
        <v>1534.1</v>
      </c>
      <c r="G146" s="378">
        <v>1477.1499999999999</v>
      </c>
      <c r="H146" s="378">
        <v>1739.05</v>
      </c>
      <c r="I146" s="378">
        <v>1796.0000000000002</v>
      </c>
      <c r="J146" s="378">
        <v>1870</v>
      </c>
      <c r="K146" s="377">
        <v>1722</v>
      </c>
      <c r="L146" s="377">
        <v>1591.05</v>
      </c>
      <c r="M146" s="377">
        <v>1.0755399999999999</v>
      </c>
      <c r="N146" s="1"/>
      <c r="O146" s="1"/>
    </row>
    <row r="147" spans="1:15" ht="12.75" customHeight="1">
      <c r="A147" s="30">
        <v>137</v>
      </c>
      <c r="B147" s="431" t="s">
        <v>357</v>
      </c>
      <c r="C147" s="377">
        <v>67.95</v>
      </c>
      <c r="D147" s="378">
        <v>68.266666666666666</v>
      </c>
      <c r="E147" s="378">
        <v>66.983333333333334</v>
      </c>
      <c r="F147" s="378">
        <v>66.016666666666666</v>
      </c>
      <c r="G147" s="378">
        <v>64.733333333333334</v>
      </c>
      <c r="H147" s="378">
        <v>69.233333333333334</v>
      </c>
      <c r="I147" s="378">
        <v>70.516666666666666</v>
      </c>
      <c r="J147" s="378">
        <v>71.483333333333334</v>
      </c>
      <c r="K147" s="377">
        <v>69.55</v>
      </c>
      <c r="L147" s="377">
        <v>67.3</v>
      </c>
      <c r="M147" s="377">
        <v>15.78166</v>
      </c>
      <c r="N147" s="1"/>
      <c r="O147" s="1"/>
    </row>
    <row r="148" spans="1:15" ht="12.75" customHeight="1">
      <c r="A148" s="30">
        <v>138</v>
      </c>
      <c r="B148" s="431" t="s">
        <v>354</v>
      </c>
      <c r="C148" s="377">
        <v>187.45</v>
      </c>
      <c r="D148" s="378">
        <v>188.16666666666666</v>
      </c>
      <c r="E148" s="378">
        <v>182.43333333333331</v>
      </c>
      <c r="F148" s="378">
        <v>177.41666666666666</v>
      </c>
      <c r="G148" s="378">
        <v>171.68333333333331</v>
      </c>
      <c r="H148" s="378">
        <v>193.18333333333331</v>
      </c>
      <c r="I148" s="378">
        <v>198.91666666666666</v>
      </c>
      <c r="J148" s="378">
        <v>203.93333333333331</v>
      </c>
      <c r="K148" s="377">
        <v>193.9</v>
      </c>
      <c r="L148" s="377">
        <v>183.15</v>
      </c>
      <c r="M148" s="377">
        <v>3.1335099999999998</v>
      </c>
      <c r="N148" s="1"/>
      <c r="O148" s="1"/>
    </row>
    <row r="149" spans="1:15" ht="12.75" customHeight="1">
      <c r="A149" s="30">
        <v>139</v>
      </c>
      <c r="B149" s="431" t="s">
        <v>358</v>
      </c>
      <c r="C149" s="377">
        <v>104.2</v>
      </c>
      <c r="D149" s="378">
        <v>107.16666666666667</v>
      </c>
      <c r="E149" s="378">
        <v>99.533333333333346</v>
      </c>
      <c r="F149" s="378">
        <v>94.866666666666674</v>
      </c>
      <c r="G149" s="378">
        <v>87.233333333333348</v>
      </c>
      <c r="H149" s="378">
        <v>111.83333333333334</v>
      </c>
      <c r="I149" s="378">
        <v>119.46666666666667</v>
      </c>
      <c r="J149" s="378">
        <v>124.13333333333334</v>
      </c>
      <c r="K149" s="377">
        <v>114.8</v>
      </c>
      <c r="L149" s="377">
        <v>102.5</v>
      </c>
      <c r="M149" s="377">
        <v>14.83563</v>
      </c>
      <c r="N149" s="1"/>
      <c r="O149" s="1"/>
    </row>
    <row r="150" spans="1:15" ht="12.75" customHeight="1">
      <c r="A150" s="30">
        <v>140</v>
      </c>
      <c r="B150" s="431" t="s">
        <v>838</v>
      </c>
      <c r="C150" s="377">
        <v>53.15</v>
      </c>
      <c r="D150" s="378">
        <v>53.716666666666669</v>
      </c>
      <c r="E150" s="378">
        <v>51.683333333333337</v>
      </c>
      <c r="F150" s="378">
        <v>50.216666666666669</v>
      </c>
      <c r="G150" s="378">
        <v>48.183333333333337</v>
      </c>
      <c r="H150" s="378">
        <v>55.183333333333337</v>
      </c>
      <c r="I150" s="378">
        <v>57.216666666666669</v>
      </c>
      <c r="J150" s="378">
        <v>58.683333333333337</v>
      </c>
      <c r="K150" s="377">
        <v>55.75</v>
      </c>
      <c r="L150" s="377">
        <v>52.25</v>
      </c>
      <c r="M150" s="377">
        <v>6.9379499999999998</v>
      </c>
      <c r="N150" s="1"/>
      <c r="O150" s="1"/>
    </row>
    <row r="151" spans="1:15" ht="12.75" customHeight="1">
      <c r="A151" s="30">
        <v>141</v>
      </c>
      <c r="B151" s="431" t="s">
        <v>359</v>
      </c>
      <c r="C151" s="377">
        <v>708.05</v>
      </c>
      <c r="D151" s="378">
        <v>716.11666666666667</v>
      </c>
      <c r="E151" s="378">
        <v>687.33333333333337</v>
      </c>
      <c r="F151" s="378">
        <v>666.61666666666667</v>
      </c>
      <c r="G151" s="378">
        <v>637.83333333333337</v>
      </c>
      <c r="H151" s="378">
        <v>736.83333333333337</v>
      </c>
      <c r="I151" s="378">
        <v>765.61666666666667</v>
      </c>
      <c r="J151" s="378">
        <v>786.33333333333337</v>
      </c>
      <c r="K151" s="377">
        <v>744.9</v>
      </c>
      <c r="L151" s="377">
        <v>695.4</v>
      </c>
      <c r="M151" s="377">
        <v>0.48393000000000003</v>
      </c>
      <c r="N151" s="1"/>
      <c r="O151" s="1"/>
    </row>
    <row r="152" spans="1:15" ht="12.75" customHeight="1">
      <c r="A152" s="30">
        <v>142</v>
      </c>
      <c r="B152" s="431" t="s">
        <v>101</v>
      </c>
      <c r="C152" s="377">
        <v>1855.6</v>
      </c>
      <c r="D152" s="378">
        <v>1855.0333333333335</v>
      </c>
      <c r="E152" s="378">
        <v>1837.0666666666671</v>
      </c>
      <c r="F152" s="378">
        <v>1818.5333333333335</v>
      </c>
      <c r="G152" s="378">
        <v>1800.5666666666671</v>
      </c>
      <c r="H152" s="378">
        <v>1873.5666666666671</v>
      </c>
      <c r="I152" s="378">
        <v>1891.5333333333338</v>
      </c>
      <c r="J152" s="378">
        <v>1910.0666666666671</v>
      </c>
      <c r="K152" s="377">
        <v>1873</v>
      </c>
      <c r="L152" s="377">
        <v>1836.5</v>
      </c>
      <c r="M152" s="377">
        <v>7.7646800000000002</v>
      </c>
      <c r="N152" s="1"/>
      <c r="O152" s="1"/>
    </row>
    <row r="153" spans="1:15" ht="12.75" customHeight="1">
      <c r="A153" s="30">
        <v>143</v>
      </c>
      <c r="B153" s="431" t="s">
        <v>102</v>
      </c>
      <c r="C153" s="377">
        <v>173</v>
      </c>
      <c r="D153" s="378">
        <v>173.6</v>
      </c>
      <c r="E153" s="378">
        <v>169.7</v>
      </c>
      <c r="F153" s="378">
        <v>166.4</v>
      </c>
      <c r="G153" s="378">
        <v>162.5</v>
      </c>
      <c r="H153" s="378">
        <v>176.89999999999998</v>
      </c>
      <c r="I153" s="378">
        <v>180.8</v>
      </c>
      <c r="J153" s="378">
        <v>184.09999999999997</v>
      </c>
      <c r="K153" s="377">
        <v>177.5</v>
      </c>
      <c r="L153" s="377">
        <v>170.3</v>
      </c>
      <c r="M153" s="377">
        <v>28.16377</v>
      </c>
      <c r="N153" s="1"/>
      <c r="O153" s="1"/>
    </row>
    <row r="154" spans="1:15" ht="12.75" customHeight="1">
      <c r="A154" s="30">
        <v>144</v>
      </c>
      <c r="B154" s="431" t="s">
        <v>839</v>
      </c>
      <c r="C154" s="377">
        <v>130.6</v>
      </c>
      <c r="D154" s="378">
        <v>134.46666666666667</v>
      </c>
      <c r="E154" s="378">
        <v>125.58333333333334</v>
      </c>
      <c r="F154" s="378">
        <v>120.56666666666666</v>
      </c>
      <c r="G154" s="378">
        <v>111.68333333333334</v>
      </c>
      <c r="H154" s="378">
        <v>139.48333333333335</v>
      </c>
      <c r="I154" s="378">
        <v>148.36666666666667</v>
      </c>
      <c r="J154" s="378">
        <v>153.38333333333335</v>
      </c>
      <c r="K154" s="377">
        <v>143.35</v>
      </c>
      <c r="L154" s="377">
        <v>129.44999999999999</v>
      </c>
      <c r="M154" s="377">
        <v>5.4640000000000004</v>
      </c>
      <c r="N154" s="1"/>
      <c r="O154" s="1"/>
    </row>
    <row r="155" spans="1:15" ht="12.75" customHeight="1">
      <c r="A155" s="30">
        <v>145</v>
      </c>
      <c r="B155" s="431" t="s">
        <v>360</v>
      </c>
      <c r="C155" s="377">
        <v>283.64999999999998</v>
      </c>
      <c r="D155" s="378">
        <v>283.7833333333333</v>
      </c>
      <c r="E155" s="378">
        <v>279.61666666666662</v>
      </c>
      <c r="F155" s="378">
        <v>275.58333333333331</v>
      </c>
      <c r="G155" s="378">
        <v>271.41666666666663</v>
      </c>
      <c r="H155" s="378">
        <v>287.81666666666661</v>
      </c>
      <c r="I155" s="378">
        <v>291.98333333333335</v>
      </c>
      <c r="J155" s="378">
        <v>296.01666666666659</v>
      </c>
      <c r="K155" s="377">
        <v>287.95</v>
      </c>
      <c r="L155" s="377">
        <v>279.75</v>
      </c>
      <c r="M155" s="377">
        <v>2.72811</v>
      </c>
      <c r="N155" s="1"/>
      <c r="O155" s="1"/>
    </row>
    <row r="156" spans="1:15" ht="12.75" customHeight="1">
      <c r="A156" s="30">
        <v>146</v>
      </c>
      <c r="B156" s="431" t="s">
        <v>103</v>
      </c>
      <c r="C156" s="377">
        <v>92</v>
      </c>
      <c r="D156" s="378">
        <v>92.333333333333329</v>
      </c>
      <c r="E156" s="378">
        <v>89.916666666666657</v>
      </c>
      <c r="F156" s="378">
        <v>87.833333333333329</v>
      </c>
      <c r="G156" s="378">
        <v>85.416666666666657</v>
      </c>
      <c r="H156" s="378">
        <v>94.416666666666657</v>
      </c>
      <c r="I156" s="378">
        <v>96.833333333333314</v>
      </c>
      <c r="J156" s="378">
        <v>98.916666666666657</v>
      </c>
      <c r="K156" s="377">
        <v>94.75</v>
      </c>
      <c r="L156" s="377">
        <v>90.25</v>
      </c>
      <c r="M156" s="377">
        <v>167.70551</v>
      </c>
      <c r="N156" s="1"/>
      <c r="O156" s="1"/>
    </row>
    <row r="157" spans="1:15" ht="12.75" customHeight="1">
      <c r="A157" s="30">
        <v>147</v>
      </c>
      <c r="B157" s="431" t="s">
        <v>362</v>
      </c>
      <c r="C157" s="377">
        <v>461.15</v>
      </c>
      <c r="D157" s="378">
        <v>472.41666666666669</v>
      </c>
      <c r="E157" s="378">
        <v>444.83333333333337</v>
      </c>
      <c r="F157" s="378">
        <v>428.51666666666671</v>
      </c>
      <c r="G157" s="378">
        <v>400.93333333333339</v>
      </c>
      <c r="H157" s="378">
        <v>488.73333333333335</v>
      </c>
      <c r="I157" s="378">
        <v>516.31666666666672</v>
      </c>
      <c r="J157" s="378">
        <v>532.63333333333333</v>
      </c>
      <c r="K157" s="377">
        <v>500</v>
      </c>
      <c r="L157" s="377">
        <v>456.1</v>
      </c>
      <c r="M157" s="377">
        <v>4.8443500000000004</v>
      </c>
      <c r="N157" s="1"/>
      <c r="O157" s="1"/>
    </row>
    <row r="158" spans="1:15" ht="12.75" customHeight="1">
      <c r="A158" s="30">
        <v>148</v>
      </c>
      <c r="B158" s="431" t="s">
        <v>361</v>
      </c>
      <c r="C158" s="377">
        <v>3576.15</v>
      </c>
      <c r="D158" s="378">
        <v>3635.5499999999997</v>
      </c>
      <c r="E158" s="378">
        <v>3441.2499999999995</v>
      </c>
      <c r="F158" s="378">
        <v>3306.35</v>
      </c>
      <c r="G158" s="378">
        <v>3112.0499999999997</v>
      </c>
      <c r="H158" s="378">
        <v>3770.4499999999994</v>
      </c>
      <c r="I158" s="378">
        <v>3964.7499999999995</v>
      </c>
      <c r="J158" s="378">
        <v>4099.6499999999996</v>
      </c>
      <c r="K158" s="377">
        <v>3829.85</v>
      </c>
      <c r="L158" s="377">
        <v>3500.65</v>
      </c>
      <c r="M158" s="377">
        <v>0.46642</v>
      </c>
      <c r="N158" s="1"/>
      <c r="O158" s="1"/>
    </row>
    <row r="159" spans="1:15" ht="12.75" customHeight="1">
      <c r="A159" s="30">
        <v>149</v>
      </c>
      <c r="B159" s="431" t="s">
        <v>363</v>
      </c>
      <c r="C159" s="377">
        <v>187.85</v>
      </c>
      <c r="D159" s="378">
        <v>189.4666666666667</v>
      </c>
      <c r="E159" s="378">
        <v>183.93333333333339</v>
      </c>
      <c r="F159" s="378">
        <v>180.01666666666671</v>
      </c>
      <c r="G159" s="378">
        <v>174.48333333333341</v>
      </c>
      <c r="H159" s="378">
        <v>193.38333333333338</v>
      </c>
      <c r="I159" s="378">
        <v>198.91666666666669</v>
      </c>
      <c r="J159" s="378">
        <v>202.83333333333337</v>
      </c>
      <c r="K159" s="377">
        <v>195</v>
      </c>
      <c r="L159" s="377">
        <v>185.55</v>
      </c>
      <c r="M159" s="377">
        <v>4.7176499999999999</v>
      </c>
      <c r="N159" s="1"/>
      <c r="O159" s="1"/>
    </row>
    <row r="160" spans="1:15" ht="12.75" customHeight="1">
      <c r="A160" s="30">
        <v>150</v>
      </c>
      <c r="B160" s="431" t="s">
        <v>380</v>
      </c>
      <c r="C160" s="377">
        <v>2663.9</v>
      </c>
      <c r="D160" s="378">
        <v>2642.6166666666668</v>
      </c>
      <c r="E160" s="378">
        <v>2582.7833333333338</v>
      </c>
      <c r="F160" s="378">
        <v>2501.666666666667</v>
      </c>
      <c r="G160" s="378">
        <v>2441.8333333333339</v>
      </c>
      <c r="H160" s="378">
        <v>2723.7333333333336</v>
      </c>
      <c r="I160" s="378">
        <v>2783.5666666666666</v>
      </c>
      <c r="J160" s="378">
        <v>2864.6833333333334</v>
      </c>
      <c r="K160" s="377">
        <v>2702.45</v>
      </c>
      <c r="L160" s="377">
        <v>2561.5</v>
      </c>
      <c r="M160" s="377">
        <v>0.80247000000000002</v>
      </c>
      <c r="N160" s="1"/>
      <c r="O160" s="1"/>
    </row>
    <row r="161" spans="1:15" ht="12.75" customHeight="1">
      <c r="A161" s="30">
        <v>151</v>
      </c>
      <c r="B161" s="431" t="s">
        <v>257</v>
      </c>
      <c r="C161" s="377">
        <v>266.25</v>
      </c>
      <c r="D161" s="378">
        <v>267.8</v>
      </c>
      <c r="E161" s="378">
        <v>259.65000000000003</v>
      </c>
      <c r="F161" s="378">
        <v>253.05</v>
      </c>
      <c r="G161" s="378">
        <v>244.90000000000003</v>
      </c>
      <c r="H161" s="378">
        <v>274.40000000000003</v>
      </c>
      <c r="I161" s="378">
        <v>282.55</v>
      </c>
      <c r="J161" s="378">
        <v>289.15000000000003</v>
      </c>
      <c r="K161" s="377">
        <v>275.95</v>
      </c>
      <c r="L161" s="377">
        <v>261.2</v>
      </c>
      <c r="M161" s="377">
        <v>16.758749999999999</v>
      </c>
      <c r="N161" s="1"/>
      <c r="O161" s="1"/>
    </row>
    <row r="162" spans="1:15" ht="12.75" customHeight="1">
      <c r="A162" s="30">
        <v>152</v>
      </c>
      <c r="B162" s="431" t="s">
        <v>366</v>
      </c>
      <c r="C162" s="377">
        <v>48.65</v>
      </c>
      <c r="D162" s="378">
        <v>49.383333333333333</v>
      </c>
      <c r="E162" s="378">
        <v>47.666666666666664</v>
      </c>
      <c r="F162" s="378">
        <v>46.68333333333333</v>
      </c>
      <c r="G162" s="378">
        <v>44.966666666666661</v>
      </c>
      <c r="H162" s="378">
        <v>50.366666666666667</v>
      </c>
      <c r="I162" s="378">
        <v>52.083333333333336</v>
      </c>
      <c r="J162" s="378">
        <v>53.06666666666667</v>
      </c>
      <c r="K162" s="377">
        <v>51.1</v>
      </c>
      <c r="L162" s="377">
        <v>48.4</v>
      </c>
      <c r="M162" s="377">
        <v>24.46434</v>
      </c>
      <c r="N162" s="1"/>
      <c r="O162" s="1"/>
    </row>
    <row r="163" spans="1:15" ht="12.75" customHeight="1">
      <c r="A163" s="30">
        <v>153</v>
      </c>
      <c r="B163" s="431" t="s">
        <v>364</v>
      </c>
      <c r="C163" s="377">
        <v>155.25</v>
      </c>
      <c r="D163" s="378">
        <v>157.13333333333335</v>
      </c>
      <c r="E163" s="378">
        <v>150.91666666666671</v>
      </c>
      <c r="F163" s="378">
        <v>146.58333333333337</v>
      </c>
      <c r="G163" s="378">
        <v>140.36666666666673</v>
      </c>
      <c r="H163" s="378">
        <v>161.4666666666667</v>
      </c>
      <c r="I163" s="378">
        <v>167.68333333333334</v>
      </c>
      <c r="J163" s="378">
        <v>172.01666666666668</v>
      </c>
      <c r="K163" s="377">
        <v>163.35</v>
      </c>
      <c r="L163" s="377">
        <v>152.80000000000001</v>
      </c>
      <c r="M163" s="377">
        <v>50.868380000000002</v>
      </c>
      <c r="N163" s="1"/>
      <c r="O163" s="1"/>
    </row>
    <row r="164" spans="1:15" ht="12.75" customHeight="1">
      <c r="A164" s="30">
        <v>154</v>
      </c>
      <c r="B164" s="431" t="s">
        <v>379</v>
      </c>
      <c r="C164" s="377">
        <v>180.3</v>
      </c>
      <c r="D164" s="378">
        <v>181.65</v>
      </c>
      <c r="E164" s="378">
        <v>172.8</v>
      </c>
      <c r="F164" s="378">
        <v>165.3</v>
      </c>
      <c r="G164" s="378">
        <v>156.45000000000002</v>
      </c>
      <c r="H164" s="378">
        <v>189.15</v>
      </c>
      <c r="I164" s="378">
        <v>197.99999999999997</v>
      </c>
      <c r="J164" s="378">
        <v>205.5</v>
      </c>
      <c r="K164" s="377">
        <v>190.5</v>
      </c>
      <c r="L164" s="377">
        <v>174.15</v>
      </c>
      <c r="M164" s="377">
        <v>8.2412600000000005</v>
      </c>
      <c r="N164" s="1"/>
      <c r="O164" s="1"/>
    </row>
    <row r="165" spans="1:15" ht="12.75" customHeight="1">
      <c r="A165" s="30">
        <v>155</v>
      </c>
      <c r="B165" s="431" t="s">
        <v>104</v>
      </c>
      <c r="C165" s="377">
        <v>140.85</v>
      </c>
      <c r="D165" s="378">
        <v>141.08333333333331</v>
      </c>
      <c r="E165" s="378">
        <v>138.46666666666664</v>
      </c>
      <c r="F165" s="378">
        <v>136.08333333333331</v>
      </c>
      <c r="G165" s="378">
        <v>133.46666666666664</v>
      </c>
      <c r="H165" s="378">
        <v>143.46666666666664</v>
      </c>
      <c r="I165" s="378">
        <v>146.08333333333331</v>
      </c>
      <c r="J165" s="378">
        <v>148.46666666666664</v>
      </c>
      <c r="K165" s="377">
        <v>143.69999999999999</v>
      </c>
      <c r="L165" s="377">
        <v>138.69999999999999</v>
      </c>
      <c r="M165" s="377">
        <v>105.0166</v>
      </c>
      <c r="N165" s="1"/>
      <c r="O165" s="1"/>
    </row>
    <row r="166" spans="1:15" ht="12.75" customHeight="1">
      <c r="A166" s="30">
        <v>156</v>
      </c>
      <c r="B166" s="431" t="s">
        <v>368</v>
      </c>
      <c r="C166" s="377">
        <v>3185.45</v>
      </c>
      <c r="D166" s="378">
        <v>3177.2999999999997</v>
      </c>
      <c r="E166" s="378">
        <v>3123.1499999999996</v>
      </c>
      <c r="F166" s="378">
        <v>3060.85</v>
      </c>
      <c r="G166" s="378">
        <v>3006.7</v>
      </c>
      <c r="H166" s="378">
        <v>3239.5999999999995</v>
      </c>
      <c r="I166" s="378">
        <v>3293.75</v>
      </c>
      <c r="J166" s="378">
        <v>3356.0499999999993</v>
      </c>
      <c r="K166" s="377">
        <v>3231.45</v>
      </c>
      <c r="L166" s="377">
        <v>3115</v>
      </c>
      <c r="M166" s="377">
        <v>0.68955</v>
      </c>
      <c r="N166" s="1"/>
      <c r="O166" s="1"/>
    </row>
    <row r="167" spans="1:15" ht="12.75" customHeight="1">
      <c r="A167" s="30">
        <v>157</v>
      </c>
      <c r="B167" s="431" t="s">
        <v>369</v>
      </c>
      <c r="C167" s="377">
        <v>3086.2</v>
      </c>
      <c r="D167" s="378">
        <v>3097.0833333333335</v>
      </c>
      <c r="E167" s="378">
        <v>2994.166666666667</v>
      </c>
      <c r="F167" s="378">
        <v>2902.1333333333337</v>
      </c>
      <c r="G167" s="378">
        <v>2799.2166666666672</v>
      </c>
      <c r="H167" s="378">
        <v>3189.1166666666668</v>
      </c>
      <c r="I167" s="378">
        <v>3292.0333333333338</v>
      </c>
      <c r="J167" s="378">
        <v>3384.0666666666666</v>
      </c>
      <c r="K167" s="377">
        <v>3200</v>
      </c>
      <c r="L167" s="377">
        <v>3005.05</v>
      </c>
      <c r="M167" s="377">
        <v>0.38868000000000003</v>
      </c>
      <c r="N167" s="1"/>
      <c r="O167" s="1"/>
    </row>
    <row r="168" spans="1:15" ht="12.75" customHeight="1">
      <c r="A168" s="30">
        <v>158</v>
      </c>
      <c r="B168" s="431" t="s">
        <v>375</v>
      </c>
      <c r="C168" s="377">
        <v>306.14999999999998</v>
      </c>
      <c r="D168" s="378">
        <v>310.36666666666662</v>
      </c>
      <c r="E168" s="378">
        <v>299.73333333333323</v>
      </c>
      <c r="F168" s="378">
        <v>293.31666666666661</v>
      </c>
      <c r="G168" s="378">
        <v>282.68333333333322</v>
      </c>
      <c r="H168" s="378">
        <v>316.78333333333325</v>
      </c>
      <c r="I168" s="378">
        <v>327.41666666666657</v>
      </c>
      <c r="J168" s="378">
        <v>333.83333333333326</v>
      </c>
      <c r="K168" s="377">
        <v>321</v>
      </c>
      <c r="L168" s="377">
        <v>303.95</v>
      </c>
      <c r="M168" s="377">
        <v>1.8741699999999999</v>
      </c>
      <c r="N168" s="1"/>
      <c r="O168" s="1"/>
    </row>
    <row r="169" spans="1:15" ht="12.75" customHeight="1">
      <c r="A169" s="30">
        <v>159</v>
      </c>
      <c r="B169" s="431" t="s">
        <v>370</v>
      </c>
      <c r="C169" s="377">
        <v>134</v>
      </c>
      <c r="D169" s="378">
        <v>135.46666666666667</v>
      </c>
      <c r="E169" s="378">
        <v>131.83333333333334</v>
      </c>
      <c r="F169" s="378">
        <v>129.66666666666669</v>
      </c>
      <c r="G169" s="378">
        <v>126.03333333333336</v>
      </c>
      <c r="H169" s="378">
        <v>137.63333333333333</v>
      </c>
      <c r="I169" s="378">
        <v>141.26666666666665</v>
      </c>
      <c r="J169" s="378">
        <v>143.43333333333331</v>
      </c>
      <c r="K169" s="377">
        <v>139.1</v>
      </c>
      <c r="L169" s="377">
        <v>133.30000000000001</v>
      </c>
      <c r="M169" s="377">
        <v>3.63632</v>
      </c>
      <c r="N169" s="1"/>
      <c r="O169" s="1"/>
    </row>
    <row r="170" spans="1:15" ht="12.75" customHeight="1">
      <c r="A170" s="30">
        <v>160</v>
      </c>
      <c r="B170" s="431" t="s">
        <v>371</v>
      </c>
      <c r="C170" s="377">
        <v>5202.3</v>
      </c>
      <c r="D170" s="378">
        <v>5202.3666666666668</v>
      </c>
      <c r="E170" s="378">
        <v>5174.9333333333334</v>
      </c>
      <c r="F170" s="378">
        <v>5147.5666666666666</v>
      </c>
      <c r="G170" s="378">
        <v>5120.1333333333332</v>
      </c>
      <c r="H170" s="378">
        <v>5229.7333333333336</v>
      </c>
      <c r="I170" s="378">
        <v>5257.1666666666679</v>
      </c>
      <c r="J170" s="378">
        <v>5284.5333333333338</v>
      </c>
      <c r="K170" s="377">
        <v>5229.8</v>
      </c>
      <c r="L170" s="377">
        <v>5175</v>
      </c>
      <c r="M170" s="377">
        <v>0.10492</v>
      </c>
      <c r="N170" s="1"/>
      <c r="O170" s="1"/>
    </row>
    <row r="171" spans="1:15" ht="12.75" customHeight="1">
      <c r="A171" s="30">
        <v>161</v>
      </c>
      <c r="B171" s="431" t="s">
        <v>258</v>
      </c>
      <c r="C171" s="377">
        <v>3304</v>
      </c>
      <c r="D171" s="378">
        <v>3365</v>
      </c>
      <c r="E171" s="378">
        <v>3185</v>
      </c>
      <c r="F171" s="378">
        <v>3066</v>
      </c>
      <c r="G171" s="378">
        <v>2886</v>
      </c>
      <c r="H171" s="378">
        <v>3484</v>
      </c>
      <c r="I171" s="378">
        <v>3664</v>
      </c>
      <c r="J171" s="378">
        <v>3783</v>
      </c>
      <c r="K171" s="377">
        <v>3545</v>
      </c>
      <c r="L171" s="377">
        <v>3246</v>
      </c>
      <c r="M171" s="377">
        <v>4.1755800000000001</v>
      </c>
      <c r="N171" s="1"/>
      <c r="O171" s="1"/>
    </row>
    <row r="172" spans="1:15" ht="12.75" customHeight="1">
      <c r="A172" s="30">
        <v>162</v>
      </c>
      <c r="B172" s="431" t="s">
        <v>372</v>
      </c>
      <c r="C172" s="377">
        <v>1678.4</v>
      </c>
      <c r="D172" s="378">
        <v>1697.55</v>
      </c>
      <c r="E172" s="378">
        <v>1646.1</v>
      </c>
      <c r="F172" s="378">
        <v>1613.8</v>
      </c>
      <c r="G172" s="378">
        <v>1562.35</v>
      </c>
      <c r="H172" s="378">
        <v>1729.85</v>
      </c>
      <c r="I172" s="378">
        <v>1781.3000000000002</v>
      </c>
      <c r="J172" s="378">
        <v>1813.6</v>
      </c>
      <c r="K172" s="377">
        <v>1749</v>
      </c>
      <c r="L172" s="377">
        <v>1665.25</v>
      </c>
      <c r="M172" s="377">
        <v>0.40095999999999998</v>
      </c>
      <c r="N172" s="1"/>
      <c r="O172" s="1"/>
    </row>
    <row r="173" spans="1:15" ht="12.75" customHeight="1">
      <c r="A173" s="30">
        <v>163</v>
      </c>
      <c r="B173" s="431" t="s">
        <v>105</v>
      </c>
      <c r="C173" s="377">
        <v>471.95</v>
      </c>
      <c r="D173" s="378">
        <v>475.81666666666661</v>
      </c>
      <c r="E173" s="378">
        <v>463.23333333333323</v>
      </c>
      <c r="F173" s="378">
        <v>454.51666666666665</v>
      </c>
      <c r="G173" s="378">
        <v>441.93333333333328</v>
      </c>
      <c r="H173" s="378">
        <v>484.53333333333319</v>
      </c>
      <c r="I173" s="378">
        <v>497.11666666666656</v>
      </c>
      <c r="J173" s="378">
        <v>505.83333333333314</v>
      </c>
      <c r="K173" s="377">
        <v>488.4</v>
      </c>
      <c r="L173" s="377">
        <v>467.1</v>
      </c>
      <c r="M173" s="377">
        <v>18.104869999999998</v>
      </c>
      <c r="N173" s="1"/>
      <c r="O173" s="1"/>
    </row>
    <row r="174" spans="1:15" ht="12.75" customHeight="1">
      <c r="A174" s="30">
        <v>164</v>
      </c>
      <c r="B174" s="431" t="s">
        <v>367</v>
      </c>
      <c r="C174" s="377">
        <v>4669.5</v>
      </c>
      <c r="D174" s="378">
        <v>4701.4333333333334</v>
      </c>
      <c r="E174" s="378">
        <v>4507.0666666666666</v>
      </c>
      <c r="F174" s="378">
        <v>4344.6333333333332</v>
      </c>
      <c r="G174" s="378">
        <v>4150.2666666666664</v>
      </c>
      <c r="H174" s="378">
        <v>4863.8666666666668</v>
      </c>
      <c r="I174" s="378">
        <v>5058.2333333333336</v>
      </c>
      <c r="J174" s="378">
        <v>5220.666666666667</v>
      </c>
      <c r="K174" s="377">
        <v>4895.8</v>
      </c>
      <c r="L174" s="377">
        <v>4539</v>
      </c>
      <c r="M174" s="377">
        <v>0.55901000000000001</v>
      </c>
      <c r="N174" s="1"/>
      <c r="O174" s="1"/>
    </row>
    <row r="175" spans="1:15" ht="12.75" customHeight="1">
      <c r="A175" s="30">
        <v>165</v>
      </c>
      <c r="B175" s="431" t="s">
        <v>107</v>
      </c>
      <c r="C175" s="377">
        <v>39.950000000000003</v>
      </c>
      <c r="D175" s="378">
        <v>40.766666666666673</v>
      </c>
      <c r="E175" s="378">
        <v>38.783333333333346</v>
      </c>
      <c r="F175" s="378">
        <v>37.616666666666674</v>
      </c>
      <c r="G175" s="378">
        <v>35.633333333333347</v>
      </c>
      <c r="H175" s="378">
        <v>41.933333333333344</v>
      </c>
      <c r="I175" s="378">
        <v>43.916666666666679</v>
      </c>
      <c r="J175" s="378">
        <v>45.083333333333343</v>
      </c>
      <c r="K175" s="377">
        <v>42.75</v>
      </c>
      <c r="L175" s="377">
        <v>39.6</v>
      </c>
      <c r="M175" s="377">
        <v>119.45896</v>
      </c>
      <c r="N175" s="1"/>
      <c r="O175" s="1"/>
    </row>
    <row r="176" spans="1:15" ht="12.75" customHeight="1">
      <c r="A176" s="30">
        <v>166</v>
      </c>
      <c r="B176" s="431" t="s">
        <v>381</v>
      </c>
      <c r="C176" s="377">
        <v>448</v>
      </c>
      <c r="D176" s="378">
        <v>456.91666666666669</v>
      </c>
      <c r="E176" s="378">
        <v>430.88333333333338</v>
      </c>
      <c r="F176" s="378">
        <v>413.76666666666671</v>
      </c>
      <c r="G176" s="378">
        <v>387.73333333333341</v>
      </c>
      <c r="H176" s="378">
        <v>474.03333333333336</v>
      </c>
      <c r="I176" s="378">
        <v>500.06666666666666</v>
      </c>
      <c r="J176" s="378">
        <v>517.18333333333339</v>
      </c>
      <c r="K176" s="377">
        <v>482.95</v>
      </c>
      <c r="L176" s="377">
        <v>439.8</v>
      </c>
      <c r="M176" s="377">
        <v>21.9953</v>
      </c>
      <c r="N176" s="1"/>
      <c r="O176" s="1"/>
    </row>
    <row r="177" spans="1:15" ht="12.75" customHeight="1">
      <c r="A177" s="30">
        <v>167</v>
      </c>
      <c r="B177" s="431" t="s">
        <v>373</v>
      </c>
      <c r="C177" s="377">
        <v>1094.0999999999999</v>
      </c>
      <c r="D177" s="378">
        <v>1098.0333333333333</v>
      </c>
      <c r="E177" s="378">
        <v>1076.0666666666666</v>
      </c>
      <c r="F177" s="378">
        <v>1058.0333333333333</v>
      </c>
      <c r="G177" s="378">
        <v>1036.0666666666666</v>
      </c>
      <c r="H177" s="378">
        <v>1116.0666666666666</v>
      </c>
      <c r="I177" s="378">
        <v>1138.0333333333333</v>
      </c>
      <c r="J177" s="378">
        <v>1156.0666666666666</v>
      </c>
      <c r="K177" s="377">
        <v>1120</v>
      </c>
      <c r="L177" s="377">
        <v>1080</v>
      </c>
      <c r="M177" s="377">
        <v>0.16672999999999999</v>
      </c>
      <c r="N177" s="1"/>
      <c r="O177" s="1"/>
    </row>
    <row r="178" spans="1:15" ht="12.75" customHeight="1">
      <c r="A178" s="30">
        <v>168</v>
      </c>
      <c r="B178" s="431" t="s">
        <v>259</v>
      </c>
      <c r="C178" s="377">
        <v>502.2</v>
      </c>
      <c r="D178" s="378">
        <v>509.13333333333338</v>
      </c>
      <c r="E178" s="378">
        <v>490.81666666666672</v>
      </c>
      <c r="F178" s="378">
        <v>479.43333333333334</v>
      </c>
      <c r="G178" s="378">
        <v>461.11666666666667</v>
      </c>
      <c r="H178" s="378">
        <v>520.51666666666677</v>
      </c>
      <c r="I178" s="378">
        <v>538.83333333333348</v>
      </c>
      <c r="J178" s="378">
        <v>550.21666666666681</v>
      </c>
      <c r="K178" s="377">
        <v>527.45000000000005</v>
      </c>
      <c r="L178" s="377">
        <v>497.75</v>
      </c>
      <c r="M178" s="377">
        <v>1.23719</v>
      </c>
      <c r="N178" s="1"/>
      <c r="O178" s="1"/>
    </row>
    <row r="179" spans="1:15" ht="12.75" customHeight="1">
      <c r="A179" s="30">
        <v>169</v>
      </c>
      <c r="B179" s="431" t="s">
        <v>108</v>
      </c>
      <c r="C179" s="377">
        <v>860.8</v>
      </c>
      <c r="D179" s="378">
        <v>868.48333333333323</v>
      </c>
      <c r="E179" s="378">
        <v>846.26666666666642</v>
      </c>
      <c r="F179" s="378">
        <v>831.73333333333323</v>
      </c>
      <c r="G179" s="378">
        <v>809.51666666666642</v>
      </c>
      <c r="H179" s="378">
        <v>883.01666666666642</v>
      </c>
      <c r="I179" s="378">
        <v>905.23333333333335</v>
      </c>
      <c r="J179" s="378">
        <v>919.76666666666642</v>
      </c>
      <c r="K179" s="377">
        <v>890.7</v>
      </c>
      <c r="L179" s="377">
        <v>853.95</v>
      </c>
      <c r="M179" s="377">
        <v>14.499930000000001</v>
      </c>
      <c r="N179" s="1"/>
      <c r="O179" s="1"/>
    </row>
    <row r="180" spans="1:15" ht="12.75" customHeight="1">
      <c r="A180" s="30">
        <v>170</v>
      </c>
      <c r="B180" s="431" t="s">
        <v>260</v>
      </c>
      <c r="C180" s="377">
        <v>604.25</v>
      </c>
      <c r="D180" s="378">
        <v>606.61666666666667</v>
      </c>
      <c r="E180" s="378">
        <v>591.93333333333339</v>
      </c>
      <c r="F180" s="378">
        <v>579.61666666666667</v>
      </c>
      <c r="G180" s="378">
        <v>564.93333333333339</v>
      </c>
      <c r="H180" s="378">
        <v>618.93333333333339</v>
      </c>
      <c r="I180" s="378">
        <v>633.61666666666656</v>
      </c>
      <c r="J180" s="378">
        <v>645.93333333333339</v>
      </c>
      <c r="K180" s="377">
        <v>621.29999999999995</v>
      </c>
      <c r="L180" s="377">
        <v>594.29999999999995</v>
      </c>
      <c r="M180" s="377">
        <v>2.1792899999999999</v>
      </c>
      <c r="N180" s="1"/>
      <c r="O180" s="1"/>
    </row>
    <row r="181" spans="1:15" ht="12.75" customHeight="1">
      <c r="A181" s="30">
        <v>171</v>
      </c>
      <c r="B181" s="431" t="s">
        <v>109</v>
      </c>
      <c r="C181" s="377">
        <v>1655.9</v>
      </c>
      <c r="D181" s="378">
        <v>1694.3</v>
      </c>
      <c r="E181" s="378">
        <v>1588.6</v>
      </c>
      <c r="F181" s="378">
        <v>1521.3</v>
      </c>
      <c r="G181" s="378">
        <v>1415.6</v>
      </c>
      <c r="H181" s="378">
        <v>1761.6</v>
      </c>
      <c r="I181" s="378">
        <v>1867.3000000000002</v>
      </c>
      <c r="J181" s="378">
        <v>1934.6</v>
      </c>
      <c r="K181" s="377">
        <v>1800</v>
      </c>
      <c r="L181" s="377">
        <v>1627</v>
      </c>
      <c r="M181" s="377">
        <v>13.511990000000001</v>
      </c>
      <c r="N181" s="1"/>
      <c r="O181" s="1"/>
    </row>
    <row r="182" spans="1:15" ht="12.75" customHeight="1">
      <c r="A182" s="30">
        <v>172</v>
      </c>
      <c r="B182" s="431" t="s">
        <v>382</v>
      </c>
      <c r="C182" s="377">
        <v>92.55</v>
      </c>
      <c r="D182" s="378">
        <v>92.516666666666666</v>
      </c>
      <c r="E182" s="378">
        <v>90.533333333333331</v>
      </c>
      <c r="F182" s="378">
        <v>88.516666666666666</v>
      </c>
      <c r="G182" s="378">
        <v>86.533333333333331</v>
      </c>
      <c r="H182" s="378">
        <v>94.533333333333331</v>
      </c>
      <c r="I182" s="378">
        <v>96.516666666666652</v>
      </c>
      <c r="J182" s="378">
        <v>98.533333333333331</v>
      </c>
      <c r="K182" s="377">
        <v>94.5</v>
      </c>
      <c r="L182" s="377">
        <v>90.5</v>
      </c>
      <c r="M182" s="377">
        <v>6.62479</v>
      </c>
      <c r="N182" s="1"/>
      <c r="O182" s="1"/>
    </row>
    <row r="183" spans="1:15" ht="12.75" customHeight="1">
      <c r="A183" s="30">
        <v>173</v>
      </c>
      <c r="B183" s="431" t="s">
        <v>110</v>
      </c>
      <c r="C183" s="377">
        <v>304.75</v>
      </c>
      <c r="D183" s="378">
        <v>308.31666666666666</v>
      </c>
      <c r="E183" s="378">
        <v>298.38333333333333</v>
      </c>
      <c r="F183" s="378">
        <v>292.01666666666665</v>
      </c>
      <c r="G183" s="378">
        <v>282.08333333333331</v>
      </c>
      <c r="H183" s="378">
        <v>314.68333333333334</v>
      </c>
      <c r="I183" s="378">
        <v>324.61666666666662</v>
      </c>
      <c r="J183" s="378">
        <v>330.98333333333335</v>
      </c>
      <c r="K183" s="377">
        <v>318.25</v>
      </c>
      <c r="L183" s="377">
        <v>301.95</v>
      </c>
      <c r="M183" s="377">
        <v>23.228120000000001</v>
      </c>
      <c r="N183" s="1"/>
      <c r="O183" s="1"/>
    </row>
    <row r="184" spans="1:15" ht="12.75" customHeight="1">
      <c r="A184" s="30">
        <v>174</v>
      </c>
      <c r="B184" s="431" t="s">
        <v>374</v>
      </c>
      <c r="C184" s="377">
        <v>485.7</v>
      </c>
      <c r="D184" s="378">
        <v>494.09999999999997</v>
      </c>
      <c r="E184" s="378">
        <v>472.09999999999991</v>
      </c>
      <c r="F184" s="378">
        <v>458.49999999999994</v>
      </c>
      <c r="G184" s="378">
        <v>436.49999999999989</v>
      </c>
      <c r="H184" s="378">
        <v>507.69999999999993</v>
      </c>
      <c r="I184" s="378">
        <v>529.70000000000005</v>
      </c>
      <c r="J184" s="378">
        <v>543.29999999999995</v>
      </c>
      <c r="K184" s="377">
        <v>516.1</v>
      </c>
      <c r="L184" s="377">
        <v>480.5</v>
      </c>
      <c r="M184" s="377">
        <v>10.536199999999999</v>
      </c>
      <c r="N184" s="1"/>
      <c r="O184" s="1"/>
    </row>
    <row r="185" spans="1:15" ht="12.75" customHeight="1">
      <c r="A185" s="30">
        <v>175</v>
      </c>
      <c r="B185" s="431" t="s">
        <v>111</v>
      </c>
      <c r="C185" s="377">
        <v>1690.7</v>
      </c>
      <c r="D185" s="378">
        <v>1722.1666666666667</v>
      </c>
      <c r="E185" s="378">
        <v>1652.5333333333335</v>
      </c>
      <c r="F185" s="378">
        <v>1614.3666666666668</v>
      </c>
      <c r="G185" s="378">
        <v>1544.7333333333336</v>
      </c>
      <c r="H185" s="378">
        <v>1760.3333333333335</v>
      </c>
      <c r="I185" s="378">
        <v>1829.9666666666667</v>
      </c>
      <c r="J185" s="378">
        <v>1868.1333333333334</v>
      </c>
      <c r="K185" s="377">
        <v>1791.8</v>
      </c>
      <c r="L185" s="377">
        <v>1684</v>
      </c>
      <c r="M185" s="377">
        <v>10.187760000000001</v>
      </c>
      <c r="N185" s="1"/>
      <c r="O185" s="1"/>
    </row>
    <row r="186" spans="1:15" ht="12.75" customHeight="1">
      <c r="A186" s="30">
        <v>176</v>
      </c>
      <c r="B186" s="431" t="s">
        <v>376</v>
      </c>
      <c r="C186" s="377">
        <v>210.15</v>
      </c>
      <c r="D186" s="378">
        <v>220</v>
      </c>
      <c r="E186" s="378">
        <v>200.3</v>
      </c>
      <c r="F186" s="378">
        <v>190.45000000000002</v>
      </c>
      <c r="G186" s="378">
        <v>170.75000000000003</v>
      </c>
      <c r="H186" s="378">
        <v>229.85</v>
      </c>
      <c r="I186" s="378">
        <v>249.54999999999998</v>
      </c>
      <c r="J186" s="378">
        <v>259.39999999999998</v>
      </c>
      <c r="K186" s="377">
        <v>239.7</v>
      </c>
      <c r="L186" s="377">
        <v>210.15</v>
      </c>
      <c r="M186" s="377">
        <v>47.350079999999998</v>
      </c>
      <c r="N186" s="1"/>
      <c r="O186" s="1"/>
    </row>
    <row r="187" spans="1:15" ht="12.75" customHeight="1">
      <c r="A187" s="30">
        <v>177</v>
      </c>
      <c r="B187" s="431" t="s">
        <v>377</v>
      </c>
      <c r="C187" s="377">
        <v>1877.55</v>
      </c>
      <c r="D187" s="378">
        <v>1858.9333333333334</v>
      </c>
      <c r="E187" s="378">
        <v>1789.8666666666668</v>
      </c>
      <c r="F187" s="378">
        <v>1702.1833333333334</v>
      </c>
      <c r="G187" s="378">
        <v>1633.1166666666668</v>
      </c>
      <c r="H187" s="378">
        <v>1946.6166666666668</v>
      </c>
      <c r="I187" s="378">
        <v>2015.6833333333334</v>
      </c>
      <c r="J187" s="378">
        <v>2103.3666666666668</v>
      </c>
      <c r="K187" s="377">
        <v>1928</v>
      </c>
      <c r="L187" s="377">
        <v>1771.25</v>
      </c>
      <c r="M187" s="377">
        <v>0.70884000000000003</v>
      </c>
      <c r="N187" s="1"/>
      <c r="O187" s="1"/>
    </row>
    <row r="188" spans="1:15" ht="12.75" customHeight="1">
      <c r="A188" s="30">
        <v>178</v>
      </c>
      <c r="B188" s="431" t="s">
        <v>383</v>
      </c>
      <c r="C188" s="377">
        <v>121.75</v>
      </c>
      <c r="D188" s="378">
        <v>124</v>
      </c>
      <c r="E188" s="378">
        <v>118.85</v>
      </c>
      <c r="F188" s="378">
        <v>115.94999999999999</v>
      </c>
      <c r="G188" s="378">
        <v>110.79999999999998</v>
      </c>
      <c r="H188" s="378">
        <v>126.9</v>
      </c>
      <c r="I188" s="378">
        <v>132.05000000000001</v>
      </c>
      <c r="J188" s="378">
        <v>134.95000000000002</v>
      </c>
      <c r="K188" s="377">
        <v>129.15</v>
      </c>
      <c r="L188" s="377">
        <v>121.1</v>
      </c>
      <c r="M188" s="377">
        <v>11.527419999999999</v>
      </c>
      <c r="N188" s="1"/>
      <c r="O188" s="1"/>
    </row>
    <row r="189" spans="1:15" ht="12.75" customHeight="1">
      <c r="A189" s="30">
        <v>179</v>
      </c>
      <c r="B189" s="431" t="s">
        <v>261</v>
      </c>
      <c r="C189" s="377">
        <v>296.45</v>
      </c>
      <c r="D189" s="378">
        <v>301.25</v>
      </c>
      <c r="E189" s="378">
        <v>289.5</v>
      </c>
      <c r="F189" s="378">
        <v>282.55</v>
      </c>
      <c r="G189" s="378">
        <v>270.8</v>
      </c>
      <c r="H189" s="378">
        <v>308.2</v>
      </c>
      <c r="I189" s="378">
        <v>319.95</v>
      </c>
      <c r="J189" s="378">
        <v>326.89999999999998</v>
      </c>
      <c r="K189" s="377">
        <v>313</v>
      </c>
      <c r="L189" s="377">
        <v>294.3</v>
      </c>
      <c r="M189" s="377">
        <v>8.86768</v>
      </c>
      <c r="N189" s="1"/>
      <c r="O189" s="1"/>
    </row>
    <row r="190" spans="1:15" ht="12.75" customHeight="1">
      <c r="A190" s="30">
        <v>180</v>
      </c>
      <c r="B190" s="431" t="s">
        <v>378</v>
      </c>
      <c r="C190" s="377">
        <v>677.25</v>
      </c>
      <c r="D190" s="378">
        <v>690.08333333333337</v>
      </c>
      <c r="E190" s="378">
        <v>659.16666666666674</v>
      </c>
      <c r="F190" s="378">
        <v>641.08333333333337</v>
      </c>
      <c r="G190" s="378">
        <v>610.16666666666674</v>
      </c>
      <c r="H190" s="378">
        <v>708.16666666666674</v>
      </c>
      <c r="I190" s="378">
        <v>739.08333333333348</v>
      </c>
      <c r="J190" s="378">
        <v>757.16666666666674</v>
      </c>
      <c r="K190" s="377">
        <v>721</v>
      </c>
      <c r="L190" s="377">
        <v>672</v>
      </c>
      <c r="M190" s="377">
        <v>2.85277</v>
      </c>
      <c r="N190" s="1"/>
      <c r="O190" s="1"/>
    </row>
    <row r="191" spans="1:15" ht="12.75" customHeight="1">
      <c r="A191" s="30">
        <v>181</v>
      </c>
      <c r="B191" s="431" t="s">
        <v>112</v>
      </c>
      <c r="C191" s="377">
        <v>691.7</v>
      </c>
      <c r="D191" s="378">
        <v>689.9</v>
      </c>
      <c r="E191" s="378">
        <v>674.8</v>
      </c>
      <c r="F191" s="378">
        <v>657.9</v>
      </c>
      <c r="G191" s="378">
        <v>642.79999999999995</v>
      </c>
      <c r="H191" s="378">
        <v>706.8</v>
      </c>
      <c r="I191" s="378">
        <v>721.90000000000009</v>
      </c>
      <c r="J191" s="378">
        <v>738.8</v>
      </c>
      <c r="K191" s="377">
        <v>705</v>
      </c>
      <c r="L191" s="377">
        <v>673</v>
      </c>
      <c r="M191" s="377">
        <v>12.00723</v>
      </c>
      <c r="N191" s="1"/>
      <c r="O191" s="1"/>
    </row>
    <row r="192" spans="1:15" ht="12.75" customHeight="1">
      <c r="A192" s="30">
        <v>182</v>
      </c>
      <c r="B192" s="431" t="s">
        <v>262</v>
      </c>
      <c r="C192" s="377">
        <v>1360.9</v>
      </c>
      <c r="D192" s="378">
        <v>1383.2833333333335</v>
      </c>
      <c r="E192" s="378">
        <v>1322.616666666667</v>
      </c>
      <c r="F192" s="378">
        <v>1284.3333333333335</v>
      </c>
      <c r="G192" s="378">
        <v>1223.666666666667</v>
      </c>
      <c r="H192" s="378">
        <v>1421.5666666666671</v>
      </c>
      <c r="I192" s="378">
        <v>1482.2333333333336</v>
      </c>
      <c r="J192" s="378">
        <v>1520.5166666666671</v>
      </c>
      <c r="K192" s="377">
        <v>1443.95</v>
      </c>
      <c r="L192" s="377">
        <v>1345</v>
      </c>
      <c r="M192" s="377">
        <v>11.05179</v>
      </c>
      <c r="N192" s="1"/>
      <c r="O192" s="1"/>
    </row>
    <row r="193" spans="1:15" ht="12.75" customHeight="1">
      <c r="A193" s="30">
        <v>183</v>
      </c>
      <c r="B193" s="431" t="s">
        <v>387</v>
      </c>
      <c r="C193" s="377">
        <v>1185.9000000000001</v>
      </c>
      <c r="D193" s="378">
        <v>1202.6333333333334</v>
      </c>
      <c r="E193" s="378">
        <v>1165.2666666666669</v>
      </c>
      <c r="F193" s="378">
        <v>1144.6333333333334</v>
      </c>
      <c r="G193" s="378">
        <v>1107.2666666666669</v>
      </c>
      <c r="H193" s="378">
        <v>1223.2666666666669</v>
      </c>
      <c r="I193" s="378">
        <v>1260.6333333333332</v>
      </c>
      <c r="J193" s="378">
        <v>1281.2666666666669</v>
      </c>
      <c r="K193" s="377">
        <v>1240</v>
      </c>
      <c r="L193" s="377">
        <v>1182</v>
      </c>
      <c r="M193" s="377">
        <v>2.22173</v>
      </c>
      <c r="N193" s="1"/>
      <c r="O193" s="1"/>
    </row>
    <row r="194" spans="1:15" ht="12.75" customHeight="1">
      <c r="A194" s="30">
        <v>184</v>
      </c>
      <c r="B194" s="431" t="s">
        <v>840</v>
      </c>
      <c r="C194" s="377">
        <v>20.95</v>
      </c>
      <c r="D194" s="378">
        <v>21.266666666666666</v>
      </c>
      <c r="E194" s="378">
        <v>20.43333333333333</v>
      </c>
      <c r="F194" s="378">
        <v>19.916666666666664</v>
      </c>
      <c r="G194" s="378">
        <v>19.083333333333329</v>
      </c>
      <c r="H194" s="378">
        <v>21.783333333333331</v>
      </c>
      <c r="I194" s="378">
        <v>22.616666666666667</v>
      </c>
      <c r="J194" s="378">
        <v>23.133333333333333</v>
      </c>
      <c r="K194" s="377">
        <v>22.1</v>
      </c>
      <c r="L194" s="377">
        <v>20.75</v>
      </c>
      <c r="M194" s="377">
        <v>62.44117</v>
      </c>
      <c r="N194" s="1"/>
      <c r="O194" s="1"/>
    </row>
    <row r="195" spans="1:15" ht="12.75" customHeight="1">
      <c r="A195" s="30">
        <v>185</v>
      </c>
      <c r="B195" s="431" t="s">
        <v>388</v>
      </c>
      <c r="C195" s="377">
        <v>1098.95</v>
      </c>
      <c r="D195" s="378">
        <v>1100.9833333333333</v>
      </c>
      <c r="E195" s="378">
        <v>1047.9666666666667</v>
      </c>
      <c r="F195" s="378">
        <v>996.98333333333335</v>
      </c>
      <c r="G195" s="378">
        <v>943.9666666666667</v>
      </c>
      <c r="H195" s="378">
        <v>1151.9666666666667</v>
      </c>
      <c r="I195" s="378">
        <v>1204.9833333333336</v>
      </c>
      <c r="J195" s="378">
        <v>1255.9666666666667</v>
      </c>
      <c r="K195" s="377">
        <v>1154</v>
      </c>
      <c r="L195" s="377">
        <v>1050</v>
      </c>
      <c r="M195" s="377">
        <v>0.46999000000000002</v>
      </c>
      <c r="N195" s="1"/>
      <c r="O195" s="1"/>
    </row>
    <row r="196" spans="1:15" ht="12.75" customHeight="1">
      <c r="A196" s="30">
        <v>186</v>
      </c>
      <c r="B196" s="431" t="s">
        <v>113</v>
      </c>
      <c r="C196" s="377">
        <v>1179.95</v>
      </c>
      <c r="D196" s="378">
        <v>1192.75</v>
      </c>
      <c r="E196" s="378">
        <v>1137.5</v>
      </c>
      <c r="F196" s="378">
        <v>1095.05</v>
      </c>
      <c r="G196" s="378">
        <v>1039.8</v>
      </c>
      <c r="H196" s="378">
        <v>1235.2</v>
      </c>
      <c r="I196" s="378">
        <v>1290.45</v>
      </c>
      <c r="J196" s="378">
        <v>1332.9</v>
      </c>
      <c r="K196" s="377">
        <v>1248</v>
      </c>
      <c r="L196" s="377">
        <v>1150.3</v>
      </c>
      <c r="M196" s="377">
        <v>25.71377</v>
      </c>
      <c r="N196" s="1"/>
      <c r="O196" s="1"/>
    </row>
    <row r="197" spans="1:15" ht="12.75" customHeight="1">
      <c r="A197" s="30">
        <v>187</v>
      </c>
      <c r="B197" s="431" t="s">
        <v>114</v>
      </c>
      <c r="C197" s="377">
        <v>1124.9000000000001</v>
      </c>
      <c r="D197" s="378">
        <v>1133.4666666666667</v>
      </c>
      <c r="E197" s="378">
        <v>1102.4333333333334</v>
      </c>
      <c r="F197" s="378">
        <v>1079.9666666666667</v>
      </c>
      <c r="G197" s="378">
        <v>1048.9333333333334</v>
      </c>
      <c r="H197" s="378">
        <v>1155.9333333333334</v>
      </c>
      <c r="I197" s="378">
        <v>1186.9666666666667</v>
      </c>
      <c r="J197" s="378">
        <v>1209.4333333333334</v>
      </c>
      <c r="K197" s="377">
        <v>1164.5</v>
      </c>
      <c r="L197" s="377">
        <v>1111</v>
      </c>
      <c r="M197" s="377">
        <v>58.784379999999999</v>
      </c>
      <c r="N197" s="1"/>
      <c r="O197" s="1"/>
    </row>
    <row r="198" spans="1:15" ht="12.75" customHeight="1">
      <c r="A198" s="30">
        <v>188</v>
      </c>
      <c r="B198" s="431" t="s">
        <v>115</v>
      </c>
      <c r="C198" s="377">
        <v>2539.8000000000002</v>
      </c>
      <c r="D198" s="378">
        <v>2550.65</v>
      </c>
      <c r="E198" s="378">
        <v>2499.5</v>
      </c>
      <c r="F198" s="378">
        <v>2459.1999999999998</v>
      </c>
      <c r="G198" s="378">
        <v>2408.0499999999997</v>
      </c>
      <c r="H198" s="378">
        <v>2590.9500000000003</v>
      </c>
      <c r="I198" s="378">
        <v>2642.1000000000008</v>
      </c>
      <c r="J198" s="378">
        <v>2682.4000000000005</v>
      </c>
      <c r="K198" s="377">
        <v>2601.8000000000002</v>
      </c>
      <c r="L198" s="377">
        <v>2510.35</v>
      </c>
      <c r="M198" s="377">
        <v>23.40062</v>
      </c>
      <c r="N198" s="1"/>
      <c r="O198" s="1"/>
    </row>
    <row r="199" spans="1:15" ht="12.75" customHeight="1">
      <c r="A199" s="30">
        <v>189</v>
      </c>
      <c r="B199" s="431" t="s">
        <v>116</v>
      </c>
      <c r="C199" s="377">
        <v>2258.85</v>
      </c>
      <c r="D199" s="378">
        <v>2291.2166666666667</v>
      </c>
      <c r="E199" s="378">
        <v>2202.6333333333332</v>
      </c>
      <c r="F199" s="378">
        <v>2146.4166666666665</v>
      </c>
      <c r="G199" s="378">
        <v>2057.833333333333</v>
      </c>
      <c r="H199" s="378">
        <v>2347.4333333333334</v>
      </c>
      <c r="I199" s="378">
        <v>2436.0166666666664</v>
      </c>
      <c r="J199" s="378">
        <v>2492.2333333333336</v>
      </c>
      <c r="K199" s="377">
        <v>2379.8000000000002</v>
      </c>
      <c r="L199" s="377">
        <v>2235</v>
      </c>
      <c r="M199" s="377">
        <v>4.1813900000000004</v>
      </c>
      <c r="N199" s="1"/>
      <c r="O199" s="1"/>
    </row>
    <row r="200" spans="1:15" ht="12.75" customHeight="1">
      <c r="A200" s="30">
        <v>190</v>
      </c>
      <c r="B200" s="431" t="s">
        <v>117</v>
      </c>
      <c r="C200" s="377">
        <v>1486.65</v>
      </c>
      <c r="D200" s="378">
        <v>1491.8166666666666</v>
      </c>
      <c r="E200" s="378">
        <v>1462.3833333333332</v>
      </c>
      <c r="F200" s="378">
        <v>1438.1166666666666</v>
      </c>
      <c r="G200" s="378">
        <v>1408.6833333333332</v>
      </c>
      <c r="H200" s="378">
        <v>1516.0833333333333</v>
      </c>
      <c r="I200" s="378">
        <v>1545.5166666666667</v>
      </c>
      <c r="J200" s="378">
        <v>1569.7833333333333</v>
      </c>
      <c r="K200" s="377">
        <v>1521.25</v>
      </c>
      <c r="L200" s="377">
        <v>1467.55</v>
      </c>
      <c r="M200" s="377">
        <v>59.34254</v>
      </c>
      <c r="N200" s="1"/>
      <c r="O200" s="1"/>
    </row>
    <row r="201" spans="1:15" ht="12.75" customHeight="1">
      <c r="A201" s="30">
        <v>191</v>
      </c>
      <c r="B201" s="431" t="s">
        <v>118</v>
      </c>
      <c r="C201" s="377">
        <v>627.6</v>
      </c>
      <c r="D201" s="378">
        <v>628.85</v>
      </c>
      <c r="E201" s="378">
        <v>617.85</v>
      </c>
      <c r="F201" s="378">
        <v>608.1</v>
      </c>
      <c r="G201" s="378">
        <v>597.1</v>
      </c>
      <c r="H201" s="378">
        <v>638.6</v>
      </c>
      <c r="I201" s="378">
        <v>649.6</v>
      </c>
      <c r="J201" s="378">
        <v>659.35</v>
      </c>
      <c r="K201" s="377">
        <v>639.85</v>
      </c>
      <c r="L201" s="377">
        <v>619.1</v>
      </c>
      <c r="M201" s="377">
        <v>26.28472</v>
      </c>
      <c r="N201" s="1"/>
      <c r="O201" s="1"/>
    </row>
    <row r="202" spans="1:15" ht="12.75" customHeight="1">
      <c r="A202" s="30">
        <v>192</v>
      </c>
      <c r="B202" s="431" t="s">
        <v>385</v>
      </c>
      <c r="C202" s="377">
        <v>1587.2</v>
      </c>
      <c r="D202" s="378">
        <v>1610.6499999999999</v>
      </c>
      <c r="E202" s="378">
        <v>1547.5499999999997</v>
      </c>
      <c r="F202" s="378">
        <v>1507.8999999999999</v>
      </c>
      <c r="G202" s="378">
        <v>1444.7999999999997</v>
      </c>
      <c r="H202" s="378">
        <v>1650.2999999999997</v>
      </c>
      <c r="I202" s="378">
        <v>1713.3999999999996</v>
      </c>
      <c r="J202" s="378">
        <v>1753.0499999999997</v>
      </c>
      <c r="K202" s="377">
        <v>1673.75</v>
      </c>
      <c r="L202" s="377">
        <v>1571</v>
      </c>
      <c r="M202" s="377">
        <v>1.7469399999999999</v>
      </c>
      <c r="N202" s="1"/>
      <c r="O202" s="1"/>
    </row>
    <row r="203" spans="1:15" ht="12.75" customHeight="1">
      <c r="A203" s="30">
        <v>193</v>
      </c>
      <c r="B203" s="431" t="s">
        <v>389</v>
      </c>
      <c r="C203" s="377">
        <v>222.85</v>
      </c>
      <c r="D203" s="378">
        <v>224.54999999999998</v>
      </c>
      <c r="E203" s="378">
        <v>219.39999999999998</v>
      </c>
      <c r="F203" s="378">
        <v>215.95</v>
      </c>
      <c r="G203" s="378">
        <v>210.79999999999998</v>
      </c>
      <c r="H203" s="378">
        <v>227.99999999999997</v>
      </c>
      <c r="I203" s="378">
        <v>233.15</v>
      </c>
      <c r="J203" s="378">
        <v>236.59999999999997</v>
      </c>
      <c r="K203" s="377">
        <v>229.7</v>
      </c>
      <c r="L203" s="377">
        <v>221.1</v>
      </c>
      <c r="M203" s="377">
        <v>0.76707000000000003</v>
      </c>
      <c r="N203" s="1"/>
      <c r="O203" s="1"/>
    </row>
    <row r="204" spans="1:15" ht="12.75" customHeight="1">
      <c r="A204" s="30">
        <v>194</v>
      </c>
      <c r="B204" s="431" t="s">
        <v>390</v>
      </c>
      <c r="C204" s="377">
        <v>132.6</v>
      </c>
      <c r="D204" s="378">
        <v>136.1</v>
      </c>
      <c r="E204" s="378">
        <v>126.69999999999999</v>
      </c>
      <c r="F204" s="378">
        <v>120.79999999999998</v>
      </c>
      <c r="G204" s="378">
        <v>111.39999999999998</v>
      </c>
      <c r="H204" s="378">
        <v>142</v>
      </c>
      <c r="I204" s="378">
        <v>151.40000000000003</v>
      </c>
      <c r="J204" s="378">
        <v>157.30000000000001</v>
      </c>
      <c r="K204" s="377">
        <v>145.5</v>
      </c>
      <c r="L204" s="377">
        <v>130.19999999999999</v>
      </c>
      <c r="M204" s="377">
        <v>31.159569999999999</v>
      </c>
      <c r="N204" s="1"/>
      <c r="O204" s="1"/>
    </row>
    <row r="205" spans="1:15" ht="12.75" customHeight="1">
      <c r="A205" s="30">
        <v>195</v>
      </c>
      <c r="B205" s="431" t="s">
        <v>119</v>
      </c>
      <c r="C205" s="377">
        <v>2706.2</v>
      </c>
      <c r="D205" s="378">
        <v>2714.3833333333337</v>
      </c>
      <c r="E205" s="378">
        <v>2659.3666666666672</v>
      </c>
      <c r="F205" s="378">
        <v>2612.5333333333338</v>
      </c>
      <c r="G205" s="378">
        <v>2557.5166666666673</v>
      </c>
      <c r="H205" s="378">
        <v>2761.2166666666672</v>
      </c>
      <c r="I205" s="378">
        <v>2816.2333333333336</v>
      </c>
      <c r="J205" s="378">
        <v>2863.0666666666671</v>
      </c>
      <c r="K205" s="377">
        <v>2769.4</v>
      </c>
      <c r="L205" s="377">
        <v>2667.55</v>
      </c>
      <c r="M205" s="377">
        <v>5.9327699999999997</v>
      </c>
      <c r="N205" s="1"/>
      <c r="O205" s="1"/>
    </row>
    <row r="206" spans="1:15" ht="12.75" customHeight="1">
      <c r="A206" s="30">
        <v>196</v>
      </c>
      <c r="B206" s="431" t="s">
        <v>386</v>
      </c>
      <c r="C206" s="377">
        <v>78.95</v>
      </c>
      <c r="D206" s="378">
        <v>80.416666666666671</v>
      </c>
      <c r="E206" s="378">
        <v>76.033333333333346</v>
      </c>
      <c r="F206" s="378">
        <v>73.116666666666674</v>
      </c>
      <c r="G206" s="378">
        <v>68.733333333333348</v>
      </c>
      <c r="H206" s="378">
        <v>83.333333333333343</v>
      </c>
      <c r="I206" s="378">
        <v>87.716666666666669</v>
      </c>
      <c r="J206" s="378">
        <v>90.63333333333334</v>
      </c>
      <c r="K206" s="377">
        <v>84.8</v>
      </c>
      <c r="L206" s="377">
        <v>77.5</v>
      </c>
      <c r="M206" s="377">
        <v>202.5847</v>
      </c>
      <c r="N206" s="1"/>
      <c r="O206" s="1"/>
    </row>
    <row r="207" spans="1:15" ht="12.75" customHeight="1">
      <c r="A207" s="30">
        <v>197</v>
      </c>
      <c r="B207" s="431" t="s">
        <v>841</v>
      </c>
      <c r="C207" s="377">
        <v>2567.8000000000002</v>
      </c>
      <c r="D207" s="378">
        <v>2616.9166666666665</v>
      </c>
      <c r="E207" s="378">
        <v>2500.8833333333332</v>
      </c>
      <c r="F207" s="378">
        <v>2433.9666666666667</v>
      </c>
      <c r="G207" s="378">
        <v>2317.9333333333334</v>
      </c>
      <c r="H207" s="378">
        <v>2683.833333333333</v>
      </c>
      <c r="I207" s="378">
        <v>2799.8666666666668</v>
      </c>
      <c r="J207" s="378">
        <v>2866.7833333333328</v>
      </c>
      <c r="K207" s="377">
        <v>2732.95</v>
      </c>
      <c r="L207" s="377">
        <v>2550</v>
      </c>
      <c r="M207" s="377">
        <v>0.72367999999999999</v>
      </c>
      <c r="N207" s="1"/>
      <c r="O207" s="1"/>
    </row>
    <row r="208" spans="1:15" ht="12.75" customHeight="1">
      <c r="A208" s="30">
        <v>198</v>
      </c>
      <c r="B208" s="431" t="s">
        <v>828</v>
      </c>
      <c r="C208" s="377">
        <v>384.05</v>
      </c>
      <c r="D208" s="378">
        <v>387.98333333333335</v>
      </c>
      <c r="E208" s="378">
        <v>371.81666666666672</v>
      </c>
      <c r="F208" s="378">
        <v>359.58333333333337</v>
      </c>
      <c r="G208" s="378">
        <v>343.41666666666674</v>
      </c>
      <c r="H208" s="378">
        <v>400.2166666666667</v>
      </c>
      <c r="I208" s="378">
        <v>416.38333333333333</v>
      </c>
      <c r="J208" s="378">
        <v>428.61666666666667</v>
      </c>
      <c r="K208" s="377">
        <v>404.15</v>
      </c>
      <c r="L208" s="377">
        <v>375.75</v>
      </c>
      <c r="M208" s="377">
        <v>5.4052699999999998</v>
      </c>
      <c r="N208" s="1"/>
      <c r="O208" s="1"/>
    </row>
    <row r="209" spans="1:15" ht="12.75" customHeight="1">
      <c r="A209" s="30">
        <v>199</v>
      </c>
      <c r="B209" s="431" t="s">
        <v>121</v>
      </c>
      <c r="C209" s="377">
        <v>478.4</v>
      </c>
      <c r="D209" s="378">
        <v>484.8</v>
      </c>
      <c r="E209" s="378">
        <v>469.1</v>
      </c>
      <c r="F209" s="378">
        <v>459.8</v>
      </c>
      <c r="G209" s="378">
        <v>444.1</v>
      </c>
      <c r="H209" s="378">
        <v>494.1</v>
      </c>
      <c r="I209" s="378">
        <v>509.79999999999995</v>
      </c>
      <c r="J209" s="378">
        <v>519.1</v>
      </c>
      <c r="K209" s="377">
        <v>500.5</v>
      </c>
      <c r="L209" s="377">
        <v>475.5</v>
      </c>
      <c r="M209" s="377">
        <v>110.20372</v>
      </c>
      <c r="N209" s="1"/>
      <c r="O209" s="1"/>
    </row>
    <row r="210" spans="1:15" ht="12.75" customHeight="1">
      <c r="A210" s="30">
        <v>200</v>
      </c>
      <c r="B210" s="431" t="s">
        <v>391</v>
      </c>
      <c r="C210" s="377">
        <v>120.65</v>
      </c>
      <c r="D210" s="378">
        <v>123.18333333333334</v>
      </c>
      <c r="E210" s="378">
        <v>115.76666666666668</v>
      </c>
      <c r="F210" s="378">
        <v>110.88333333333334</v>
      </c>
      <c r="G210" s="378">
        <v>103.46666666666668</v>
      </c>
      <c r="H210" s="378">
        <v>128.06666666666666</v>
      </c>
      <c r="I210" s="378">
        <v>135.48333333333335</v>
      </c>
      <c r="J210" s="378">
        <v>140.36666666666667</v>
      </c>
      <c r="K210" s="377">
        <v>130.6</v>
      </c>
      <c r="L210" s="377">
        <v>118.3</v>
      </c>
      <c r="M210" s="377">
        <v>85.421000000000006</v>
      </c>
      <c r="N210" s="1"/>
      <c r="O210" s="1"/>
    </row>
    <row r="211" spans="1:15" ht="12.75" customHeight="1">
      <c r="A211" s="30">
        <v>201</v>
      </c>
      <c r="B211" s="431" t="s">
        <v>122</v>
      </c>
      <c r="C211" s="377">
        <v>303.5</v>
      </c>
      <c r="D211" s="378">
        <v>305.96666666666664</v>
      </c>
      <c r="E211" s="378">
        <v>298.2833333333333</v>
      </c>
      <c r="F211" s="378">
        <v>293.06666666666666</v>
      </c>
      <c r="G211" s="378">
        <v>285.38333333333333</v>
      </c>
      <c r="H211" s="378">
        <v>311.18333333333328</v>
      </c>
      <c r="I211" s="378">
        <v>318.86666666666656</v>
      </c>
      <c r="J211" s="378">
        <v>324.08333333333326</v>
      </c>
      <c r="K211" s="377">
        <v>313.64999999999998</v>
      </c>
      <c r="L211" s="377">
        <v>300.75</v>
      </c>
      <c r="M211" s="377">
        <v>26.58907</v>
      </c>
      <c r="N211" s="1"/>
      <c r="O211" s="1"/>
    </row>
    <row r="212" spans="1:15" ht="12.75" customHeight="1">
      <c r="A212" s="30">
        <v>202</v>
      </c>
      <c r="B212" s="431" t="s">
        <v>123</v>
      </c>
      <c r="C212" s="377">
        <v>2284.6</v>
      </c>
      <c r="D212" s="378">
        <v>2298.7499999999995</v>
      </c>
      <c r="E212" s="378">
        <v>2252.5499999999993</v>
      </c>
      <c r="F212" s="378">
        <v>2220.4999999999995</v>
      </c>
      <c r="G212" s="378">
        <v>2174.2999999999993</v>
      </c>
      <c r="H212" s="378">
        <v>2330.7999999999993</v>
      </c>
      <c r="I212" s="378">
        <v>2376.9999999999991</v>
      </c>
      <c r="J212" s="378">
        <v>2409.0499999999993</v>
      </c>
      <c r="K212" s="377">
        <v>2344.9499999999998</v>
      </c>
      <c r="L212" s="377">
        <v>2266.6999999999998</v>
      </c>
      <c r="M212" s="377">
        <v>22.311029999999999</v>
      </c>
      <c r="N212" s="1"/>
      <c r="O212" s="1"/>
    </row>
    <row r="213" spans="1:15" ht="12.75" customHeight="1">
      <c r="A213" s="30">
        <v>203</v>
      </c>
      <c r="B213" s="431" t="s">
        <v>263</v>
      </c>
      <c r="C213" s="377">
        <v>316.55</v>
      </c>
      <c r="D213" s="378">
        <v>318.58333333333331</v>
      </c>
      <c r="E213" s="378">
        <v>310.46666666666664</v>
      </c>
      <c r="F213" s="378">
        <v>304.38333333333333</v>
      </c>
      <c r="G213" s="378">
        <v>296.26666666666665</v>
      </c>
      <c r="H213" s="378">
        <v>324.66666666666663</v>
      </c>
      <c r="I213" s="378">
        <v>332.7833333333333</v>
      </c>
      <c r="J213" s="378">
        <v>338.86666666666662</v>
      </c>
      <c r="K213" s="377">
        <v>326.7</v>
      </c>
      <c r="L213" s="377">
        <v>312.5</v>
      </c>
      <c r="M213" s="377">
        <v>6.9730299999999996</v>
      </c>
      <c r="N213" s="1"/>
      <c r="O213" s="1"/>
    </row>
    <row r="214" spans="1:15" ht="12.75" customHeight="1">
      <c r="A214" s="30">
        <v>204</v>
      </c>
      <c r="B214" s="431" t="s">
        <v>842</v>
      </c>
      <c r="C214" s="377">
        <v>770.1</v>
      </c>
      <c r="D214" s="378">
        <v>766.41666666666663</v>
      </c>
      <c r="E214" s="378">
        <v>735.83333333333326</v>
      </c>
      <c r="F214" s="378">
        <v>701.56666666666661</v>
      </c>
      <c r="G214" s="378">
        <v>670.98333333333323</v>
      </c>
      <c r="H214" s="378">
        <v>800.68333333333328</v>
      </c>
      <c r="I214" s="378">
        <v>831.26666666666654</v>
      </c>
      <c r="J214" s="378">
        <v>865.5333333333333</v>
      </c>
      <c r="K214" s="377">
        <v>797</v>
      </c>
      <c r="L214" s="377">
        <v>732.15</v>
      </c>
      <c r="M214" s="377">
        <v>0.83450000000000002</v>
      </c>
      <c r="N214" s="1"/>
      <c r="O214" s="1"/>
    </row>
    <row r="215" spans="1:15" ht="12.75" customHeight="1">
      <c r="A215" s="30">
        <v>205</v>
      </c>
      <c r="B215" s="431" t="s">
        <v>392</v>
      </c>
      <c r="C215" s="377">
        <v>42214.65</v>
      </c>
      <c r="D215" s="378">
        <v>42690.549999999996</v>
      </c>
      <c r="E215" s="378">
        <v>41518.099999999991</v>
      </c>
      <c r="F215" s="378">
        <v>40821.549999999996</v>
      </c>
      <c r="G215" s="378">
        <v>39649.099999999991</v>
      </c>
      <c r="H215" s="378">
        <v>43387.099999999991</v>
      </c>
      <c r="I215" s="378">
        <v>44559.549999999988</v>
      </c>
      <c r="J215" s="378">
        <v>45256.099999999991</v>
      </c>
      <c r="K215" s="377">
        <v>43863</v>
      </c>
      <c r="L215" s="377">
        <v>41994</v>
      </c>
      <c r="M215" s="377">
        <v>2.7799999999999998E-2</v>
      </c>
      <c r="N215" s="1"/>
      <c r="O215" s="1"/>
    </row>
    <row r="216" spans="1:15" ht="12.75" customHeight="1">
      <c r="A216" s="30">
        <v>206</v>
      </c>
      <c r="B216" s="431" t="s">
        <v>393</v>
      </c>
      <c r="C216" s="377">
        <v>39.299999999999997</v>
      </c>
      <c r="D216" s="378">
        <v>39.56666666666667</v>
      </c>
      <c r="E216" s="378">
        <v>38.683333333333337</v>
      </c>
      <c r="F216" s="378">
        <v>38.06666666666667</v>
      </c>
      <c r="G216" s="378">
        <v>37.183333333333337</v>
      </c>
      <c r="H216" s="378">
        <v>40.183333333333337</v>
      </c>
      <c r="I216" s="378">
        <v>41.066666666666677</v>
      </c>
      <c r="J216" s="378">
        <v>41.683333333333337</v>
      </c>
      <c r="K216" s="377">
        <v>40.450000000000003</v>
      </c>
      <c r="L216" s="377">
        <v>38.950000000000003</v>
      </c>
      <c r="M216" s="377">
        <v>19.520859999999999</v>
      </c>
      <c r="N216" s="1"/>
      <c r="O216" s="1"/>
    </row>
    <row r="217" spans="1:15" ht="12.75" customHeight="1">
      <c r="A217" s="30">
        <v>207</v>
      </c>
      <c r="B217" s="431" t="s">
        <v>405</v>
      </c>
      <c r="C217" s="377">
        <v>146.35</v>
      </c>
      <c r="D217" s="378">
        <v>150.18333333333334</v>
      </c>
      <c r="E217" s="378">
        <v>139.86666666666667</v>
      </c>
      <c r="F217" s="378">
        <v>133.38333333333333</v>
      </c>
      <c r="G217" s="378">
        <v>123.06666666666666</v>
      </c>
      <c r="H217" s="378">
        <v>156.66666666666669</v>
      </c>
      <c r="I217" s="378">
        <v>166.98333333333335</v>
      </c>
      <c r="J217" s="378">
        <v>173.4666666666667</v>
      </c>
      <c r="K217" s="377">
        <v>160.5</v>
      </c>
      <c r="L217" s="377">
        <v>143.69999999999999</v>
      </c>
      <c r="M217" s="377">
        <v>135.64395999999999</v>
      </c>
      <c r="N217" s="1"/>
      <c r="O217" s="1"/>
    </row>
    <row r="218" spans="1:15" ht="12.75" customHeight="1">
      <c r="A218" s="30">
        <v>208</v>
      </c>
      <c r="B218" s="431" t="s">
        <v>124</v>
      </c>
      <c r="C218" s="377">
        <v>209.25</v>
      </c>
      <c r="D218" s="378">
        <v>212.53333333333333</v>
      </c>
      <c r="E218" s="378">
        <v>203.81666666666666</v>
      </c>
      <c r="F218" s="378">
        <v>198.38333333333333</v>
      </c>
      <c r="G218" s="378">
        <v>189.66666666666666</v>
      </c>
      <c r="H218" s="378">
        <v>217.96666666666667</v>
      </c>
      <c r="I218" s="378">
        <v>226.68333333333331</v>
      </c>
      <c r="J218" s="378">
        <v>232.11666666666667</v>
      </c>
      <c r="K218" s="377">
        <v>221.25</v>
      </c>
      <c r="L218" s="377">
        <v>207.1</v>
      </c>
      <c r="M218" s="377">
        <v>92.292339999999996</v>
      </c>
      <c r="N218" s="1"/>
      <c r="O218" s="1"/>
    </row>
    <row r="219" spans="1:15" ht="12.75" customHeight="1">
      <c r="A219" s="30">
        <v>209</v>
      </c>
      <c r="B219" s="431" t="s">
        <v>125</v>
      </c>
      <c r="C219" s="377">
        <v>798.45</v>
      </c>
      <c r="D219" s="378">
        <v>799.48333333333323</v>
      </c>
      <c r="E219" s="378">
        <v>782.26666666666642</v>
      </c>
      <c r="F219" s="378">
        <v>766.08333333333314</v>
      </c>
      <c r="G219" s="378">
        <v>748.86666666666633</v>
      </c>
      <c r="H219" s="378">
        <v>815.66666666666652</v>
      </c>
      <c r="I219" s="378">
        <v>832.88333333333344</v>
      </c>
      <c r="J219" s="378">
        <v>849.06666666666661</v>
      </c>
      <c r="K219" s="377">
        <v>816.7</v>
      </c>
      <c r="L219" s="377">
        <v>783.3</v>
      </c>
      <c r="M219" s="377">
        <v>296.12315999999998</v>
      </c>
      <c r="N219" s="1"/>
      <c r="O219" s="1"/>
    </row>
    <row r="220" spans="1:15" ht="12.75" customHeight="1">
      <c r="A220" s="30">
        <v>210</v>
      </c>
      <c r="B220" s="431" t="s">
        <v>126</v>
      </c>
      <c r="C220" s="377">
        <v>1331</v>
      </c>
      <c r="D220" s="378">
        <v>1345.3166666666666</v>
      </c>
      <c r="E220" s="378">
        <v>1311.2333333333331</v>
      </c>
      <c r="F220" s="378">
        <v>1291.4666666666665</v>
      </c>
      <c r="G220" s="378">
        <v>1257.383333333333</v>
      </c>
      <c r="H220" s="378">
        <v>1365.0833333333333</v>
      </c>
      <c r="I220" s="378">
        <v>1399.1666666666667</v>
      </c>
      <c r="J220" s="378">
        <v>1418.9333333333334</v>
      </c>
      <c r="K220" s="377">
        <v>1379.4</v>
      </c>
      <c r="L220" s="377">
        <v>1325.55</v>
      </c>
      <c r="M220" s="377">
        <v>7.6310399999999996</v>
      </c>
      <c r="N220" s="1"/>
      <c r="O220" s="1"/>
    </row>
    <row r="221" spans="1:15" ht="12.75" customHeight="1">
      <c r="A221" s="30">
        <v>211</v>
      </c>
      <c r="B221" s="431" t="s">
        <v>127</v>
      </c>
      <c r="C221" s="377">
        <v>568.04999999999995</v>
      </c>
      <c r="D221" s="378">
        <v>567.94999999999993</v>
      </c>
      <c r="E221" s="378">
        <v>557.39999999999986</v>
      </c>
      <c r="F221" s="378">
        <v>546.74999999999989</v>
      </c>
      <c r="G221" s="378">
        <v>536.19999999999982</v>
      </c>
      <c r="H221" s="378">
        <v>578.59999999999991</v>
      </c>
      <c r="I221" s="378">
        <v>589.14999999999986</v>
      </c>
      <c r="J221" s="378">
        <v>599.79999999999995</v>
      </c>
      <c r="K221" s="377">
        <v>578.5</v>
      </c>
      <c r="L221" s="377">
        <v>557.29999999999995</v>
      </c>
      <c r="M221" s="377">
        <v>11.031219999999999</v>
      </c>
      <c r="N221" s="1"/>
      <c r="O221" s="1"/>
    </row>
    <row r="222" spans="1:15" ht="12.75" customHeight="1">
      <c r="A222" s="30">
        <v>212</v>
      </c>
      <c r="B222" s="431" t="s">
        <v>409</v>
      </c>
      <c r="C222" s="377">
        <v>240.4</v>
      </c>
      <c r="D222" s="378">
        <v>246.28333333333333</v>
      </c>
      <c r="E222" s="378">
        <v>230.21666666666664</v>
      </c>
      <c r="F222" s="378">
        <v>220.0333333333333</v>
      </c>
      <c r="G222" s="378">
        <v>203.96666666666661</v>
      </c>
      <c r="H222" s="378">
        <v>256.4666666666667</v>
      </c>
      <c r="I222" s="378">
        <v>272.5333333333333</v>
      </c>
      <c r="J222" s="378">
        <v>282.7166666666667</v>
      </c>
      <c r="K222" s="377">
        <v>262.35000000000002</v>
      </c>
      <c r="L222" s="377">
        <v>236.1</v>
      </c>
      <c r="M222" s="377">
        <v>3.4849399999999999</v>
      </c>
      <c r="N222" s="1"/>
      <c r="O222" s="1"/>
    </row>
    <row r="223" spans="1:15" ht="12.75" customHeight="1">
      <c r="A223" s="30">
        <v>213</v>
      </c>
      <c r="B223" s="431" t="s">
        <v>395</v>
      </c>
      <c r="C223" s="377">
        <v>45.95</v>
      </c>
      <c r="D223" s="378">
        <v>46.866666666666667</v>
      </c>
      <c r="E223" s="378">
        <v>44.483333333333334</v>
      </c>
      <c r="F223" s="378">
        <v>43.016666666666666</v>
      </c>
      <c r="G223" s="378">
        <v>40.633333333333333</v>
      </c>
      <c r="H223" s="378">
        <v>48.333333333333336</v>
      </c>
      <c r="I223" s="378">
        <v>50.716666666666676</v>
      </c>
      <c r="J223" s="378">
        <v>52.183333333333337</v>
      </c>
      <c r="K223" s="377">
        <v>49.25</v>
      </c>
      <c r="L223" s="377">
        <v>45.4</v>
      </c>
      <c r="M223" s="377">
        <v>111.79089</v>
      </c>
      <c r="N223" s="1"/>
      <c r="O223" s="1"/>
    </row>
    <row r="224" spans="1:15" ht="12.75" customHeight="1">
      <c r="A224" s="30">
        <v>214</v>
      </c>
      <c r="B224" s="431" t="s">
        <v>128</v>
      </c>
      <c r="C224" s="377">
        <v>10.95</v>
      </c>
      <c r="D224" s="378">
        <v>11.183333333333332</v>
      </c>
      <c r="E224" s="378">
        <v>10.516666666666664</v>
      </c>
      <c r="F224" s="378">
        <v>10.083333333333332</v>
      </c>
      <c r="G224" s="378">
        <v>9.4166666666666643</v>
      </c>
      <c r="H224" s="378">
        <v>11.616666666666664</v>
      </c>
      <c r="I224" s="378">
        <v>12.283333333333331</v>
      </c>
      <c r="J224" s="378">
        <v>12.716666666666663</v>
      </c>
      <c r="K224" s="377">
        <v>11.85</v>
      </c>
      <c r="L224" s="377">
        <v>10.75</v>
      </c>
      <c r="M224" s="377">
        <v>3452.28541</v>
      </c>
      <c r="N224" s="1"/>
      <c r="O224" s="1"/>
    </row>
    <row r="225" spans="1:15" ht="12.75" customHeight="1">
      <c r="A225" s="30">
        <v>215</v>
      </c>
      <c r="B225" s="431" t="s">
        <v>396</v>
      </c>
      <c r="C225" s="377">
        <v>59.15</v>
      </c>
      <c r="D225" s="378">
        <v>59.9</v>
      </c>
      <c r="E225" s="378">
        <v>57.25</v>
      </c>
      <c r="F225" s="378">
        <v>55.35</v>
      </c>
      <c r="G225" s="378">
        <v>52.7</v>
      </c>
      <c r="H225" s="378">
        <v>61.8</v>
      </c>
      <c r="I225" s="378">
        <v>64.449999999999989</v>
      </c>
      <c r="J225" s="378">
        <v>66.349999999999994</v>
      </c>
      <c r="K225" s="377">
        <v>62.55</v>
      </c>
      <c r="L225" s="377">
        <v>58</v>
      </c>
      <c r="M225" s="377">
        <v>101.96136</v>
      </c>
      <c r="N225" s="1"/>
      <c r="O225" s="1"/>
    </row>
    <row r="226" spans="1:15" ht="12.75" customHeight="1">
      <c r="A226" s="30">
        <v>216</v>
      </c>
      <c r="B226" s="431" t="s">
        <v>129</v>
      </c>
      <c r="C226" s="377">
        <v>44.55</v>
      </c>
      <c r="D226" s="378">
        <v>45.216666666666669</v>
      </c>
      <c r="E226" s="378">
        <v>43.433333333333337</v>
      </c>
      <c r="F226" s="378">
        <v>42.31666666666667</v>
      </c>
      <c r="G226" s="378">
        <v>40.533333333333339</v>
      </c>
      <c r="H226" s="378">
        <v>46.333333333333336</v>
      </c>
      <c r="I226" s="378">
        <v>48.116666666666667</v>
      </c>
      <c r="J226" s="378">
        <v>49.233333333333334</v>
      </c>
      <c r="K226" s="377">
        <v>47</v>
      </c>
      <c r="L226" s="377">
        <v>44.1</v>
      </c>
      <c r="M226" s="377">
        <v>314.63513</v>
      </c>
      <c r="N226" s="1"/>
      <c r="O226" s="1"/>
    </row>
    <row r="227" spans="1:15" ht="12.75" customHeight="1">
      <c r="A227" s="30">
        <v>217</v>
      </c>
      <c r="B227" s="431" t="s">
        <v>407</v>
      </c>
      <c r="C227" s="377">
        <v>240.05</v>
      </c>
      <c r="D227" s="378">
        <v>242.88333333333335</v>
      </c>
      <c r="E227" s="378">
        <v>233.3666666666667</v>
      </c>
      <c r="F227" s="378">
        <v>226.68333333333334</v>
      </c>
      <c r="G227" s="378">
        <v>217.16666666666669</v>
      </c>
      <c r="H227" s="378">
        <v>249.56666666666672</v>
      </c>
      <c r="I227" s="378">
        <v>259.08333333333337</v>
      </c>
      <c r="J227" s="378">
        <v>265.76666666666677</v>
      </c>
      <c r="K227" s="377">
        <v>252.4</v>
      </c>
      <c r="L227" s="377">
        <v>236.2</v>
      </c>
      <c r="M227" s="377">
        <v>179.07289</v>
      </c>
      <c r="N227" s="1"/>
      <c r="O227" s="1"/>
    </row>
    <row r="228" spans="1:15" ht="12.75" customHeight="1">
      <c r="A228" s="30">
        <v>218</v>
      </c>
      <c r="B228" s="431" t="s">
        <v>397</v>
      </c>
      <c r="C228" s="377">
        <v>1149</v>
      </c>
      <c r="D228" s="378">
        <v>1150.1166666666666</v>
      </c>
      <c r="E228" s="378">
        <v>1135.2333333333331</v>
      </c>
      <c r="F228" s="378">
        <v>1121.4666666666665</v>
      </c>
      <c r="G228" s="378">
        <v>1106.583333333333</v>
      </c>
      <c r="H228" s="378">
        <v>1163.8833333333332</v>
      </c>
      <c r="I228" s="378">
        <v>1178.7666666666669</v>
      </c>
      <c r="J228" s="378">
        <v>1192.5333333333333</v>
      </c>
      <c r="K228" s="377">
        <v>1165</v>
      </c>
      <c r="L228" s="377">
        <v>1136.3499999999999</v>
      </c>
      <c r="M228" s="377">
        <v>0.45545999999999998</v>
      </c>
      <c r="N228" s="1"/>
      <c r="O228" s="1"/>
    </row>
    <row r="229" spans="1:15" ht="12.75" customHeight="1">
      <c r="A229" s="30">
        <v>219</v>
      </c>
      <c r="B229" s="431" t="s">
        <v>130</v>
      </c>
      <c r="C229" s="377">
        <v>396.45</v>
      </c>
      <c r="D229" s="378">
        <v>404.13333333333327</v>
      </c>
      <c r="E229" s="378">
        <v>382.86666666666656</v>
      </c>
      <c r="F229" s="378">
        <v>369.2833333333333</v>
      </c>
      <c r="G229" s="378">
        <v>348.01666666666659</v>
      </c>
      <c r="H229" s="378">
        <v>417.71666666666653</v>
      </c>
      <c r="I229" s="378">
        <v>438.98333333333329</v>
      </c>
      <c r="J229" s="378">
        <v>452.56666666666649</v>
      </c>
      <c r="K229" s="377">
        <v>425.4</v>
      </c>
      <c r="L229" s="377">
        <v>390.55</v>
      </c>
      <c r="M229" s="377">
        <v>57.807650000000002</v>
      </c>
      <c r="N229" s="1"/>
      <c r="O229" s="1"/>
    </row>
    <row r="230" spans="1:15" ht="12.75" customHeight="1">
      <c r="A230" s="30">
        <v>220</v>
      </c>
      <c r="B230" s="431" t="s">
        <v>398</v>
      </c>
      <c r="C230" s="377">
        <v>297.35000000000002</v>
      </c>
      <c r="D230" s="378">
        <v>303.09999999999997</v>
      </c>
      <c r="E230" s="378">
        <v>286.79999999999995</v>
      </c>
      <c r="F230" s="378">
        <v>276.25</v>
      </c>
      <c r="G230" s="378">
        <v>259.95</v>
      </c>
      <c r="H230" s="378">
        <v>313.64999999999992</v>
      </c>
      <c r="I230" s="378">
        <v>329.95</v>
      </c>
      <c r="J230" s="378">
        <v>340.49999999999989</v>
      </c>
      <c r="K230" s="377">
        <v>319.39999999999998</v>
      </c>
      <c r="L230" s="377">
        <v>292.55</v>
      </c>
      <c r="M230" s="377">
        <v>7.65402</v>
      </c>
      <c r="N230" s="1"/>
      <c r="O230" s="1"/>
    </row>
    <row r="231" spans="1:15" ht="12.75" customHeight="1">
      <c r="A231" s="30">
        <v>221</v>
      </c>
      <c r="B231" s="431" t="s">
        <v>399</v>
      </c>
      <c r="C231" s="377">
        <v>1526.1</v>
      </c>
      <c r="D231" s="378">
        <v>1556.0166666666667</v>
      </c>
      <c r="E231" s="378">
        <v>1481.5333333333333</v>
      </c>
      <c r="F231" s="378">
        <v>1436.9666666666667</v>
      </c>
      <c r="G231" s="378">
        <v>1362.4833333333333</v>
      </c>
      <c r="H231" s="378">
        <v>1600.5833333333333</v>
      </c>
      <c r="I231" s="378">
        <v>1675.0666666666664</v>
      </c>
      <c r="J231" s="378">
        <v>1719.6333333333332</v>
      </c>
      <c r="K231" s="377">
        <v>1630.5</v>
      </c>
      <c r="L231" s="377">
        <v>1511.45</v>
      </c>
      <c r="M231" s="377">
        <v>0.84869000000000006</v>
      </c>
      <c r="N231" s="1"/>
      <c r="O231" s="1"/>
    </row>
    <row r="232" spans="1:15" ht="12.75" customHeight="1">
      <c r="A232" s="30">
        <v>222</v>
      </c>
      <c r="B232" s="431" t="s">
        <v>131</v>
      </c>
      <c r="C232" s="377">
        <v>195.25</v>
      </c>
      <c r="D232" s="378">
        <v>197.93333333333331</v>
      </c>
      <c r="E232" s="378">
        <v>188.51666666666662</v>
      </c>
      <c r="F232" s="378">
        <v>181.7833333333333</v>
      </c>
      <c r="G232" s="378">
        <v>172.36666666666662</v>
      </c>
      <c r="H232" s="378">
        <v>204.66666666666663</v>
      </c>
      <c r="I232" s="378">
        <v>214.08333333333331</v>
      </c>
      <c r="J232" s="378">
        <v>220.81666666666663</v>
      </c>
      <c r="K232" s="377">
        <v>207.35</v>
      </c>
      <c r="L232" s="377">
        <v>191.2</v>
      </c>
      <c r="M232" s="377">
        <v>59.479819999999997</v>
      </c>
      <c r="N232" s="1"/>
      <c r="O232" s="1"/>
    </row>
    <row r="233" spans="1:15" ht="12.75" customHeight="1">
      <c r="A233" s="30">
        <v>223</v>
      </c>
      <c r="B233" s="431" t="s">
        <v>404</v>
      </c>
      <c r="C233" s="377">
        <v>212.5</v>
      </c>
      <c r="D233" s="378">
        <v>216.38333333333333</v>
      </c>
      <c r="E233" s="378">
        <v>204.61666666666665</v>
      </c>
      <c r="F233" s="378">
        <v>196.73333333333332</v>
      </c>
      <c r="G233" s="378">
        <v>184.96666666666664</v>
      </c>
      <c r="H233" s="378">
        <v>224.26666666666665</v>
      </c>
      <c r="I233" s="378">
        <v>236.0333333333333</v>
      </c>
      <c r="J233" s="378">
        <v>243.91666666666666</v>
      </c>
      <c r="K233" s="377">
        <v>228.15</v>
      </c>
      <c r="L233" s="377">
        <v>208.5</v>
      </c>
      <c r="M233" s="377">
        <v>50.888559999999998</v>
      </c>
      <c r="N233" s="1"/>
      <c r="O233" s="1"/>
    </row>
    <row r="234" spans="1:15" ht="12.75" customHeight="1">
      <c r="A234" s="30">
        <v>224</v>
      </c>
      <c r="B234" s="431" t="s">
        <v>265</v>
      </c>
      <c r="C234" s="377">
        <v>5837.95</v>
      </c>
      <c r="D234" s="378">
        <v>5910.9666666666672</v>
      </c>
      <c r="E234" s="378">
        <v>5646.9833333333345</v>
      </c>
      <c r="F234" s="378">
        <v>5456.0166666666673</v>
      </c>
      <c r="G234" s="378">
        <v>5192.0333333333347</v>
      </c>
      <c r="H234" s="378">
        <v>6101.9333333333343</v>
      </c>
      <c r="I234" s="378">
        <v>6365.9166666666679</v>
      </c>
      <c r="J234" s="378">
        <v>6556.8833333333341</v>
      </c>
      <c r="K234" s="377">
        <v>6174.95</v>
      </c>
      <c r="L234" s="377">
        <v>5720</v>
      </c>
      <c r="M234" s="377">
        <v>1.82809</v>
      </c>
      <c r="N234" s="1"/>
      <c r="O234" s="1"/>
    </row>
    <row r="235" spans="1:15" ht="12.75" customHeight="1">
      <c r="A235" s="30">
        <v>225</v>
      </c>
      <c r="B235" s="431" t="s">
        <v>406</v>
      </c>
      <c r="C235" s="377">
        <v>134.55000000000001</v>
      </c>
      <c r="D235" s="378">
        <v>135.6</v>
      </c>
      <c r="E235" s="378">
        <v>130.94999999999999</v>
      </c>
      <c r="F235" s="378">
        <v>127.35</v>
      </c>
      <c r="G235" s="378">
        <v>122.69999999999999</v>
      </c>
      <c r="H235" s="378">
        <v>139.19999999999999</v>
      </c>
      <c r="I235" s="378">
        <v>143.85000000000002</v>
      </c>
      <c r="J235" s="378">
        <v>147.44999999999999</v>
      </c>
      <c r="K235" s="377">
        <v>140.25</v>
      </c>
      <c r="L235" s="377">
        <v>132</v>
      </c>
      <c r="M235" s="377">
        <v>30.48479</v>
      </c>
      <c r="N235" s="1"/>
      <c r="O235" s="1"/>
    </row>
    <row r="236" spans="1:15" ht="12.75" customHeight="1">
      <c r="A236" s="30">
        <v>226</v>
      </c>
      <c r="B236" s="431" t="s">
        <v>132</v>
      </c>
      <c r="C236" s="377">
        <v>1992.2</v>
      </c>
      <c r="D236" s="378">
        <v>2017.3499999999997</v>
      </c>
      <c r="E236" s="378">
        <v>1945.6999999999994</v>
      </c>
      <c r="F236" s="378">
        <v>1899.1999999999996</v>
      </c>
      <c r="G236" s="378">
        <v>1827.5499999999993</v>
      </c>
      <c r="H236" s="378">
        <v>2063.8499999999995</v>
      </c>
      <c r="I236" s="378">
        <v>2135.4999999999995</v>
      </c>
      <c r="J236" s="378">
        <v>2181.9999999999995</v>
      </c>
      <c r="K236" s="377">
        <v>2089</v>
      </c>
      <c r="L236" s="377">
        <v>1970.85</v>
      </c>
      <c r="M236" s="377">
        <v>4.5972999999999997</v>
      </c>
      <c r="N236" s="1"/>
      <c r="O236" s="1"/>
    </row>
    <row r="237" spans="1:15" ht="12.75" customHeight="1">
      <c r="A237" s="30">
        <v>227</v>
      </c>
      <c r="B237" s="431" t="s">
        <v>843</v>
      </c>
      <c r="C237" s="377">
        <v>1924.65</v>
      </c>
      <c r="D237" s="378">
        <v>1949.55</v>
      </c>
      <c r="E237" s="378">
        <v>1889.1</v>
      </c>
      <c r="F237" s="378">
        <v>1853.55</v>
      </c>
      <c r="G237" s="378">
        <v>1793.1</v>
      </c>
      <c r="H237" s="378">
        <v>1985.1</v>
      </c>
      <c r="I237" s="378">
        <v>2045.5500000000002</v>
      </c>
      <c r="J237" s="378">
        <v>2081.1</v>
      </c>
      <c r="K237" s="377">
        <v>2010</v>
      </c>
      <c r="L237" s="377">
        <v>1914</v>
      </c>
      <c r="M237" s="377">
        <v>0.1961</v>
      </c>
      <c r="N237" s="1"/>
      <c r="O237" s="1"/>
    </row>
    <row r="238" spans="1:15" ht="12.75" customHeight="1">
      <c r="A238" s="30">
        <v>228</v>
      </c>
      <c r="B238" s="431" t="s">
        <v>410</v>
      </c>
      <c r="C238" s="377">
        <v>400.2</v>
      </c>
      <c r="D238" s="378">
        <v>403.11666666666662</v>
      </c>
      <c r="E238" s="378">
        <v>391.23333333333323</v>
      </c>
      <c r="F238" s="378">
        <v>382.26666666666659</v>
      </c>
      <c r="G238" s="378">
        <v>370.38333333333321</v>
      </c>
      <c r="H238" s="378">
        <v>412.08333333333326</v>
      </c>
      <c r="I238" s="378">
        <v>423.96666666666658</v>
      </c>
      <c r="J238" s="378">
        <v>432.93333333333328</v>
      </c>
      <c r="K238" s="377">
        <v>415</v>
      </c>
      <c r="L238" s="377">
        <v>394.15</v>
      </c>
      <c r="M238" s="377">
        <v>0.79068000000000005</v>
      </c>
      <c r="N238" s="1"/>
      <c r="O238" s="1"/>
    </row>
    <row r="239" spans="1:15" ht="12.75" customHeight="1">
      <c r="A239" s="30">
        <v>229</v>
      </c>
      <c r="B239" s="431" t="s">
        <v>133</v>
      </c>
      <c r="C239" s="377">
        <v>851.25</v>
      </c>
      <c r="D239" s="378">
        <v>850.69999999999993</v>
      </c>
      <c r="E239" s="378">
        <v>832.09999999999991</v>
      </c>
      <c r="F239" s="378">
        <v>812.94999999999993</v>
      </c>
      <c r="G239" s="378">
        <v>794.34999999999991</v>
      </c>
      <c r="H239" s="378">
        <v>869.84999999999991</v>
      </c>
      <c r="I239" s="378">
        <v>888.45</v>
      </c>
      <c r="J239" s="378">
        <v>907.59999999999991</v>
      </c>
      <c r="K239" s="377">
        <v>869.3</v>
      </c>
      <c r="L239" s="377">
        <v>831.55</v>
      </c>
      <c r="M239" s="377">
        <v>46.578090000000003</v>
      </c>
      <c r="N239" s="1"/>
      <c r="O239" s="1"/>
    </row>
    <row r="240" spans="1:15" ht="12.75" customHeight="1">
      <c r="A240" s="30">
        <v>230</v>
      </c>
      <c r="B240" s="431" t="s">
        <v>134</v>
      </c>
      <c r="C240" s="377">
        <v>248.55</v>
      </c>
      <c r="D240" s="378">
        <v>251.41666666666666</v>
      </c>
      <c r="E240" s="378">
        <v>243.58333333333331</v>
      </c>
      <c r="F240" s="378">
        <v>238.61666666666665</v>
      </c>
      <c r="G240" s="378">
        <v>230.7833333333333</v>
      </c>
      <c r="H240" s="378">
        <v>256.38333333333333</v>
      </c>
      <c r="I240" s="378">
        <v>264.21666666666664</v>
      </c>
      <c r="J240" s="378">
        <v>269.18333333333334</v>
      </c>
      <c r="K240" s="377">
        <v>259.25</v>
      </c>
      <c r="L240" s="377">
        <v>246.45</v>
      </c>
      <c r="M240" s="377">
        <v>21.916070000000001</v>
      </c>
      <c r="N240" s="1"/>
      <c r="O240" s="1"/>
    </row>
    <row r="241" spans="1:15" ht="12.75" customHeight="1">
      <c r="A241" s="30">
        <v>231</v>
      </c>
      <c r="B241" s="431" t="s">
        <v>411</v>
      </c>
      <c r="C241" s="377">
        <v>40.9</v>
      </c>
      <c r="D241" s="378">
        <v>41.216666666666669</v>
      </c>
      <c r="E241" s="378">
        <v>39.933333333333337</v>
      </c>
      <c r="F241" s="378">
        <v>38.966666666666669</v>
      </c>
      <c r="G241" s="378">
        <v>37.683333333333337</v>
      </c>
      <c r="H241" s="378">
        <v>42.183333333333337</v>
      </c>
      <c r="I241" s="378">
        <v>43.466666666666669</v>
      </c>
      <c r="J241" s="378">
        <v>44.433333333333337</v>
      </c>
      <c r="K241" s="377">
        <v>42.5</v>
      </c>
      <c r="L241" s="377">
        <v>40.25</v>
      </c>
      <c r="M241" s="377">
        <v>40.746540000000003</v>
      </c>
      <c r="N241" s="1"/>
      <c r="O241" s="1"/>
    </row>
    <row r="242" spans="1:15" ht="12.75" customHeight="1">
      <c r="A242" s="30">
        <v>232</v>
      </c>
      <c r="B242" s="431" t="s">
        <v>135</v>
      </c>
      <c r="C242" s="377">
        <v>1736.8</v>
      </c>
      <c r="D242" s="378">
        <v>1744.4833333333333</v>
      </c>
      <c r="E242" s="378">
        <v>1720.3166666666666</v>
      </c>
      <c r="F242" s="378">
        <v>1703.8333333333333</v>
      </c>
      <c r="G242" s="378">
        <v>1679.6666666666665</v>
      </c>
      <c r="H242" s="378">
        <v>1760.9666666666667</v>
      </c>
      <c r="I242" s="378">
        <v>1785.1333333333332</v>
      </c>
      <c r="J242" s="378">
        <v>1801.6166666666668</v>
      </c>
      <c r="K242" s="377">
        <v>1768.65</v>
      </c>
      <c r="L242" s="377">
        <v>1728</v>
      </c>
      <c r="M242" s="377">
        <v>71.167119999999997</v>
      </c>
      <c r="N242" s="1"/>
      <c r="O242" s="1"/>
    </row>
    <row r="243" spans="1:15" ht="12.75" customHeight="1">
      <c r="A243" s="30">
        <v>233</v>
      </c>
      <c r="B243" s="431" t="s">
        <v>412</v>
      </c>
      <c r="C243" s="377">
        <v>1432</v>
      </c>
      <c r="D243" s="378">
        <v>1438.8500000000001</v>
      </c>
      <c r="E243" s="378">
        <v>1380.7000000000003</v>
      </c>
      <c r="F243" s="378">
        <v>1329.4</v>
      </c>
      <c r="G243" s="378">
        <v>1271.2500000000002</v>
      </c>
      <c r="H243" s="378">
        <v>1490.1500000000003</v>
      </c>
      <c r="I243" s="378">
        <v>1548.3000000000004</v>
      </c>
      <c r="J243" s="378">
        <v>1599.6000000000004</v>
      </c>
      <c r="K243" s="377">
        <v>1497</v>
      </c>
      <c r="L243" s="377">
        <v>1387.55</v>
      </c>
      <c r="M243" s="377">
        <v>1.94028</v>
      </c>
      <c r="N243" s="1"/>
      <c r="O243" s="1"/>
    </row>
    <row r="244" spans="1:15" ht="12.75" customHeight="1">
      <c r="A244" s="30">
        <v>234</v>
      </c>
      <c r="B244" s="431" t="s">
        <v>413</v>
      </c>
      <c r="C244" s="377">
        <v>380.6</v>
      </c>
      <c r="D244" s="378">
        <v>381.58333333333331</v>
      </c>
      <c r="E244" s="378">
        <v>366.01666666666665</v>
      </c>
      <c r="F244" s="378">
        <v>351.43333333333334</v>
      </c>
      <c r="G244" s="378">
        <v>335.86666666666667</v>
      </c>
      <c r="H244" s="378">
        <v>396.16666666666663</v>
      </c>
      <c r="I244" s="378">
        <v>411.73333333333335</v>
      </c>
      <c r="J244" s="378">
        <v>426.31666666666661</v>
      </c>
      <c r="K244" s="377">
        <v>397.15</v>
      </c>
      <c r="L244" s="377">
        <v>367</v>
      </c>
      <c r="M244" s="377">
        <v>12.156180000000001</v>
      </c>
      <c r="N244" s="1"/>
      <c r="O244" s="1"/>
    </row>
    <row r="245" spans="1:15" ht="12.75" customHeight="1">
      <c r="A245" s="30">
        <v>235</v>
      </c>
      <c r="B245" s="431" t="s">
        <v>414</v>
      </c>
      <c r="C245" s="377">
        <v>681.1</v>
      </c>
      <c r="D245" s="378">
        <v>702.13333333333333</v>
      </c>
      <c r="E245" s="378">
        <v>653.9666666666667</v>
      </c>
      <c r="F245" s="378">
        <v>626.83333333333337</v>
      </c>
      <c r="G245" s="378">
        <v>578.66666666666674</v>
      </c>
      <c r="H245" s="378">
        <v>729.26666666666665</v>
      </c>
      <c r="I245" s="378">
        <v>777.43333333333339</v>
      </c>
      <c r="J245" s="378">
        <v>804.56666666666661</v>
      </c>
      <c r="K245" s="377">
        <v>750.3</v>
      </c>
      <c r="L245" s="377">
        <v>675</v>
      </c>
      <c r="M245" s="377">
        <v>5.6626799999999999</v>
      </c>
      <c r="N245" s="1"/>
      <c r="O245" s="1"/>
    </row>
    <row r="246" spans="1:15" ht="12.75" customHeight="1">
      <c r="A246" s="30">
        <v>236</v>
      </c>
      <c r="B246" s="431" t="s">
        <v>408</v>
      </c>
      <c r="C246" s="377">
        <v>20.05</v>
      </c>
      <c r="D246" s="378">
        <v>20.183333333333334</v>
      </c>
      <c r="E246" s="378">
        <v>19.766666666666666</v>
      </c>
      <c r="F246" s="378">
        <v>19.483333333333331</v>
      </c>
      <c r="G246" s="378">
        <v>19.066666666666663</v>
      </c>
      <c r="H246" s="378">
        <v>20.466666666666669</v>
      </c>
      <c r="I246" s="378">
        <v>20.883333333333333</v>
      </c>
      <c r="J246" s="378">
        <v>21.166666666666671</v>
      </c>
      <c r="K246" s="377">
        <v>20.6</v>
      </c>
      <c r="L246" s="377">
        <v>19.899999999999999</v>
      </c>
      <c r="M246" s="377">
        <v>34.532789999999999</v>
      </c>
      <c r="N246" s="1"/>
      <c r="O246" s="1"/>
    </row>
    <row r="247" spans="1:15" ht="12.75" customHeight="1">
      <c r="A247" s="30">
        <v>237</v>
      </c>
      <c r="B247" s="431" t="s">
        <v>136</v>
      </c>
      <c r="C247" s="377">
        <v>120.35</v>
      </c>
      <c r="D247" s="378">
        <v>120.90000000000002</v>
      </c>
      <c r="E247" s="378">
        <v>119.35000000000004</v>
      </c>
      <c r="F247" s="378">
        <v>118.35000000000002</v>
      </c>
      <c r="G247" s="378">
        <v>116.80000000000004</v>
      </c>
      <c r="H247" s="378">
        <v>121.90000000000003</v>
      </c>
      <c r="I247" s="378">
        <v>123.45000000000002</v>
      </c>
      <c r="J247" s="378">
        <v>124.45000000000003</v>
      </c>
      <c r="K247" s="377">
        <v>122.45</v>
      </c>
      <c r="L247" s="377">
        <v>119.9</v>
      </c>
      <c r="M247" s="377">
        <v>131.10559000000001</v>
      </c>
      <c r="N247" s="1"/>
      <c r="O247" s="1"/>
    </row>
    <row r="248" spans="1:15" ht="12.75" customHeight="1">
      <c r="A248" s="30">
        <v>238</v>
      </c>
      <c r="B248" s="431" t="s">
        <v>400</v>
      </c>
      <c r="C248" s="377">
        <v>433.7</v>
      </c>
      <c r="D248" s="378">
        <v>436.81666666666666</v>
      </c>
      <c r="E248" s="378">
        <v>426.93333333333334</v>
      </c>
      <c r="F248" s="378">
        <v>420.16666666666669</v>
      </c>
      <c r="G248" s="378">
        <v>410.28333333333336</v>
      </c>
      <c r="H248" s="378">
        <v>443.58333333333331</v>
      </c>
      <c r="I248" s="378">
        <v>453.46666666666664</v>
      </c>
      <c r="J248" s="378">
        <v>460.23333333333329</v>
      </c>
      <c r="K248" s="377">
        <v>446.7</v>
      </c>
      <c r="L248" s="377">
        <v>430.05</v>
      </c>
      <c r="M248" s="377">
        <v>2.1602600000000001</v>
      </c>
      <c r="N248" s="1"/>
      <c r="O248" s="1"/>
    </row>
    <row r="249" spans="1:15" ht="12.75" customHeight="1">
      <c r="A249" s="30">
        <v>239</v>
      </c>
      <c r="B249" s="431" t="s">
        <v>266</v>
      </c>
      <c r="C249" s="377">
        <v>1043</v>
      </c>
      <c r="D249" s="378">
        <v>1040.95</v>
      </c>
      <c r="E249" s="378">
        <v>1022.0500000000002</v>
      </c>
      <c r="F249" s="378">
        <v>1001.1000000000001</v>
      </c>
      <c r="G249" s="378">
        <v>982.20000000000027</v>
      </c>
      <c r="H249" s="378">
        <v>1061.9000000000001</v>
      </c>
      <c r="I249" s="378">
        <v>1080.8000000000002</v>
      </c>
      <c r="J249" s="378">
        <v>1101.75</v>
      </c>
      <c r="K249" s="377">
        <v>1059.8499999999999</v>
      </c>
      <c r="L249" s="377">
        <v>1020</v>
      </c>
      <c r="M249" s="377">
        <v>5.5484200000000001</v>
      </c>
      <c r="N249" s="1"/>
      <c r="O249" s="1"/>
    </row>
    <row r="250" spans="1:15" ht="12.75" customHeight="1">
      <c r="A250" s="30">
        <v>240</v>
      </c>
      <c r="B250" s="431" t="s">
        <v>401</v>
      </c>
      <c r="C250" s="377">
        <v>221</v>
      </c>
      <c r="D250" s="378">
        <v>225.20000000000002</v>
      </c>
      <c r="E250" s="378">
        <v>216.80000000000004</v>
      </c>
      <c r="F250" s="378">
        <v>212.60000000000002</v>
      </c>
      <c r="G250" s="378">
        <v>204.20000000000005</v>
      </c>
      <c r="H250" s="378">
        <v>229.40000000000003</v>
      </c>
      <c r="I250" s="378">
        <v>237.8</v>
      </c>
      <c r="J250" s="378">
        <v>242.00000000000003</v>
      </c>
      <c r="K250" s="377">
        <v>233.6</v>
      </c>
      <c r="L250" s="377">
        <v>221</v>
      </c>
      <c r="M250" s="377">
        <v>9.2619900000000008</v>
      </c>
      <c r="N250" s="1"/>
      <c r="O250" s="1"/>
    </row>
    <row r="251" spans="1:15" ht="12.75" customHeight="1">
      <c r="A251" s="30">
        <v>241</v>
      </c>
      <c r="B251" s="431" t="s">
        <v>402</v>
      </c>
      <c r="C251" s="377">
        <v>44.9</v>
      </c>
      <c r="D251" s="378">
        <v>45.383333333333333</v>
      </c>
      <c r="E251" s="378">
        <v>44.266666666666666</v>
      </c>
      <c r="F251" s="378">
        <v>43.633333333333333</v>
      </c>
      <c r="G251" s="378">
        <v>42.516666666666666</v>
      </c>
      <c r="H251" s="378">
        <v>46.016666666666666</v>
      </c>
      <c r="I251" s="378">
        <v>47.133333333333326</v>
      </c>
      <c r="J251" s="378">
        <v>47.766666666666666</v>
      </c>
      <c r="K251" s="377">
        <v>46.5</v>
      </c>
      <c r="L251" s="377">
        <v>44.75</v>
      </c>
      <c r="M251" s="377">
        <v>14.29233</v>
      </c>
      <c r="N251" s="1"/>
      <c r="O251" s="1"/>
    </row>
    <row r="252" spans="1:15" ht="12.75" customHeight="1">
      <c r="A252" s="30">
        <v>242</v>
      </c>
      <c r="B252" s="431" t="s">
        <v>137</v>
      </c>
      <c r="C252" s="377">
        <v>809.8</v>
      </c>
      <c r="D252" s="378">
        <v>824.98333333333323</v>
      </c>
      <c r="E252" s="378">
        <v>789.81666666666649</v>
      </c>
      <c r="F252" s="378">
        <v>769.83333333333326</v>
      </c>
      <c r="G252" s="378">
        <v>734.66666666666652</v>
      </c>
      <c r="H252" s="378">
        <v>844.96666666666647</v>
      </c>
      <c r="I252" s="378">
        <v>880.13333333333321</v>
      </c>
      <c r="J252" s="378">
        <v>900.11666666666645</v>
      </c>
      <c r="K252" s="377">
        <v>860.15</v>
      </c>
      <c r="L252" s="377">
        <v>805</v>
      </c>
      <c r="M252" s="377">
        <v>76.541049999999998</v>
      </c>
      <c r="N252" s="1"/>
      <c r="O252" s="1"/>
    </row>
    <row r="253" spans="1:15" ht="12.75" customHeight="1">
      <c r="A253" s="30">
        <v>243</v>
      </c>
      <c r="B253" s="431" t="s">
        <v>836</v>
      </c>
      <c r="C253" s="377">
        <v>22.85</v>
      </c>
      <c r="D253" s="378">
        <v>23.033333333333331</v>
      </c>
      <c r="E253" s="378">
        <v>22.566666666666663</v>
      </c>
      <c r="F253" s="378">
        <v>22.283333333333331</v>
      </c>
      <c r="G253" s="378">
        <v>21.816666666666663</v>
      </c>
      <c r="H253" s="378">
        <v>23.316666666666663</v>
      </c>
      <c r="I253" s="378">
        <v>23.783333333333331</v>
      </c>
      <c r="J253" s="378">
        <v>24.066666666666663</v>
      </c>
      <c r="K253" s="377">
        <v>23.5</v>
      </c>
      <c r="L253" s="377">
        <v>22.75</v>
      </c>
      <c r="M253" s="377">
        <v>123.17944</v>
      </c>
      <c r="N253" s="1"/>
      <c r="O253" s="1"/>
    </row>
    <row r="254" spans="1:15" ht="12.75" customHeight="1">
      <c r="A254" s="30">
        <v>244</v>
      </c>
      <c r="B254" s="431" t="s">
        <v>264</v>
      </c>
      <c r="C254" s="377">
        <v>717</v>
      </c>
      <c r="D254" s="378">
        <v>733.98333333333323</v>
      </c>
      <c r="E254" s="378">
        <v>692.96666666666647</v>
      </c>
      <c r="F254" s="378">
        <v>668.93333333333328</v>
      </c>
      <c r="G254" s="378">
        <v>627.91666666666652</v>
      </c>
      <c r="H254" s="378">
        <v>758.01666666666642</v>
      </c>
      <c r="I254" s="378">
        <v>799.03333333333308</v>
      </c>
      <c r="J254" s="378">
        <v>823.06666666666638</v>
      </c>
      <c r="K254" s="377">
        <v>775</v>
      </c>
      <c r="L254" s="377">
        <v>709.95</v>
      </c>
      <c r="M254" s="377">
        <v>6.9091100000000001</v>
      </c>
      <c r="N254" s="1"/>
      <c r="O254" s="1"/>
    </row>
    <row r="255" spans="1:15" ht="12.75" customHeight="1">
      <c r="A255" s="30">
        <v>245</v>
      </c>
      <c r="B255" s="431" t="s">
        <v>138</v>
      </c>
      <c r="C255" s="377">
        <v>211.8</v>
      </c>
      <c r="D255" s="378">
        <v>213.48333333333335</v>
      </c>
      <c r="E255" s="378">
        <v>209.2166666666667</v>
      </c>
      <c r="F255" s="378">
        <v>206.63333333333335</v>
      </c>
      <c r="G255" s="378">
        <v>202.3666666666667</v>
      </c>
      <c r="H255" s="378">
        <v>216.06666666666669</v>
      </c>
      <c r="I255" s="378">
        <v>220.33333333333334</v>
      </c>
      <c r="J255" s="378">
        <v>222.91666666666669</v>
      </c>
      <c r="K255" s="377">
        <v>217.75</v>
      </c>
      <c r="L255" s="377">
        <v>210.9</v>
      </c>
      <c r="M255" s="377">
        <v>173.54942</v>
      </c>
      <c r="N255" s="1"/>
      <c r="O255" s="1"/>
    </row>
    <row r="256" spans="1:15" ht="12.75" customHeight="1">
      <c r="A256" s="30">
        <v>246</v>
      </c>
      <c r="B256" s="431" t="s">
        <v>403</v>
      </c>
      <c r="C256" s="377">
        <v>113.4</v>
      </c>
      <c r="D256" s="378">
        <v>114.95</v>
      </c>
      <c r="E256" s="378">
        <v>111.55000000000001</v>
      </c>
      <c r="F256" s="378">
        <v>109.7</v>
      </c>
      <c r="G256" s="378">
        <v>106.30000000000001</v>
      </c>
      <c r="H256" s="378">
        <v>116.80000000000001</v>
      </c>
      <c r="I256" s="378">
        <v>120.20000000000002</v>
      </c>
      <c r="J256" s="378">
        <v>122.05000000000001</v>
      </c>
      <c r="K256" s="377">
        <v>118.35</v>
      </c>
      <c r="L256" s="377">
        <v>113.1</v>
      </c>
      <c r="M256" s="377">
        <v>2.8485499999999999</v>
      </c>
      <c r="N256" s="1"/>
      <c r="O256" s="1"/>
    </row>
    <row r="257" spans="1:15" ht="12.75" customHeight="1">
      <c r="A257" s="30">
        <v>247</v>
      </c>
      <c r="B257" s="431" t="s">
        <v>421</v>
      </c>
      <c r="C257" s="377">
        <v>108.2</v>
      </c>
      <c r="D257" s="378">
        <v>109.33333333333333</v>
      </c>
      <c r="E257" s="378">
        <v>104.86666666666666</v>
      </c>
      <c r="F257" s="378">
        <v>101.53333333333333</v>
      </c>
      <c r="G257" s="378">
        <v>97.066666666666663</v>
      </c>
      <c r="H257" s="378">
        <v>112.66666666666666</v>
      </c>
      <c r="I257" s="378">
        <v>117.13333333333333</v>
      </c>
      <c r="J257" s="378">
        <v>120.46666666666665</v>
      </c>
      <c r="K257" s="377">
        <v>113.8</v>
      </c>
      <c r="L257" s="377">
        <v>106</v>
      </c>
      <c r="M257" s="377">
        <v>25.475090000000002</v>
      </c>
      <c r="N257" s="1"/>
      <c r="O257" s="1"/>
    </row>
    <row r="258" spans="1:15" ht="12.75" customHeight="1">
      <c r="A258" s="30">
        <v>248</v>
      </c>
      <c r="B258" s="431" t="s">
        <v>415</v>
      </c>
      <c r="C258" s="377">
        <v>1725.8</v>
      </c>
      <c r="D258" s="378">
        <v>1734.6666666666667</v>
      </c>
      <c r="E258" s="378">
        <v>1709.1333333333334</v>
      </c>
      <c r="F258" s="378">
        <v>1692.4666666666667</v>
      </c>
      <c r="G258" s="378">
        <v>1666.9333333333334</v>
      </c>
      <c r="H258" s="378">
        <v>1751.3333333333335</v>
      </c>
      <c r="I258" s="378">
        <v>1776.8666666666668</v>
      </c>
      <c r="J258" s="378">
        <v>1793.5333333333335</v>
      </c>
      <c r="K258" s="377">
        <v>1760.2</v>
      </c>
      <c r="L258" s="377">
        <v>1718</v>
      </c>
      <c r="M258" s="377">
        <v>0.40533000000000002</v>
      </c>
      <c r="N258" s="1"/>
      <c r="O258" s="1"/>
    </row>
    <row r="259" spans="1:15" ht="12.75" customHeight="1">
      <c r="A259" s="30">
        <v>249</v>
      </c>
      <c r="B259" s="431" t="s">
        <v>425</v>
      </c>
      <c r="C259" s="377">
        <v>1805</v>
      </c>
      <c r="D259" s="378">
        <v>1819.8833333333332</v>
      </c>
      <c r="E259" s="378">
        <v>1737.7666666666664</v>
      </c>
      <c r="F259" s="378">
        <v>1670.5333333333333</v>
      </c>
      <c r="G259" s="378">
        <v>1588.4166666666665</v>
      </c>
      <c r="H259" s="378">
        <v>1887.1166666666663</v>
      </c>
      <c r="I259" s="378">
        <v>1969.2333333333331</v>
      </c>
      <c r="J259" s="378">
        <v>2036.4666666666662</v>
      </c>
      <c r="K259" s="377">
        <v>1902</v>
      </c>
      <c r="L259" s="377">
        <v>1752.65</v>
      </c>
      <c r="M259" s="377">
        <v>0.14130000000000001</v>
      </c>
      <c r="N259" s="1"/>
      <c r="O259" s="1"/>
    </row>
    <row r="260" spans="1:15" ht="12.75" customHeight="1">
      <c r="A260" s="30">
        <v>250</v>
      </c>
      <c r="B260" s="431" t="s">
        <v>422</v>
      </c>
      <c r="C260" s="377">
        <v>101.5</v>
      </c>
      <c r="D260" s="378">
        <v>102.98333333333333</v>
      </c>
      <c r="E260" s="378">
        <v>97.716666666666669</v>
      </c>
      <c r="F260" s="378">
        <v>93.933333333333337</v>
      </c>
      <c r="G260" s="378">
        <v>88.666666666666671</v>
      </c>
      <c r="H260" s="378">
        <v>106.76666666666667</v>
      </c>
      <c r="I260" s="378">
        <v>112.03333333333335</v>
      </c>
      <c r="J260" s="378">
        <v>115.81666666666666</v>
      </c>
      <c r="K260" s="377">
        <v>108.25</v>
      </c>
      <c r="L260" s="377">
        <v>99.2</v>
      </c>
      <c r="M260" s="377">
        <v>21.240130000000001</v>
      </c>
      <c r="N260" s="1"/>
      <c r="O260" s="1"/>
    </row>
    <row r="261" spans="1:15" ht="12.75" customHeight="1">
      <c r="A261" s="30">
        <v>251</v>
      </c>
      <c r="B261" s="431" t="s">
        <v>139</v>
      </c>
      <c r="C261" s="377">
        <v>376.95</v>
      </c>
      <c r="D261" s="378">
        <v>383.41666666666669</v>
      </c>
      <c r="E261" s="378">
        <v>364.18333333333339</v>
      </c>
      <c r="F261" s="378">
        <v>351.41666666666669</v>
      </c>
      <c r="G261" s="378">
        <v>332.18333333333339</v>
      </c>
      <c r="H261" s="378">
        <v>396.18333333333339</v>
      </c>
      <c r="I261" s="378">
        <v>415.41666666666663</v>
      </c>
      <c r="J261" s="378">
        <v>428.18333333333339</v>
      </c>
      <c r="K261" s="377">
        <v>402.65</v>
      </c>
      <c r="L261" s="377">
        <v>370.65</v>
      </c>
      <c r="M261" s="377">
        <v>80.975920000000002</v>
      </c>
      <c r="N261" s="1"/>
      <c r="O261" s="1"/>
    </row>
    <row r="262" spans="1:15" ht="12.75" customHeight="1">
      <c r="A262" s="30">
        <v>252</v>
      </c>
      <c r="B262" s="431" t="s">
        <v>416</v>
      </c>
      <c r="C262" s="377">
        <v>3285.15</v>
      </c>
      <c r="D262" s="378">
        <v>3315.3833333333332</v>
      </c>
      <c r="E262" s="378">
        <v>3210.7666666666664</v>
      </c>
      <c r="F262" s="378">
        <v>3136.3833333333332</v>
      </c>
      <c r="G262" s="378">
        <v>3031.7666666666664</v>
      </c>
      <c r="H262" s="378">
        <v>3389.7666666666664</v>
      </c>
      <c r="I262" s="378">
        <v>3494.3833333333332</v>
      </c>
      <c r="J262" s="378">
        <v>3568.7666666666664</v>
      </c>
      <c r="K262" s="377">
        <v>3420</v>
      </c>
      <c r="L262" s="377">
        <v>3241</v>
      </c>
      <c r="M262" s="377">
        <v>1.06942</v>
      </c>
      <c r="N262" s="1"/>
      <c r="O262" s="1"/>
    </row>
    <row r="263" spans="1:15" ht="12.75" customHeight="1">
      <c r="A263" s="30">
        <v>253</v>
      </c>
      <c r="B263" s="431" t="s">
        <v>417</v>
      </c>
      <c r="C263" s="377">
        <v>592.79999999999995</v>
      </c>
      <c r="D263" s="378">
        <v>592.31666666666672</v>
      </c>
      <c r="E263" s="378">
        <v>576.93333333333339</v>
      </c>
      <c r="F263" s="378">
        <v>561.06666666666672</v>
      </c>
      <c r="G263" s="378">
        <v>545.68333333333339</v>
      </c>
      <c r="H263" s="378">
        <v>608.18333333333339</v>
      </c>
      <c r="I263" s="378">
        <v>623.56666666666683</v>
      </c>
      <c r="J263" s="378">
        <v>639.43333333333339</v>
      </c>
      <c r="K263" s="377">
        <v>607.70000000000005</v>
      </c>
      <c r="L263" s="377">
        <v>576.45000000000005</v>
      </c>
      <c r="M263" s="377">
        <v>4.4968700000000004</v>
      </c>
      <c r="N263" s="1"/>
      <c r="O263" s="1"/>
    </row>
    <row r="264" spans="1:15" ht="12.75" customHeight="1">
      <c r="A264" s="30">
        <v>254</v>
      </c>
      <c r="B264" s="431" t="s">
        <v>418</v>
      </c>
      <c r="C264" s="377">
        <v>214.85</v>
      </c>
      <c r="D264" s="378">
        <v>217.18333333333331</v>
      </c>
      <c r="E264" s="378">
        <v>206.91666666666663</v>
      </c>
      <c r="F264" s="378">
        <v>198.98333333333332</v>
      </c>
      <c r="G264" s="378">
        <v>188.71666666666664</v>
      </c>
      <c r="H264" s="378">
        <v>225.11666666666662</v>
      </c>
      <c r="I264" s="378">
        <v>235.38333333333333</v>
      </c>
      <c r="J264" s="378">
        <v>243.31666666666661</v>
      </c>
      <c r="K264" s="377">
        <v>227.45</v>
      </c>
      <c r="L264" s="377">
        <v>209.25</v>
      </c>
      <c r="M264" s="377">
        <v>10.00339</v>
      </c>
      <c r="N264" s="1"/>
      <c r="O264" s="1"/>
    </row>
    <row r="265" spans="1:15" ht="12.75" customHeight="1">
      <c r="A265" s="30">
        <v>255</v>
      </c>
      <c r="B265" s="431" t="s">
        <v>419</v>
      </c>
      <c r="C265" s="377">
        <v>135.9</v>
      </c>
      <c r="D265" s="378">
        <v>136.60000000000002</v>
      </c>
      <c r="E265" s="378">
        <v>133.40000000000003</v>
      </c>
      <c r="F265" s="378">
        <v>130.9</v>
      </c>
      <c r="G265" s="378">
        <v>127.70000000000002</v>
      </c>
      <c r="H265" s="378">
        <v>139.10000000000005</v>
      </c>
      <c r="I265" s="378">
        <v>142.30000000000004</v>
      </c>
      <c r="J265" s="378">
        <v>144.80000000000007</v>
      </c>
      <c r="K265" s="377">
        <v>139.80000000000001</v>
      </c>
      <c r="L265" s="377">
        <v>134.1</v>
      </c>
      <c r="M265" s="377">
        <v>12.96377</v>
      </c>
      <c r="N265" s="1"/>
      <c r="O265" s="1"/>
    </row>
    <row r="266" spans="1:15" ht="12.75" customHeight="1">
      <c r="A266" s="30">
        <v>256</v>
      </c>
      <c r="B266" s="431" t="s">
        <v>420</v>
      </c>
      <c r="C266" s="377">
        <v>70.95</v>
      </c>
      <c r="D266" s="378">
        <v>71.900000000000006</v>
      </c>
      <c r="E266" s="378">
        <v>69.450000000000017</v>
      </c>
      <c r="F266" s="378">
        <v>67.950000000000017</v>
      </c>
      <c r="G266" s="378">
        <v>65.500000000000028</v>
      </c>
      <c r="H266" s="378">
        <v>73.400000000000006</v>
      </c>
      <c r="I266" s="378">
        <v>75.849999999999994</v>
      </c>
      <c r="J266" s="378">
        <v>77.349999999999994</v>
      </c>
      <c r="K266" s="377">
        <v>74.349999999999994</v>
      </c>
      <c r="L266" s="377">
        <v>70.400000000000006</v>
      </c>
      <c r="M266" s="377">
        <v>9.2031399999999994</v>
      </c>
      <c r="N266" s="1"/>
      <c r="O266" s="1"/>
    </row>
    <row r="267" spans="1:15" ht="12.75" customHeight="1">
      <c r="A267" s="30">
        <v>257</v>
      </c>
      <c r="B267" s="431" t="s">
        <v>424</v>
      </c>
      <c r="C267" s="377">
        <v>195.25</v>
      </c>
      <c r="D267" s="378">
        <v>199.66666666666666</v>
      </c>
      <c r="E267" s="378">
        <v>186.5333333333333</v>
      </c>
      <c r="F267" s="378">
        <v>177.81666666666663</v>
      </c>
      <c r="G267" s="378">
        <v>164.68333333333328</v>
      </c>
      <c r="H267" s="378">
        <v>208.38333333333333</v>
      </c>
      <c r="I267" s="378">
        <v>221.51666666666671</v>
      </c>
      <c r="J267" s="378">
        <v>230.23333333333335</v>
      </c>
      <c r="K267" s="377">
        <v>212.8</v>
      </c>
      <c r="L267" s="377">
        <v>190.95</v>
      </c>
      <c r="M267" s="377">
        <v>23.602060000000002</v>
      </c>
      <c r="N267" s="1"/>
      <c r="O267" s="1"/>
    </row>
    <row r="268" spans="1:15" ht="12.75" customHeight="1">
      <c r="A268" s="30">
        <v>258</v>
      </c>
      <c r="B268" s="431" t="s">
        <v>423</v>
      </c>
      <c r="C268" s="377">
        <v>377</v>
      </c>
      <c r="D268" s="378">
        <v>376.45</v>
      </c>
      <c r="E268" s="378">
        <v>349.9</v>
      </c>
      <c r="F268" s="378">
        <v>322.8</v>
      </c>
      <c r="G268" s="378">
        <v>296.25</v>
      </c>
      <c r="H268" s="378">
        <v>403.54999999999995</v>
      </c>
      <c r="I268" s="378">
        <v>430.1</v>
      </c>
      <c r="J268" s="378">
        <v>457.19999999999993</v>
      </c>
      <c r="K268" s="377">
        <v>403</v>
      </c>
      <c r="L268" s="377">
        <v>349.35</v>
      </c>
      <c r="M268" s="377">
        <v>6.16411</v>
      </c>
      <c r="N268" s="1"/>
      <c r="O268" s="1"/>
    </row>
    <row r="269" spans="1:15" ht="12.75" customHeight="1">
      <c r="A269" s="30">
        <v>259</v>
      </c>
      <c r="B269" s="431" t="s">
        <v>267</v>
      </c>
      <c r="C269" s="377">
        <v>301.2</v>
      </c>
      <c r="D269" s="378">
        <v>302.73333333333335</v>
      </c>
      <c r="E269" s="378">
        <v>294.4666666666667</v>
      </c>
      <c r="F269" s="378">
        <v>287.73333333333335</v>
      </c>
      <c r="G269" s="378">
        <v>279.4666666666667</v>
      </c>
      <c r="H269" s="378">
        <v>309.4666666666667</v>
      </c>
      <c r="I269" s="378">
        <v>317.73333333333335</v>
      </c>
      <c r="J269" s="378">
        <v>324.4666666666667</v>
      </c>
      <c r="K269" s="377">
        <v>311</v>
      </c>
      <c r="L269" s="377">
        <v>296</v>
      </c>
      <c r="M269" s="377">
        <v>19.96809</v>
      </c>
      <c r="N269" s="1"/>
      <c r="O269" s="1"/>
    </row>
    <row r="270" spans="1:15" ht="12.75" customHeight="1">
      <c r="A270" s="30">
        <v>260</v>
      </c>
      <c r="B270" s="431" t="s">
        <v>140</v>
      </c>
      <c r="C270" s="377">
        <v>621.79999999999995</v>
      </c>
      <c r="D270" s="378">
        <v>632.26666666666665</v>
      </c>
      <c r="E270" s="378">
        <v>607.5333333333333</v>
      </c>
      <c r="F270" s="378">
        <v>593.26666666666665</v>
      </c>
      <c r="G270" s="378">
        <v>568.5333333333333</v>
      </c>
      <c r="H270" s="378">
        <v>646.5333333333333</v>
      </c>
      <c r="I270" s="378">
        <v>671.26666666666665</v>
      </c>
      <c r="J270" s="378">
        <v>685.5333333333333</v>
      </c>
      <c r="K270" s="377">
        <v>657</v>
      </c>
      <c r="L270" s="377">
        <v>618</v>
      </c>
      <c r="M270" s="377">
        <v>72.964209999999994</v>
      </c>
      <c r="N270" s="1"/>
      <c r="O270" s="1"/>
    </row>
    <row r="271" spans="1:15" ht="12.75" customHeight="1">
      <c r="A271" s="30">
        <v>261</v>
      </c>
      <c r="B271" s="431" t="s">
        <v>141</v>
      </c>
      <c r="C271" s="377">
        <v>3500.65</v>
      </c>
      <c r="D271" s="378">
        <v>3557.8833333333332</v>
      </c>
      <c r="E271" s="378">
        <v>3416.7666666666664</v>
      </c>
      <c r="F271" s="378">
        <v>3332.8833333333332</v>
      </c>
      <c r="G271" s="378">
        <v>3191.7666666666664</v>
      </c>
      <c r="H271" s="378">
        <v>3641.7666666666664</v>
      </c>
      <c r="I271" s="378">
        <v>3782.8833333333332</v>
      </c>
      <c r="J271" s="378">
        <v>3866.7666666666664</v>
      </c>
      <c r="K271" s="377">
        <v>3699</v>
      </c>
      <c r="L271" s="377">
        <v>3474</v>
      </c>
      <c r="M271" s="377">
        <v>5.2300399999999998</v>
      </c>
      <c r="N271" s="1"/>
      <c r="O271" s="1"/>
    </row>
    <row r="272" spans="1:15" ht="12.75" customHeight="1">
      <c r="A272" s="30">
        <v>262</v>
      </c>
      <c r="B272" s="431" t="s">
        <v>844</v>
      </c>
      <c r="C272" s="377">
        <v>539.1</v>
      </c>
      <c r="D272" s="378">
        <v>544.76666666666677</v>
      </c>
      <c r="E272" s="378">
        <v>525.23333333333358</v>
      </c>
      <c r="F272" s="378">
        <v>511.36666666666679</v>
      </c>
      <c r="G272" s="378">
        <v>491.8333333333336</v>
      </c>
      <c r="H272" s="378">
        <v>558.63333333333355</v>
      </c>
      <c r="I272" s="378">
        <v>578.16666666666663</v>
      </c>
      <c r="J272" s="378">
        <v>592.03333333333353</v>
      </c>
      <c r="K272" s="377">
        <v>564.29999999999995</v>
      </c>
      <c r="L272" s="377">
        <v>530.9</v>
      </c>
      <c r="M272" s="377">
        <v>6.6832700000000003</v>
      </c>
      <c r="N272" s="1"/>
      <c r="O272" s="1"/>
    </row>
    <row r="273" spans="1:15" ht="12.75" customHeight="1">
      <c r="A273" s="30">
        <v>263</v>
      </c>
      <c r="B273" s="431" t="s">
        <v>845</v>
      </c>
      <c r="C273" s="377">
        <v>543.9</v>
      </c>
      <c r="D273" s="378">
        <v>541.2166666666667</v>
      </c>
      <c r="E273" s="378">
        <v>523.68333333333339</v>
      </c>
      <c r="F273" s="378">
        <v>503.4666666666667</v>
      </c>
      <c r="G273" s="378">
        <v>485.93333333333339</v>
      </c>
      <c r="H273" s="378">
        <v>561.43333333333339</v>
      </c>
      <c r="I273" s="378">
        <v>578.9666666666667</v>
      </c>
      <c r="J273" s="378">
        <v>599.18333333333339</v>
      </c>
      <c r="K273" s="377">
        <v>558.75</v>
      </c>
      <c r="L273" s="377">
        <v>521</v>
      </c>
      <c r="M273" s="377">
        <v>2.2209599999999998</v>
      </c>
      <c r="N273" s="1"/>
      <c r="O273" s="1"/>
    </row>
    <row r="274" spans="1:15" ht="12.75" customHeight="1">
      <c r="A274" s="30">
        <v>264</v>
      </c>
      <c r="B274" s="431" t="s">
        <v>426</v>
      </c>
      <c r="C274" s="377">
        <v>841.8</v>
      </c>
      <c r="D274" s="378">
        <v>865.68333333333328</v>
      </c>
      <c r="E274" s="378">
        <v>796.21666666666658</v>
      </c>
      <c r="F274" s="378">
        <v>750.63333333333333</v>
      </c>
      <c r="G274" s="378">
        <v>681.16666666666663</v>
      </c>
      <c r="H274" s="378">
        <v>911.26666666666654</v>
      </c>
      <c r="I274" s="378">
        <v>980.73333333333323</v>
      </c>
      <c r="J274" s="378">
        <v>1026.3166666666666</v>
      </c>
      <c r="K274" s="377">
        <v>935.15</v>
      </c>
      <c r="L274" s="377">
        <v>820.1</v>
      </c>
      <c r="M274" s="377">
        <v>19.478359999999999</v>
      </c>
      <c r="N274" s="1"/>
      <c r="O274" s="1"/>
    </row>
    <row r="275" spans="1:15" ht="12.75" customHeight="1">
      <c r="A275" s="30">
        <v>265</v>
      </c>
      <c r="B275" s="431" t="s">
        <v>427</v>
      </c>
      <c r="C275" s="377">
        <v>137.4</v>
      </c>
      <c r="D275" s="378">
        <v>137.80000000000001</v>
      </c>
      <c r="E275" s="378">
        <v>135.65000000000003</v>
      </c>
      <c r="F275" s="378">
        <v>133.90000000000003</v>
      </c>
      <c r="G275" s="378">
        <v>131.75000000000006</v>
      </c>
      <c r="H275" s="378">
        <v>139.55000000000001</v>
      </c>
      <c r="I275" s="378">
        <v>141.69999999999999</v>
      </c>
      <c r="J275" s="378">
        <v>143.44999999999999</v>
      </c>
      <c r="K275" s="377">
        <v>139.94999999999999</v>
      </c>
      <c r="L275" s="377">
        <v>136.05000000000001</v>
      </c>
      <c r="M275" s="377">
        <v>4.2106700000000004</v>
      </c>
      <c r="N275" s="1"/>
      <c r="O275" s="1"/>
    </row>
    <row r="276" spans="1:15" ht="12.75" customHeight="1">
      <c r="A276" s="30">
        <v>266</v>
      </c>
      <c r="B276" s="431" t="s">
        <v>434</v>
      </c>
      <c r="C276" s="377">
        <v>1228.5</v>
      </c>
      <c r="D276" s="378">
        <v>1241.25</v>
      </c>
      <c r="E276" s="378">
        <v>1196.3499999999999</v>
      </c>
      <c r="F276" s="378">
        <v>1164.1999999999998</v>
      </c>
      <c r="G276" s="378">
        <v>1119.2999999999997</v>
      </c>
      <c r="H276" s="378">
        <v>1273.4000000000001</v>
      </c>
      <c r="I276" s="378">
        <v>1318.3000000000002</v>
      </c>
      <c r="J276" s="378">
        <v>1350.4500000000003</v>
      </c>
      <c r="K276" s="377">
        <v>1286.1500000000001</v>
      </c>
      <c r="L276" s="377">
        <v>1209.0999999999999</v>
      </c>
      <c r="M276" s="377">
        <v>5.9786000000000001</v>
      </c>
      <c r="N276" s="1"/>
      <c r="O276" s="1"/>
    </row>
    <row r="277" spans="1:15" ht="12.75" customHeight="1">
      <c r="A277" s="30">
        <v>267</v>
      </c>
      <c r="B277" s="431" t="s">
        <v>435</v>
      </c>
      <c r="C277" s="377">
        <v>393.75</v>
      </c>
      <c r="D277" s="378">
        <v>393.76666666666665</v>
      </c>
      <c r="E277" s="378">
        <v>384.43333333333328</v>
      </c>
      <c r="F277" s="378">
        <v>375.11666666666662</v>
      </c>
      <c r="G277" s="378">
        <v>365.78333333333325</v>
      </c>
      <c r="H277" s="378">
        <v>403.08333333333331</v>
      </c>
      <c r="I277" s="378">
        <v>412.41666666666669</v>
      </c>
      <c r="J277" s="378">
        <v>421.73333333333335</v>
      </c>
      <c r="K277" s="377">
        <v>403.1</v>
      </c>
      <c r="L277" s="377">
        <v>384.45</v>
      </c>
      <c r="M277" s="377">
        <v>1.3757900000000001</v>
      </c>
      <c r="N277" s="1"/>
      <c r="O277" s="1"/>
    </row>
    <row r="278" spans="1:15" ht="12.75" customHeight="1">
      <c r="A278" s="30">
        <v>268</v>
      </c>
      <c r="B278" s="431" t="s">
        <v>846</v>
      </c>
      <c r="C278" s="377">
        <v>65.099999999999994</v>
      </c>
      <c r="D278" s="378">
        <v>65.916666666666657</v>
      </c>
      <c r="E278" s="378">
        <v>64.033333333333317</v>
      </c>
      <c r="F278" s="378">
        <v>62.966666666666654</v>
      </c>
      <c r="G278" s="378">
        <v>61.083333333333314</v>
      </c>
      <c r="H278" s="378">
        <v>66.98333333333332</v>
      </c>
      <c r="I278" s="378">
        <v>68.866666666666646</v>
      </c>
      <c r="J278" s="378">
        <v>69.933333333333323</v>
      </c>
      <c r="K278" s="377">
        <v>67.8</v>
      </c>
      <c r="L278" s="377">
        <v>64.849999999999994</v>
      </c>
      <c r="M278" s="377">
        <v>10.15692</v>
      </c>
      <c r="N278" s="1"/>
      <c r="O278" s="1"/>
    </row>
    <row r="279" spans="1:15" ht="12.75" customHeight="1">
      <c r="A279" s="30">
        <v>269</v>
      </c>
      <c r="B279" s="431" t="s">
        <v>436</v>
      </c>
      <c r="C279" s="377">
        <v>573.04999999999995</v>
      </c>
      <c r="D279" s="378">
        <v>571.25</v>
      </c>
      <c r="E279" s="378">
        <v>560.5</v>
      </c>
      <c r="F279" s="378">
        <v>547.95000000000005</v>
      </c>
      <c r="G279" s="378">
        <v>537.20000000000005</v>
      </c>
      <c r="H279" s="378">
        <v>583.79999999999995</v>
      </c>
      <c r="I279" s="378">
        <v>594.54999999999995</v>
      </c>
      <c r="J279" s="378">
        <v>607.09999999999991</v>
      </c>
      <c r="K279" s="377">
        <v>582</v>
      </c>
      <c r="L279" s="377">
        <v>558.70000000000005</v>
      </c>
      <c r="M279" s="377">
        <v>2.8855599999999999</v>
      </c>
      <c r="N279" s="1"/>
      <c r="O279" s="1"/>
    </row>
    <row r="280" spans="1:15" ht="12.75" customHeight="1">
      <c r="A280" s="30">
        <v>270</v>
      </c>
      <c r="B280" s="431" t="s">
        <v>437</v>
      </c>
      <c r="C280" s="377">
        <v>46.25</v>
      </c>
      <c r="D280" s="378">
        <v>46.9</v>
      </c>
      <c r="E280" s="378">
        <v>45.199999999999996</v>
      </c>
      <c r="F280" s="378">
        <v>44.15</v>
      </c>
      <c r="G280" s="378">
        <v>42.449999999999996</v>
      </c>
      <c r="H280" s="378">
        <v>47.949999999999996</v>
      </c>
      <c r="I280" s="378">
        <v>49.65</v>
      </c>
      <c r="J280" s="378">
        <v>50.699999999999996</v>
      </c>
      <c r="K280" s="377">
        <v>48.6</v>
      </c>
      <c r="L280" s="377">
        <v>45.85</v>
      </c>
      <c r="M280" s="377">
        <v>19.91431</v>
      </c>
      <c r="N280" s="1"/>
      <c r="O280" s="1"/>
    </row>
    <row r="281" spans="1:15" ht="12.75" customHeight="1">
      <c r="A281" s="30">
        <v>271</v>
      </c>
      <c r="B281" s="431" t="s">
        <v>439</v>
      </c>
      <c r="C281" s="377">
        <v>488.3</v>
      </c>
      <c r="D281" s="378">
        <v>492.55</v>
      </c>
      <c r="E281" s="378">
        <v>480.75</v>
      </c>
      <c r="F281" s="378">
        <v>473.2</v>
      </c>
      <c r="G281" s="378">
        <v>461.4</v>
      </c>
      <c r="H281" s="378">
        <v>500.1</v>
      </c>
      <c r="I281" s="378">
        <v>511.90000000000009</v>
      </c>
      <c r="J281" s="378">
        <v>519.45000000000005</v>
      </c>
      <c r="K281" s="377">
        <v>504.35</v>
      </c>
      <c r="L281" s="377">
        <v>485</v>
      </c>
      <c r="M281" s="377">
        <v>2.70939</v>
      </c>
      <c r="N281" s="1"/>
      <c r="O281" s="1"/>
    </row>
    <row r="282" spans="1:15" ht="12.75" customHeight="1">
      <c r="A282" s="30">
        <v>272</v>
      </c>
      <c r="B282" s="431" t="s">
        <v>429</v>
      </c>
      <c r="C282" s="377">
        <v>1108.95</v>
      </c>
      <c r="D282" s="378">
        <v>1116.6833333333334</v>
      </c>
      <c r="E282" s="378">
        <v>1073.4166666666667</v>
      </c>
      <c r="F282" s="378">
        <v>1037.8833333333334</v>
      </c>
      <c r="G282" s="378">
        <v>994.61666666666679</v>
      </c>
      <c r="H282" s="378">
        <v>1152.2166666666667</v>
      </c>
      <c r="I282" s="378">
        <v>1195.4833333333331</v>
      </c>
      <c r="J282" s="378">
        <v>1231.0166666666667</v>
      </c>
      <c r="K282" s="377">
        <v>1159.95</v>
      </c>
      <c r="L282" s="377">
        <v>1081.1500000000001</v>
      </c>
      <c r="M282" s="377">
        <v>3.9457800000000001</v>
      </c>
      <c r="N282" s="1"/>
      <c r="O282" s="1"/>
    </row>
    <row r="283" spans="1:15" ht="12.75" customHeight="1">
      <c r="A283" s="30">
        <v>273</v>
      </c>
      <c r="B283" s="431" t="s">
        <v>430</v>
      </c>
      <c r="C283" s="377">
        <v>296.7</v>
      </c>
      <c r="D283" s="378">
        <v>302.41666666666669</v>
      </c>
      <c r="E283" s="378">
        <v>285.28333333333336</v>
      </c>
      <c r="F283" s="378">
        <v>273.86666666666667</v>
      </c>
      <c r="G283" s="378">
        <v>256.73333333333335</v>
      </c>
      <c r="H283" s="378">
        <v>313.83333333333337</v>
      </c>
      <c r="I283" s="378">
        <v>330.9666666666667</v>
      </c>
      <c r="J283" s="378">
        <v>342.38333333333338</v>
      </c>
      <c r="K283" s="377">
        <v>319.55</v>
      </c>
      <c r="L283" s="377">
        <v>291</v>
      </c>
      <c r="M283" s="377">
        <v>7.1745599999999996</v>
      </c>
      <c r="N283" s="1"/>
      <c r="O283" s="1"/>
    </row>
    <row r="284" spans="1:15" ht="12.75" customHeight="1">
      <c r="A284" s="30">
        <v>274</v>
      </c>
      <c r="B284" s="431" t="s">
        <v>142</v>
      </c>
      <c r="C284" s="377">
        <v>1830.9</v>
      </c>
      <c r="D284" s="378">
        <v>1842.9333333333334</v>
      </c>
      <c r="E284" s="378">
        <v>1797.9666666666667</v>
      </c>
      <c r="F284" s="378">
        <v>1765.0333333333333</v>
      </c>
      <c r="G284" s="378">
        <v>1720.0666666666666</v>
      </c>
      <c r="H284" s="378">
        <v>1875.8666666666668</v>
      </c>
      <c r="I284" s="378">
        <v>1920.8333333333335</v>
      </c>
      <c r="J284" s="378">
        <v>1953.7666666666669</v>
      </c>
      <c r="K284" s="377">
        <v>1887.9</v>
      </c>
      <c r="L284" s="377">
        <v>1810</v>
      </c>
      <c r="M284" s="377">
        <v>25.474340000000002</v>
      </c>
      <c r="N284" s="1"/>
      <c r="O284" s="1"/>
    </row>
    <row r="285" spans="1:15" ht="12.75" customHeight="1">
      <c r="A285" s="30">
        <v>275</v>
      </c>
      <c r="B285" s="431" t="s">
        <v>431</v>
      </c>
      <c r="C285" s="377">
        <v>631.15</v>
      </c>
      <c r="D285" s="378">
        <v>646.61666666666667</v>
      </c>
      <c r="E285" s="378">
        <v>594.5333333333333</v>
      </c>
      <c r="F285" s="378">
        <v>557.91666666666663</v>
      </c>
      <c r="G285" s="378">
        <v>505.83333333333326</v>
      </c>
      <c r="H285" s="378">
        <v>683.23333333333335</v>
      </c>
      <c r="I285" s="378">
        <v>735.31666666666661</v>
      </c>
      <c r="J285" s="378">
        <v>771.93333333333339</v>
      </c>
      <c r="K285" s="377">
        <v>698.7</v>
      </c>
      <c r="L285" s="377">
        <v>610</v>
      </c>
      <c r="M285" s="377">
        <v>33.47587</v>
      </c>
      <c r="N285" s="1"/>
      <c r="O285" s="1"/>
    </row>
    <row r="286" spans="1:15" ht="12.75" customHeight="1">
      <c r="A286" s="30">
        <v>276</v>
      </c>
      <c r="B286" s="431" t="s">
        <v>428</v>
      </c>
      <c r="C286" s="377">
        <v>642.20000000000005</v>
      </c>
      <c r="D286" s="378">
        <v>662.06666666666672</v>
      </c>
      <c r="E286" s="378">
        <v>604.13333333333344</v>
      </c>
      <c r="F286" s="378">
        <v>566.06666666666672</v>
      </c>
      <c r="G286" s="378">
        <v>508.13333333333344</v>
      </c>
      <c r="H286" s="378">
        <v>700.13333333333344</v>
      </c>
      <c r="I286" s="378">
        <v>758.06666666666661</v>
      </c>
      <c r="J286" s="378">
        <v>796.13333333333344</v>
      </c>
      <c r="K286" s="377">
        <v>720</v>
      </c>
      <c r="L286" s="377">
        <v>624</v>
      </c>
      <c r="M286" s="377">
        <v>10.389049999999999</v>
      </c>
      <c r="N286" s="1"/>
      <c r="O286" s="1"/>
    </row>
    <row r="287" spans="1:15" ht="12.75" customHeight="1">
      <c r="A287" s="30">
        <v>277</v>
      </c>
      <c r="B287" s="431" t="s">
        <v>432</v>
      </c>
      <c r="C287" s="377">
        <v>235</v>
      </c>
      <c r="D287" s="378">
        <v>237.85</v>
      </c>
      <c r="E287" s="378">
        <v>228.64999999999998</v>
      </c>
      <c r="F287" s="378">
        <v>222.29999999999998</v>
      </c>
      <c r="G287" s="378">
        <v>213.09999999999997</v>
      </c>
      <c r="H287" s="378">
        <v>244.2</v>
      </c>
      <c r="I287" s="378">
        <v>253.39999999999998</v>
      </c>
      <c r="J287" s="378">
        <v>259.75</v>
      </c>
      <c r="K287" s="377">
        <v>247.05</v>
      </c>
      <c r="L287" s="377">
        <v>231.5</v>
      </c>
      <c r="M287" s="377">
        <v>4.2184799999999996</v>
      </c>
      <c r="N287" s="1"/>
      <c r="O287" s="1"/>
    </row>
    <row r="288" spans="1:15" ht="12.75" customHeight="1">
      <c r="A288" s="30">
        <v>278</v>
      </c>
      <c r="B288" s="431" t="s">
        <v>433</v>
      </c>
      <c r="C288" s="377">
        <v>1255.7</v>
      </c>
      <c r="D288" s="378">
        <v>1243.6666666666667</v>
      </c>
      <c r="E288" s="378">
        <v>1214.5833333333335</v>
      </c>
      <c r="F288" s="378">
        <v>1173.4666666666667</v>
      </c>
      <c r="G288" s="378">
        <v>1144.3833333333334</v>
      </c>
      <c r="H288" s="378">
        <v>1284.7833333333335</v>
      </c>
      <c r="I288" s="378">
        <v>1313.866666666667</v>
      </c>
      <c r="J288" s="378">
        <v>1354.9833333333336</v>
      </c>
      <c r="K288" s="377">
        <v>1272.75</v>
      </c>
      <c r="L288" s="377">
        <v>1202.55</v>
      </c>
      <c r="M288" s="377">
        <v>0.33087</v>
      </c>
      <c r="N288" s="1"/>
      <c r="O288" s="1"/>
    </row>
    <row r="289" spans="1:15" ht="12.75" customHeight="1">
      <c r="A289" s="30">
        <v>279</v>
      </c>
      <c r="B289" s="431" t="s">
        <v>438</v>
      </c>
      <c r="C289" s="377">
        <v>549.45000000000005</v>
      </c>
      <c r="D289" s="378">
        <v>552.48333333333335</v>
      </c>
      <c r="E289" s="378">
        <v>541.9666666666667</v>
      </c>
      <c r="F289" s="378">
        <v>534.48333333333335</v>
      </c>
      <c r="G289" s="378">
        <v>523.9666666666667</v>
      </c>
      <c r="H289" s="378">
        <v>559.9666666666667</v>
      </c>
      <c r="I289" s="378">
        <v>570.48333333333335</v>
      </c>
      <c r="J289" s="378">
        <v>577.9666666666667</v>
      </c>
      <c r="K289" s="377">
        <v>563</v>
      </c>
      <c r="L289" s="377">
        <v>545</v>
      </c>
      <c r="M289" s="377">
        <v>1.5645</v>
      </c>
      <c r="N289" s="1"/>
      <c r="O289" s="1"/>
    </row>
    <row r="290" spans="1:15" ht="12.75" customHeight="1">
      <c r="A290" s="30">
        <v>280</v>
      </c>
      <c r="B290" s="431" t="s">
        <v>143</v>
      </c>
      <c r="C290" s="377">
        <v>73.2</v>
      </c>
      <c r="D290" s="378">
        <v>73.783333333333331</v>
      </c>
      <c r="E290" s="378">
        <v>71.566666666666663</v>
      </c>
      <c r="F290" s="378">
        <v>69.933333333333337</v>
      </c>
      <c r="G290" s="378">
        <v>67.716666666666669</v>
      </c>
      <c r="H290" s="378">
        <v>75.416666666666657</v>
      </c>
      <c r="I290" s="378">
        <v>77.633333333333326</v>
      </c>
      <c r="J290" s="378">
        <v>79.266666666666652</v>
      </c>
      <c r="K290" s="377">
        <v>76</v>
      </c>
      <c r="L290" s="377">
        <v>72.150000000000006</v>
      </c>
      <c r="M290" s="377">
        <v>115.20144999999999</v>
      </c>
      <c r="N290" s="1"/>
      <c r="O290" s="1"/>
    </row>
    <row r="291" spans="1:15" ht="12.75" customHeight="1">
      <c r="A291" s="30">
        <v>281</v>
      </c>
      <c r="B291" s="431" t="s">
        <v>144</v>
      </c>
      <c r="C291" s="377">
        <v>2871.05</v>
      </c>
      <c r="D291" s="378">
        <v>2896.7666666666664</v>
      </c>
      <c r="E291" s="378">
        <v>2794.5333333333328</v>
      </c>
      <c r="F291" s="378">
        <v>2718.0166666666664</v>
      </c>
      <c r="G291" s="378">
        <v>2615.7833333333328</v>
      </c>
      <c r="H291" s="378">
        <v>2973.2833333333328</v>
      </c>
      <c r="I291" s="378">
        <v>3075.5166666666664</v>
      </c>
      <c r="J291" s="378">
        <v>3152.0333333333328</v>
      </c>
      <c r="K291" s="377">
        <v>2999</v>
      </c>
      <c r="L291" s="377">
        <v>2820.25</v>
      </c>
      <c r="M291" s="377">
        <v>3.7837000000000001</v>
      </c>
      <c r="N291" s="1"/>
      <c r="O291" s="1"/>
    </row>
    <row r="292" spans="1:15" ht="12.75" customHeight="1">
      <c r="A292" s="30">
        <v>282</v>
      </c>
      <c r="B292" s="431" t="s">
        <v>440</v>
      </c>
      <c r="C292" s="377">
        <v>385.9</v>
      </c>
      <c r="D292" s="378">
        <v>388.11666666666662</v>
      </c>
      <c r="E292" s="378">
        <v>370.53333333333325</v>
      </c>
      <c r="F292" s="378">
        <v>355.16666666666663</v>
      </c>
      <c r="G292" s="378">
        <v>337.58333333333326</v>
      </c>
      <c r="H292" s="378">
        <v>403.48333333333323</v>
      </c>
      <c r="I292" s="378">
        <v>421.06666666666661</v>
      </c>
      <c r="J292" s="378">
        <v>436.43333333333322</v>
      </c>
      <c r="K292" s="377">
        <v>405.7</v>
      </c>
      <c r="L292" s="377">
        <v>372.75</v>
      </c>
      <c r="M292" s="377">
        <v>2.5333999999999999</v>
      </c>
      <c r="N292" s="1"/>
      <c r="O292" s="1"/>
    </row>
    <row r="293" spans="1:15" ht="12.75" customHeight="1">
      <c r="A293" s="30">
        <v>283</v>
      </c>
      <c r="B293" s="431" t="s">
        <v>268</v>
      </c>
      <c r="C293" s="377">
        <v>469.55</v>
      </c>
      <c r="D293" s="378">
        <v>470.7</v>
      </c>
      <c r="E293" s="378">
        <v>459.59999999999997</v>
      </c>
      <c r="F293" s="378">
        <v>449.65</v>
      </c>
      <c r="G293" s="378">
        <v>438.54999999999995</v>
      </c>
      <c r="H293" s="378">
        <v>480.65</v>
      </c>
      <c r="I293" s="378">
        <v>491.75</v>
      </c>
      <c r="J293" s="378">
        <v>501.7</v>
      </c>
      <c r="K293" s="377">
        <v>481.8</v>
      </c>
      <c r="L293" s="377">
        <v>460.75</v>
      </c>
      <c r="M293" s="377">
        <v>23.889500000000002</v>
      </c>
      <c r="N293" s="1"/>
      <c r="O293" s="1"/>
    </row>
    <row r="294" spans="1:15" ht="12.75" customHeight="1">
      <c r="A294" s="30">
        <v>284</v>
      </c>
      <c r="B294" s="431" t="s">
        <v>441</v>
      </c>
      <c r="C294" s="377">
        <v>10430.4</v>
      </c>
      <c r="D294" s="378">
        <v>10624.783333333333</v>
      </c>
      <c r="E294" s="378">
        <v>10106.616666666665</v>
      </c>
      <c r="F294" s="378">
        <v>9782.8333333333321</v>
      </c>
      <c r="G294" s="378">
        <v>9264.6666666666642</v>
      </c>
      <c r="H294" s="378">
        <v>10948.566666666666</v>
      </c>
      <c r="I294" s="378">
        <v>11466.733333333334</v>
      </c>
      <c r="J294" s="378">
        <v>11790.516666666666</v>
      </c>
      <c r="K294" s="377">
        <v>11142.95</v>
      </c>
      <c r="L294" s="377">
        <v>10301</v>
      </c>
      <c r="M294" s="377">
        <v>0.19442999999999999</v>
      </c>
      <c r="N294" s="1"/>
      <c r="O294" s="1"/>
    </row>
    <row r="295" spans="1:15" ht="12.75" customHeight="1">
      <c r="A295" s="30">
        <v>285</v>
      </c>
      <c r="B295" s="431" t="s">
        <v>442</v>
      </c>
      <c r="C295" s="377">
        <v>46.75</v>
      </c>
      <c r="D295" s="378">
        <v>47.216666666666669</v>
      </c>
      <c r="E295" s="378">
        <v>45.533333333333339</v>
      </c>
      <c r="F295" s="378">
        <v>44.31666666666667</v>
      </c>
      <c r="G295" s="378">
        <v>42.63333333333334</v>
      </c>
      <c r="H295" s="378">
        <v>48.433333333333337</v>
      </c>
      <c r="I295" s="378">
        <v>50.116666666666674</v>
      </c>
      <c r="J295" s="378">
        <v>51.333333333333336</v>
      </c>
      <c r="K295" s="377">
        <v>48.9</v>
      </c>
      <c r="L295" s="377">
        <v>46</v>
      </c>
      <c r="M295" s="377">
        <v>17.05001</v>
      </c>
      <c r="N295" s="1"/>
      <c r="O295" s="1"/>
    </row>
    <row r="296" spans="1:15" ht="12.75" customHeight="1">
      <c r="A296" s="30">
        <v>286</v>
      </c>
      <c r="B296" s="431" t="s">
        <v>145</v>
      </c>
      <c r="C296" s="377">
        <v>338.15</v>
      </c>
      <c r="D296" s="378">
        <v>342.08333333333331</v>
      </c>
      <c r="E296" s="378">
        <v>328.26666666666665</v>
      </c>
      <c r="F296" s="378">
        <v>318.38333333333333</v>
      </c>
      <c r="G296" s="378">
        <v>304.56666666666666</v>
      </c>
      <c r="H296" s="378">
        <v>351.96666666666664</v>
      </c>
      <c r="I296" s="378">
        <v>365.78333333333336</v>
      </c>
      <c r="J296" s="378">
        <v>375.66666666666663</v>
      </c>
      <c r="K296" s="377">
        <v>355.9</v>
      </c>
      <c r="L296" s="377">
        <v>332.2</v>
      </c>
      <c r="M296" s="377">
        <v>55.500900000000001</v>
      </c>
      <c r="N296" s="1"/>
      <c r="O296" s="1"/>
    </row>
    <row r="297" spans="1:15" ht="12.75" customHeight="1">
      <c r="A297" s="30">
        <v>287</v>
      </c>
      <c r="B297" s="431" t="s">
        <v>443</v>
      </c>
      <c r="C297" s="377">
        <v>2719.8</v>
      </c>
      <c r="D297" s="378">
        <v>2752.7000000000003</v>
      </c>
      <c r="E297" s="378">
        <v>2625.4000000000005</v>
      </c>
      <c r="F297" s="378">
        <v>2531.0000000000005</v>
      </c>
      <c r="G297" s="378">
        <v>2403.7000000000007</v>
      </c>
      <c r="H297" s="378">
        <v>2847.1000000000004</v>
      </c>
      <c r="I297" s="378">
        <v>2974.4000000000005</v>
      </c>
      <c r="J297" s="378">
        <v>3068.8</v>
      </c>
      <c r="K297" s="377">
        <v>2880</v>
      </c>
      <c r="L297" s="377">
        <v>2658.3</v>
      </c>
      <c r="M297" s="377">
        <v>4.3723700000000001</v>
      </c>
      <c r="N297" s="1"/>
      <c r="O297" s="1"/>
    </row>
    <row r="298" spans="1:15" ht="12.75" customHeight="1">
      <c r="A298" s="30">
        <v>288</v>
      </c>
      <c r="B298" s="431" t="s">
        <v>847</v>
      </c>
      <c r="C298" s="377">
        <v>1211.8499999999999</v>
      </c>
      <c r="D298" s="378">
        <v>1232.75</v>
      </c>
      <c r="E298" s="378">
        <v>1145.0999999999999</v>
      </c>
      <c r="F298" s="378">
        <v>1078.3499999999999</v>
      </c>
      <c r="G298" s="378">
        <v>990.69999999999982</v>
      </c>
      <c r="H298" s="378">
        <v>1299.5</v>
      </c>
      <c r="I298" s="378">
        <v>1387.15</v>
      </c>
      <c r="J298" s="378">
        <v>1453.9</v>
      </c>
      <c r="K298" s="377">
        <v>1320.4</v>
      </c>
      <c r="L298" s="377">
        <v>1166</v>
      </c>
      <c r="M298" s="377">
        <v>3.2628900000000001</v>
      </c>
      <c r="N298" s="1"/>
      <c r="O298" s="1"/>
    </row>
    <row r="299" spans="1:15" ht="12.75" customHeight="1">
      <c r="A299" s="30">
        <v>289</v>
      </c>
      <c r="B299" s="431" t="s">
        <v>146</v>
      </c>
      <c r="C299" s="377">
        <v>1899.9</v>
      </c>
      <c r="D299" s="378">
        <v>1913.4833333333333</v>
      </c>
      <c r="E299" s="378">
        <v>1867.9666666666667</v>
      </c>
      <c r="F299" s="378">
        <v>1836.0333333333333</v>
      </c>
      <c r="G299" s="378">
        <v>1790.5166666666667</v>
      </c>
      <c r="H299" s="378">
        <v>1945.4166666666667</v>
      </c>
      <c r="I299" s="378">
        <v>1990.9333333333336</v>
      </c>
      <c r="J299" s="378">
        <v>2022.8666666666668</v>
      </c>
      <c r="K299" s="377">
        <v>1959</v>
      </c>
      <c r="L299" s="377">
        <v>1881.55</v>
      </c>
      <c r="M299" s="377">
        <v>23.071200000000001</v>
      </c>
      <c r="N299" s="1"/>
      <c r="O299" s="1"/>
    </row>
    <row r="300" spans="1:15" ht="12.75" customHeight="1">
      <c r="A300" s="30">
        <v>290</v>
      </c>
      <c r="B300" s="431" t="s">
        <v>147</v>
      </c>
      <c r="C300" s="377">
        <v>5969.1</v>
      </c>
      <c r="D300" s="378">
        <v>6096.7</v>
      </c>
      <c r="E300" s="378">
        <v>5698.4</v>
      </c>
      <c r="F300" s="378">
        <v>5427.7</v>
      </c>
      <c r="G300" s="378">
        <v>5029.3999999999996</v>
      </c>
      <c r="H300" s="378">
        <v>6367.4</v>
      </c>
      <c r="I300" s="378">
        <v>6765.7000000000007</v>
      </c>
      <c r="J300" s="378">
        <v>7036.4</v>
      </c>
      <c r="K300" s="377">
        <v>6495</v>
      </c>
      <c r="L300" s="377">
        <v>5826</v>
      </c>
      <c r="M300" s="377">
        <v>6.3238300000000001</v>
      </c>
      <c r="N300" s="1"/>
      <c r="O300" s="1"/>
    </row>
    <row r="301" spans="1:15" ht="12.75" customHeight="1">
      <c r="A301" s="30">
        <v>291</v>
      </c>
      <c r="B301" s="431" t="s">
        <v>148</v>
      </c>
      <c r="C301" s="377">
        <v>4557.6000000000004</v>
      </c>
      <c r="D301" s="378">
        <v>4618.2166666666672</v>
      </c>
      <c r="E301" s="378">
        <v>4416.4333333333343</v>
      </c>
      <c r="F301" s="378">
        <v>4275.2666666666673</v>
      </c>
      <c r="G301" s="378">
        <v>4073.4833333333345</v>
      </c>
      <c r="H301" s="378">
        <v>4759.3833333333341</v>
      </c>
      <c r="I301" s="378">
        <v>4961.166666666667</v>
      </c>
      <c r="J301" s="378">
        <v>5102.3333333333339</v>
      </c>
      <c r="K301" s="377">
        <v>4820</v>
      </c>
      <c r="L301" s="377">
        <v>4477.05</v>
      </c>
      <c r="M301" s="377">
        <v>5.8040000000000003</v>
      </c>
      <c r="N301" s="1"/>
      <c r="O301" s="1"/>
    </row>
    <row r="302" spans="1:15" ht="12.75" customHeight="1">
      <c r="A302" s="30">
        <v>292</v>
      </c>
      <c r="B302" s="431" t="s">
        <v>149</v>
      </c>
      <c r="C302" s="377">
        <v>922</v>
      </c>
      <c r="D302" s="378">
        <v>918</v>
      </c>
      <c r="E302" s="378">
        <v>902.5</v>
      </c>
      <c r="F302" s="378">
        <v>883</v>
      </c>
      <c r="G302" s="378">
        <v>867.5</v>
      </c>
      <c r="H302" s="378">
        <v>937.5</v>
      </c>
      <c r="I302" s="378">
        <v>953</v>
      </c>
      <c r="J302" s="378">
        <v>972.5</v>
      </c>
      <c r="K302" s="377">
        <v>933.5</v>
      </c>
      <c r="L302" s="377">
        <v>898.5</v>
      </c>
      <c r="M302" s="377">
        <v>23.046119999999998</v>
      </c>
      <c r="N302" s="1"/>
      <c r="O302" s="1"/>
    </row>
    <row r="303" spans="1:15" ht="12.75" customHeight="1">
      <c r="A303" s="30">
        <v>293</v>
      </c>
      <c r="B303" s="431" t="s">
        <v>444</v>
      </c>
      <c r="C303" s="377">
        <v>3517.1</v>
      </c>
      <c r="D303" s="378">
        <v>3544.0333333333333</v>
      </c>
      <c r="E303" s="378">
        <v>3439.0666666666666</v>
      </c>
      <c r="F303" s="378">
        <v>3361.0333333333333</v>
      </c>
      <c r="G303" s="378">
        <v>3256.0666666666666</v>
      </c>
      <c r="H303" s="378">
        <v>3622.0666666666666</v>
      </c>
      <c r="I303" s="378">
        <v>3727.0333333333328</v>
      </c>
      <c r="J303" s="378">
        <v>3805.0666666666666</v>
      </c>
      <c r="K303" s="377">
        <v>3649</v>
      </c>
      <c r="L303" s="377">
        <v>3466</v>
      </c>
      <c r="M303" s="377">
        <v>0.56513999999999998</v>
      </c>
      <c r="N303" s="1"/>
      <c r="O303" s="1"/>
    </row>
    <row r="304" spans="1:15" ht="12.75" customHeight="1">
      <c r="A304" s="30">
        <v>294</v>
      </c>
      <c r="B304" s="431" t="s">
        <v>848</v>
      </c>
      <c r="C304" s="377">
        <v>417.45</v>
      </c>
      <c r="D304" s="378">
        <v>426.08333333333331</v>
      </c>
      <c r="E304" s="378">
        <v>408.16666666666663</v>
      </c>
      <c r="F304" s="378">
        <v>398.88333333333333</v>
      </c>
      <c r="G304" s="378">
        <v>380.96666666666664</v>
      </c>
      <c r="H304" s="378">
        <v>435.36666666666662</v>
      </c>
      <c r="I304" s="378">
        <v>453.28333333333325</v>
      </c>
      <c r="J304" s="378">
        <v>462.56666666666661</v>
      </c>
      <c r="K304" s="377">
        <v>444</v>
      </c>
      <c r="L304" s="377">
        <v>416.8</v>
      </c>
      <c r="M304" s="377">
        <v>6.8617800000000004</v>
      </c>
      <c r="N304" s="1"/>
      <c r="O304" s="1"/>
    </row>
    <row r="305" spans="1:15" ht="12.75" customHeight="1">
      <c r="A305" s="30">
        <v>295</v>
      </c>
      <c r="B305" s="431" t="s">
        <v>150</v>
      </c>
      <c r="C305" s="377">
        <v>854.7</v>
      </c>
      <c r="D305" s="378">
        <v>860.36666666666679</v>
      </c>
      <c r="E305" s="378">
        <v>842.38333333333355</v>
      </c>
      <c r="F305" s="378">
        <v>830.06666666666672</v>
      </c>
      <c r="G305" s="378">
        <v>812.08333333333348</v>
      </c>
      <c r="H305" s="378">
        <v>872.68333333333362</v>
      </c>
      <c r="I305" s="378">
        <v>890.66666666666674</v>
      </c>
      <c r="J305" s="378">
        <v>902.98333333333369</v>
      </c>
      <c r="K305" s="377">
        <v>878.35</v>
      </c>
      <c r="L305" s="377">
        <v>848.05</v>
      </c>
      <c r="M305" s="377">
        <v>33.866689999999998</v>
      </c>
      <c r="N305" s="1"/>
      <c r="O305" s="1"/>
    </row>
    <row r="306" spans="1:15" ht="12.75" customHeight="1">
      <c r="A306" s="30">
        <v>296</v>
      </c>
      <c r="B306" s="431" t="s">
        <v>151</v>
      </c>
      <c r="C306" s="377">
        <v>150.30000000000001</v>
      </c>
      <c r="D306" s="378">
        <v>150.70000000000002</v>
      </c>
      <c r="E306" s="378">
        <v>146.15000000000003</v>
      </c>
      <c r="F306" s="378">
        <v>142.00000000000003</v>
      </c>
      <c r="G306" s="378">
        <v>137.45000000000005</v>
      </c>
      <c r="H306" s="378">
        <v>154.85000000000002</v>
      </c>
      <c r="I306" s="378">
        <v>159.40000000000003</v>
      </c>
      <c r="J306" s="378">
        <v>163.55000000000001</v>
      </c>
      <c r="K306" s="377">
        <v>155.25</v>
      </c>
      <c r="L306" s="377">
        <v>146.55000000000001</v>
      </c>
      <c r="M306" s="377">
        <v>49.342709999999997</v>
      </c>
      <c r="N306" s="1"/>
      <c r="O306" s="1"/>
    </row>
    <row r="307" spans="1:15" ht="12.75" customHeight="1">
      <c r="A307" s="30">
        <v>297</v>
      </c>
      <c r="B307" s="431" t="s">
        <v>317</v>
      </c>
      <c r="C307" s="377">
        <v>19.55</v>
      </c>
      <c r="D307" s="378">
        <v>19.8</v>
      </c>
      <c r="E307" s="378">
        <v>19.150000000000002</v>
      </c>
      <c r="F307" s="378">
        <v>18.75</v>
      </c>
      <c r="G307" s="378">
        <v>18.100000000000001</v>
      </c>
      <c r="H307" s="378">
        <v>20.200000000000003</v>
      </c>
      <c r="I307" s="378">
        <v>20.85</v>
      </c>
      <c r="J307" s="378">
        <v>21.250000000000004</v>
      </c>
      <c r="K307" s="377">
        <v>20.45</v>
      </c>
      <c r="L307" s="377">
        <v>19.399999999999999</v>
      </c>
      <c r="M307" s="377">
        <v>49.635860000000001</v>
      </c>
      <c r="N307" s="1"/>
      <c r="O307" s="1"/>
    </row>
    <row r="308" spans="1:15" ht="12.75" customHeight="1">
      <c r="A308" s="30">
        <v>298</v>
      </c>
      <c r="B308" s="431" t="s">
        <v>447</v>
      </c>
      <c r="C308" s="377">
        <v>208.1</v>
      </c>
      <c r="D308" s="378">
        <v>209.31666666666669</v>
      </c>
      <c r="E308" s="378">
        <v>200.78333333333339</v>
      </c>
      <c r="F308" s="378">
        <v>193.4666666666667</v>
      </c>
      <c r="G308" s="378">
        <v>184.93333333333339</v>
      </c>
      <c r="H308" s="378">
        <v>216.63333333333338</v>
      </c>
      <c r="I308" s="378">
        <v>225.16666666666669</v>
      </c>
      <c r="J308" s="378">
        <v>232.48333333333338</v>
      </c>
      <c r="K308" s="377">
        <v>217.85</v>
      </c>
      <c r="L308" s="377">
        <v>202</v>
      </c>
      <c r="M308" s="377">
        <v>3.95655</v>
      </c>
      <c r="N308" s="1"/>
      <c r="O308" s="1"/>
    </row>
    <row r="309" spans="1:15" ht="12.75" customHeight="1">
      <c r="A309" s="30">
        <v>299</v>
      </c>
      <c r="B309" s="431" t="s">
        <v>449</v>
      </c>
      <c r="C309" s="377">
        <v>640.9</v>
      </c>
      <c r="D309" s="378">
        <v>666.7166666666667</v>
      </c>
      <c r="E309" s="378">
        <v>612.18333333333339</v>
      </c>
      <c r="F309" s="378">
        <v>583.4666666666667</v>
      </c>
      <c r="G309" s="378">
        <v>528.93333333333339</v>
      </c>
      <c r="H309" s="378">
        <v>695.43333333333339</v>
      </c>
      <c r="I309" s="378">
        <v>749.9666666666667</v>
      </c>
      <c r="J309" s="378">
        <v>778.68333333333339</v>
      </c>
      <c r="K309" s="377">
        <v>721.25</v>
      </c>
      <c r="L309" s="377">
        <v>638</v>
      </c>
      <c r="M309" s="377">
        <v>1.7363200000000001</v>
      </c>
      <c r="N309" s="1"/>
      <c r="O309" s="1"/>
    </row>
    <row r="310" spans="1:15" ht="12.75" customHeight="1">
      <c r="A310" s="30">
        <v>300</v>
      </c>
      <c r="B310" s="431" t="s">
        <v>152</v>
      </c>
      <c r="C310" s="377">
        <v>149.05000000000001</v>
      </c>
      <c r="D310" s="378">
        <v>150.71666666666667</v>
      </c>
      <c r="E310" s="378">
        <v>144.93333333333334</v>
      </c>
      <c r="F310" s="378">
        <v>140.81666666666666</v>
      </c>
      <c r="G310" s="378">
        <v>135.03333333333333</v>
      </c>
      <c r="H310" s="378">
        <v>154.83333333333334</v>
      </c>
      <c r="I310" s="378">
        <v>160.6166666666667</v>
      </c>
      <c r="J310" s="378">
        <v>164.73333333333335</v>
      </c>
      <c r="K310" s="377">
        <v>156.5</v>
      </c>
      <c r="L310" s="377">
        <v>146.6</v>
      </c>
      <c r="M310" s="377">
        <v>56.370130000000003</v>
      </c>
      <c r="N310" s="1"/>
      <c r="O310" s="1"/>
    </row>
    <row r="311" spans="1:15" ht="12.75" customHeight="1">
      <c r="A311" s="30">
        <v>301</v>
      </c>
      <c r="B311" s="431" t="s">
        <v>153</v>
      </c>
      <c r="C311" s="377">
        <v>471.4</v>
      </c>
      <c r="D311" s="378">
        <v>471.63333333333338</v>
      </c>
      <c r="E311" s="378">
        <v>466.46666666666675</v>
      </c>
      <c r="F311" s="378">
        <v>461.53333333333336</v>
      </c>
      <c r="G311" s="378">
        <v>456.36666666666673</v>
      </c>
      <c r="H311" s="378">
        <v>476.56666666666678</v>
      </c>
      <c r="I311" s="378">
        <v>481.73333333333341</v>
      </c>
      <c r="J311" s="378">
        <v>486.6666666666668</v>
      </c>
      <c r="K311" s="377">
        <v>476.8</v>
      </c>
      <c r="L311" s="377">
        <v>466.7</v>
      </c>
      <c r="M311" s="377">
        <v>12.25487</v>
      </c>
      <c r="N311" s="1"/>
      <c r="O311" s="1"/>
    </row>
    <row r="312" spans="1:15" ht="12.75" customHeight="1">
      <c r="A312" s="30">
        <v>302</v>
      </c>
      <c r="B312" s="431" t="s">
        <v>154</v>
      </c>
      <c r="C312" s="377">
        <v>8052.3</v>
      </c>
      <c r="D312" s="378">
        <v>8112.6333333333323</v>
      </c>
      <c r="E312" s="378">
        <v>7892.4666666666653</v>
      </c>
      <c r="F312" s="378">
        <v>7732.6333333333332</v>
      </c>
      <c r="G312" s="378">
        <v>7512.4666666666662</v>
      </c>
      <c r="H312" s="378">
        <v>8272.4666666666635</v>
      </c>
      <c r="I312" s="378">
        <v>8492.6333333333314</v>
      </c>
      <c r="J312" s="378">
        <v>8652.4666666666635</v>
      </c>
      <c r="K312" s="377">
        <v>8332.7999999999993</v>
      </c>
      <c r="L312" s="377">
        <v>7952.8</v>
      </c>
      <c r="M312" s="377">
        <v>11.53538</v>
      </c>
      <c r="N312" s="1"/>
      <c r="O312" s="1"/>
    </row>
    <row r="313" spans="1:15" ht="12.75" customHeight="1">
      <c r="A313" s="30">
        <v>303</v>
      </c>
      <c r="B313" s="431" t="s">
        <v>849</v>
      </c>
      <c r="C313" s="377">
        <v>2693.2</v>
      </c>
      <c r="D313" s="378">
        <v>2730.6</v>
      </c>
      <c r="E313" s="378">
        <v>2599.35</v>
      </c>
      <c r="F313" s="378">
        <v>2505.5</v>
      </c>
      <c r="G313" s="378">
        <v>2374.25</v>
      </c>
      <c r="H313" s="378">
        <v>2824.45</v>
      </c>
      <c r="I313" s="378">
        <v>2955.7</v>
      </c>
      <c r="J313" s="378">
        <v>3049.5499999999997</v>
      </c>
      <c r="K313" s="377">
        <v>2861.85</v>
      </c>
      <c r="L313" s="377">
        <v>2636.75</v>
      </c>
      <c r="M313" s="377">
        <v>1.1767700000000001</v>
      </c>
      <c r="N313" s="1"/>
      <c r="O313" s="1"/>
    </row>
    <row r="314" spans="1:15" ht="12.75" customHeight="1">
      <c r="A314" s="30">
        <v>304</v>
      </c>
      <c r="B314" s="431" t="s">
        <v>451</v>
      </c>
      <c r="C314" s="377">
        <v>365.9</v>
      </c>
      <c r="D314" s="378">
        <v>366.45</v>
      </c>
      <c r="E314" s="378">
        <v>356.45</v>
      </c>
      <c r="F314" s="378">
        <v>347</v>
      </c>
      <c r="G314" s="378">
        <v>337</v>
      </c>
      <c r="H314" s="378">
        <v>375.9</v>
      </c>
      <c r="I314" s="378">
        <v>385.9</v>
      </c>
      <c r="J314" s="378">
        <v>395.34999999999997</v>
      </c>
      <c r="K314" s="377">
        <v>376.45</v>
      </c>
      <c r="L314" s="377">
        <v>357</v>
      </c>
      <c r="M314" s="377">
        <v>15.18028</v>
      </c>
      <c r="N314" s="1"/>
      <c r="O314" s="1"/>
    </row>
    <row r="315" spans="1:15" ht="12.75" customHeight="1">
      <c r="A315" s="30">
        <v>305</v>
      </c>
      <c r="B315" s="431" t="s">
        <v>452</v>
      </c>
      <c r="C315" s="377">
        <v>257.45</v>
      </c>
      <c r="D315" s="378">
        <v>261.81666666666666</v>
      </c>
      <c r="E315" s="378">
        <v>248.63333333333333</v>
      </c>
      <c r="F315" s="378">
        <v>239.81666666666666</v>
      </c>
      <c r="G315" s="378">
        <v>226.63333333333333</v>
      </c>
      <c r="H315" s="378">
        <v>270.63333333333333</v>
      </c>
      <c r="I315" s="378">
        <v>283.81666666666661</v>
      </c>
      <c r="J315" s="378">
        <v>292.63333333333333</v>
      </c>
      <c r="K315" s="377">
        <v>275</v>
      </c>
      <c r="L315" s="377">
        <v>253</v>
      </c>
      <c r="M315" s="377">
        <v>4.7622200000000001</v>
      </c>
      <c r="N315" s="1"/>
      <c r="O315" s="1"/>
    </row>
    <row r="316" spans="1:15" ht="12.75" customHeight="1">
      <c r="A316" s="30">
        <v>306</v>
      </c>
      <c r="B316" s="431" t="s">
        <v>155</v>
      </c>
      <c r="C316" s="377">
        <v>855.35</v>
      </c>
      <c r="D316" s="378">
        <v>867.1</v>
      </c>
      <c r="E316" s="378">
        <v>834.90000000000009</v>
      </c>
      <c r="F316" s="378">
        <v>814.45</v>
      </c>
      <c r="G316" s="378">
        <v>782.25000000000011</v>
      </c>
      <c r="H316" s="378">
        <v>887.55000000000007</v>
      </c>
      <c r="I316" s="378">
        <v>919.75000000000011</v>
      </c>
      <c r="J316" s="378">
        <v>940.2</v>
      </c>
      <c r="K316" s="377">
        <v>899.3</v>
      </c>
      <c r="L316" s="377">
        <v>846.65</v>
      </c>
      <c r="M316" s="377">
        <v>19.101099999999999</v>
      </c>
      <c r="N316" s="1"/>
      <c r="O316" s="1"/>
    </row>
    <row r="317" spans="1:15" ht="12.75" customHeight="1">
      <c r="A317" s="30">
        <v>307</v>
      </c>
      <c r="B317" s="431" t="s">
        <v>457</v>
      </c>
      <c r="C317" s="377">
        <v>1477.8</v>
      </c>
      <c r="D317" s="378">
        <v>1493.1333333333332</v>
      </c>
      <c r="E317" s="378">
        <v>1446.6666666666665</v>
      </c>
      <c r="F317" s="378">
        <v>1415.5333333333333</v>
      </c>
      <c r="G317" s="378">
        <v>1369.0666666666666</v>
      </c>
      <c r="H317" s="378">
        <v>1524.2666666666664</v>
      </c>
      <c r="I317" s="378">
        <v>1570.7333333333331</v>
      </c>
      <c r="J317" s="378">
        <v>1601.8666666666663</v>
      </c>
      <c r="K317" s="377">
        <v>1539.6</v>
      </c>
      <c r="L317" s="377">
        <v>1462</v>
      </c>
      <c r="M317" s="377">
        <v>5.4601499999999996</v>
      </c>
      <c r="N317" s="1"/>
      <c r="O317" s="1"/>
    </row>
    <row r="318" spans="1:15" ht="12.75" customHeight="1">
      <c r="A318" s="30">
        <v>308</v>
      </c>
      <c r="B318" s="431" t="s">
        <v>156</v>
      </c>
      <c r="C318" s="377">
        <v>2535.5500000000002</v>
      </c>
      <c r="D318" s="378">
        <v>2574.4666666666667</v>
      </c>
      <c r="E318" s="378">
        <v>2474.6333333333332</v>
      </c>
      <c r="F318" s="378">
        <v>2413.7166666666667</v>
      </c>
      <c r="G318" s="378">
        <v>2313.8833333333332</v>
      </c>
      <c r="H318" s="378">
        <v>2635.3833333333332</v>
      </c>
      <c r="I318" s="378">
        <v>2735.2166666666662</v>
      </c>
      <c r="J318" s="378">
        <v>2796.1333333333332</v>
      </c>
      <c r="K318" s="377">
        <v>2674.3</v>
      </c>
      <c r="L318" s="377">
        <v>2513.5500000000002</v>
      </c>
      <c r="M318" s="377">
        <v>2.8583500000000002</v>
      </c>
      <c r="N318" s="1"/>
      <c r="O318" s="1"/>
    </row>
    <row r="319" spans="1:15" ht="12.75" customHeight="1">
      <c r="A319" s="30">
        <v>309</v>
      </c>
      <c r="B319" s="431" t="s">
        <v>157</v>
      </c>
      <c r="C319" s="377">
        <v>909.3</v>
      </c>
      <c r="D319" s="378">
        <v>911.5</v>
      </c>
      <c r="E319" s="378">
        <v>889</v>
      </c>
      <c r="F319" s="378">
        <v>868.7</v>
      </c>
      <c r="G319" s="378">
        <v>846.2</v>
      </c>
      <c r="H319" s="378">
        <v>931.8</v>
      </c>
      <c r="I319" s="378">
        <v>954.3</v>
      </c>
      <c r="J319" s="378">
        <v>974.59999999999991</v>
      </c>
      <c r="K319" s="377">
        <v>934</v>
      </c>
      <c r="L319" s="377">
        <v>891.2</v>
      </c>
      <c r="M319" s="377">
        <v>8.3852200000000003</v>
      </c>
      <c r="N319" s="1"/>
      <c r="O319" s="1"/>
    </row>
    <row r="320" spans="1:15" ht="12.75" customHeight="1">
      <c r="A320" s="30">
        <v>310</v>
      </c>
      <c r="B320" s="431" t="s">
        <v>158</v>
      </c>
      <c r="C320" s="377">
        <v>816.25</v>
      </c>
      <c r="D320" s="378">
        <v>824.08333333333337</v>
      </c>
      <c r="E320" s="378">
        <v>796.16666666666674</v>
      </c>
      <c r="F320" s="378">
        <v>776.08333333333337</v>
      </c>
      <c r="G320" s="378">
        <v>748.16666666666674</v>
      </c>
      <c r="H320" s="378">
        <v>844.16666666666674</v>
      </c>
      <c r="I320" s="378">
        <v>872.08333333333348</v>
      </c>
      <c r="J320" s="378">
        <v>892.16666666666674</v>
      </c>
      <c r="K320" s="377">
        <v>852</v>
      </c>
      <c r="L320" s="377">
        <v>804</v>
      </c>
      <c r="M320" s="377">
        <v>9.1974499999999999</v>
      </c>
      <c r="N320" s="1"/>
      <c r="O320" s="1"/>
    </row>
    <row r="321" spans="1:15" ht="12.75" customHeight="1">
      <c r="A321" s="30">
        <v>311</v>
      </c>
      <c r="B321" s="431" t="s">
        <v>448</v>
      </c>
      <c r="C321" s="377">
        <v>200.4</v>
      </c>
      <c r="D321" s="378">
        <v>201.43333333333331</v>
      </c>
      <c r="E321" s="378">
        <v>195.91666666666663</v>
      </c>
      <c r="F321" s="378">
        <v>191.43333333333331</v>
      </c>
      <c r="G321" s="378">
        <v>185.91666666666663</v>
      </c>
      <c r="H321" s="378">
        <v>205.91666666666663</v>
      </c>
      <c r="I321" s="378">
        <v>211.43333333333334</v>
      </c>
      <c r="J321" s="378">
        <v>215.91666666666663</v>
      </c>
      <c r="K321" s="377">
        <v>206.95</v>
      </c>
      <c r="L321" s="377">
        <v>196.95</v>
      </c>
      <c r="M321" s="377">
        <v>2.4121199999999998</v>
      </c>
      <c r="N321" s="1"/>
      <c r="O321" s="1"/>
    </row>
    <row r="322" spans="1:15" ht="12.75" customHeight="1">
      <c r="A322" s="30">
        <v>312</v>
      </c>
      <c r="B322" s="431" t="s">
        <v>455</v>
      </c>
      <c r="C322" s="377">
        <v>180.55</v>
      </c>
      <c r="D322" s="378">
        <v>182.5</v>
      </c>
      <c r="E322" s="378">
        <v>178.05</v>
      </c>
      <c r="F322" s="378">
        <v>175.55</v>
      </c>
      <c r="G322" s="378">
        <v>171.10000000000002</v>
      </c>
      <c r="H322" s="378">
        <v>185</v>
      </c>
      <c r="I322" s="378">
        <v>189.45</v>
      </c>
      <c r="J322" s="378">
        <v>191.95</v>
      </c>
      <c r="K322" s="377">
        <v>186.95</v>
      </c>
      <c r="L322" s="377">
        <v>180</v>
      </c>
      <c r="M322" s="377">
        <v>2.1112600000000001</v>
      </c>
      <c r="N322" s="1"/>
      <c r="O322" s="1"/>
    </row>
    <row r="323" spans="1:15" ht="12.75" customHeight="1">
      <c r="A323" s="30">
        <v>313</v>
      </c>
      <c r="B323" s="431" t="s">
        <v>453</v>
      </c>
      <c r="C323" s="377">
        <v>190.05</v>
      </c>
      <c r="D323" s="378">
        <v>191.15</v>
      </c>
      <c r="E323" s="378">
        <v>180.4</v>
      </c>
      <c r="F323" s="378">
        <v>170.75</v>
      </c>
      <c r="G323" s="378">
        <v>160</v>
      </c>
      <c r="H323" s="378">
        <v>200.8</v>
      </c>
      <c r="I323" s="378">
        <v>211.55</v>
      </c>
      <c r="J323" s="378">
        <v>221.20000000000002</v>
      </c>
      <c r="K323" s="377">
        <v>201.9</v>
      </c>
      <c r="L323" s="377">
        <v>181.5</v>
      </c>
      <c r="M323" s="377">
        <v>21.03267</v>
      </c>
      <c r="N323" s="1"/>
      <c r="O323" s="1"/>
    </row>
    <row r="324" spans="1:15" ht="12.75" customHeight="1">
      <c r="A324" s="30">
        <v>314</v>
      </c>
      <c r="B324" s="431" t="s">
        <v>454</v>
      </c>
      <c r="C324" s="377">
        <v>1071.5</v>
      </c>
      <c r="D324" s="378">
        <v>1072.75</v>
      </c>
      <c r="E324" s="378">
        <v>1045.05</v>
      </c>
      <c r="F324" s="378">
        <v>1018.5999999999999</v>
      </c>
      <c r="G324" s="378">
        <v>990.89999999999986</v>
      </c>
      <c r="H324" s="378">
        <v>1099.2</v>
      </c>
      <c r="I324" s="378">
        <v>1126.8999999999999</v>
      </c>
      <c r="J324" s="378">
        <v>1153.3500000000001</v>
      </c>
      <c r="K324" s="377">
        <v>1100.45</v>
      </c>
      <c r="L324" s="377">
        <v>1046.3</v>
      </c>
      <c r="M324" s="377">
        <v>3.5151500000000002</v>
      </c>
      <c r="N324" s="1"/>
      <c r="O324" s="1"/>
    </row>
    <row r="325" spans="1:15" ht="12.75" customHeight="1">
      <c r="A325" s="30">
        <v>315</v>
      </c>
      <c r="B325" s="431" t="s">
        <v>159</v>
      </c>
      <c r="C325" s="377">
        <v>3888.95</v>
      </c>
      <c r="D325" s="378">
        <v>3948.8166666666671</v>
      </c>
      <c r="E325" s="378">
        <v>3778.7833333333338</v>
      </c>
      <c r="F325" s="378">
        <v>3668.6166666666668</v>
      </c>
      <c r="G325" s="378">
        <v>3498.5833333333335</v>
      </c>
      <c r="H325" s="378">
        <v>4058.983333333334</v>
      </c>
      <c r="I325" s="378">
        <v>4229.0166666666682</v>
      </c>
      <c r="J325" s="378">
        <v>4339.1833333333343</v>
      </c>
      <c r="K325" s="377">
        <v>4118.8500000000004</v>
      </c>
      <c r="L325" s="377">
        <v>3838.65</v>
      </c>
      <c r="M325" s="377">
        <v>10.43403</v>
      </c>
      <c r="N325" s="1"/>
      <c r="O325" s="1"/>
    </row>
    <row r="326" spans="1:15" ht="12.75" customHeight="1">
      <c r="A326" s="30">
        <v>316</v>
      </c>
      <c r="B326" s="431" t="s">
        <v>445</v>
      </c>
      <c r="C326" s="377">
        <v>47.5</v>
      </c>
      <c r="D326" s="378">
        <v>48.133333333333326</v>
      </c>
      <c r="E326" s="378">
        <v>45.66666666666665</v>
      </c>
      <c r="F326" s="378">
        <v>43.833333333333321</v>
      </c>
      <c r="G326" s="378">
        <v>41.366666666666646</v>
      </c>
      <c r="H326" s="378">
        <v>49.966666666666654</v>
      </c>
      <c r="I326" s="378">
        <v>52.433333333333323</v>
      </c>
      <c r="J326" s="378">
        <v>54.266666666666659</v>
      </c>
      <c r="K326" s="377">
        <v>50.6</v>
      </c>
      <c r="L326" s="377">
        <v>46.3</v>
      </c>
      <c r="M326" s="377">
        <v>83.882300000000001</v>
      </c>
      <c r="N326" s="1"/>
      <c r="O326" s="1"/>
    </row>
    <row r="327" spans="1:15" ht="12.75" customHeight="1">
      <c r="A327" s="30">
        <v>317</v>
      </c>
      <c r="B327" s="431" t="s">
        <v>446</v>
      </c>
      <c r="C327" s="377">
        <v>168.25</v>
      </c>
      <c r="D327" s="378">
        <v>169.54999999999998</v>
      </c>
      <c r="E327" s="378">
        <v>165.79999999999995</v>
      </c>
      <c r="F327" s="378">
        <v>163.34999999999997</v>
      </c>
      <c r="G327" s="378">
        <v>159.59999999999994</v>
      </c>
      <c r="H327" s="378">
        <v>171.99999999999997</v>
      </c>
      <c r="I327" s="378">
        <v>175.75000000000003</v>
      </c>
      <c r="J327" s="378">
        <v>178.2</v>
      </c>
      <c r="K327" s="377">
        <v>173.3</v>
      </c>
      <c r="L327" s="377">
        <v>167.1</v>
      </c>
      <c r="M327" s="377">
        <v>2.6408499999999999</v>
      </c>
      <c r="N327" s="1"/>
      <c r="O327" s="1"/>
    </row>
    <row r="328" spans="1:15" ht="12.75" customHeight="1">
      <c r="A328" s="30">
        <v>318</v>
      </c>
      <c r="B328" s="431" t="s">
        <v>456</v>
      </c>
      <c r="C328" s="377">
        <v>889.55</v>
      </c>
      <c r="D328" s="378">
        <v>901.33333333333337</v>
      </c>
      <c r="E328" s="378">
        <v>867.26666666666677</v>
      </c>
      <c r="F328" s="378">
        <v>844.98333333333335</v>
      </c>
      <c r="G328" s="378">
        <v>810.91666666666674</v>
      </c>
      <c r="H328" s="378">
        <v>923.61666666666679</v>
      </c>
      <c r="I328" s="378">
        <v>957.68333333333339</v>
      </c>
      <c r="J328" s="378">
        <v>979.96666666666681</v>
      </c>
      <c r="K328" s="377">
        <v>935.4</v>
      </c>
      <c r="L328" s="377">
        <v>879.05</v>
      </c>
      <c r="M328" s="377">
        <v>2.1017899999999998</v>
      </c>
      <c r="N328" s="1"/>
      <c r="O328" s="1"/>
    </row>
    <row r="329" spans="1:15" ht="12.75" customHeight="1">
      <c r="A329" s="30">
        <v>319</v>
      </c>
      <c r="B329" s="431" t="s">
        <v>161</v>
      </c>
      <c r="C329" s="377">
        <v>2947.35</v>
      </c>
      <c r="D329" s="378">
        <v>2950.8666666666668</v>
      </c>
      <c r="E329" s="378">
        <v>2841.7333333333336</v>
      </c>
      <c r="F329" s="378">
        <v>2736.1166666666668</v>
      </c>
      <c r="G329" s="378">
        <v>2626.9833333333336</v>
      </c>
      <c r="H329" s="378">
        <v>3056.4833333333336</v>
      </c>
      <c r="I329" s="378">
        <v>3165.6166666666668</v>
      </c>
      <c r="J329" s="378">
        <v>3271.2333333333336</v>
      </c>
      <c r="K329" s="377">
        <v>3060</v>
      </c>
      <c r="L329" s="377">
        <v>2845.25</v>
      </c>
      <c r="M329" s="377">
        <v>11.89507</v>
      </c>
      <c r="N329" s="1"/>
      <c r="O329" s="1"/>
    </row>
    <row r="330" spans="1:15" ht="12.75" customHeight="1">
      <c r="A330" s="30">
        <v>320</v>
      </c>
      <c r="B330" s="431" t="s">
        <v>162</v>
      </c>
      <c r="C330" s="377">
        <v>71077.350000000006</v>
      </c>
      <c r="D330" s="378">
        <v>71356.433333333334</v>
      </c>
      <c r="E330" s="378">
        <v>69722.916666666672</v>
      </c>
      <c r="F330" s="378">
        <v>68368.483333333337</v>
      </c>
      <c r="G330" s="378">
        <v>66734.966666666674</v>
      </c>
      <c r="H330" s="378">
        <v>72710.866666666669</v>
      </c>
      <c r="I330" s="378">
        <v>74344.383333333331</v>
      </c>
      <c r="J330" s="378">
        <v>75698.816666666666</v>
      </c>
      <c r="K330" s="377">
        <v>72989.95</v>
      </c>
      <c r="L330" s="377">
        <v>70002</v>
      </c>
      <c r="M330" s="377">
        <v>0.1033</v>
      </c>
      <c r="N330" s="1"/>
      <c r="O330" s="1"/>
    </row>
    <row r="331" spans="1:15" ht="12.75" customHeight="1">
      <c r="A331" s="30">
        <v>321</v>
      </c>
      <c r="B331" s="431" t="s">
        <v>450</v>
      </c>
      <c r="C331" s="377">
        <v>41.45</v>
      </c>
      <c r="D331" s="378">
        <v>42.466666666666661</v>
      </c>
      <c r="E331" s="378">
        <v>40.283333333333324</v>
      </c>
      <c r="F331" s="378">
        <v>39.11666666666666</v>
      </c>
      <c r="G331" s="378">
        <v>36.933333333333323</v>
      </c>
      <c r="H331" s="378">
        <v>43.633333333333326</v>
      </c>
      <c r="I331" s="378">
        <v>45.816666666666663</v>
      </c>
      <c r="J331" s="378">
        <v>46.983333333333327</v>
      </c>
      <c r="K331" s="377">
        <v>44.65</v>
      </c>
      <c r="L331" s="377">
        <v>41.3</v>
      </c>
      <c r="M331" s="377">
        <v>19.33839</v>
      </c>
      <c r="N331" s="1"/>
      <c r="O331" s="1"/>
    </row>
    <row r="332" spans="1:15" ht="12.75" customHeight="1">
      <c r="A332" s="30">
        <v>322</v>
      </c>
      <c r="B332" s="431" t="s">
        <v>163</v>
      </c>
      <c r="C332" s="377">
        <v>1441.9</v>
      </c>
      <c r="D332" s="378">
        <v>1434.2666666666667</v>
      </c>
      <c r="E332" s="378">
        <v>1412.6333333333332</v>
      </c>
      <c r="F332" s="378">
        <v>1383.3666666666666</v>
      </c>
      <c r="G332" s="378">
        <v>1361.7333333333331</v>
      </c>
      <c r="H332" s="378">
        <v>1463.5333333333333</v>
      </c>
      <c r="I332" s="378">
        <v>1485.166666666667</v>
      </c>
      <c r="J332" s="378">
        <v>1514.4333333333334</v>
      </c>
      <c r="K332" s="377">
        <v>1455.9</v>
      </c>
      <c r="L332" s="377">
        <v>1405</v>
      </c>
      <c r="M332" s="377">
        <v>10.75305</v>
      </c>
      <c r="N332" s="1"/>
      <c r="O332" s="1"/>
    </row>
    <row r="333" spans="1:15" ht="12.75" customHeight="1">
      <c r="A333" s="30">
        <v>323</v>
      </c>
      <c r="B333" s="431" t="s">
        <v>164</v>
      </c>
      <c r="C333" s="377">
        <v>333.65</v>
      </c>
      <c r="D333" s="378">
        <v>340.98333333333335</v>
      </c>
      <c r="E333" s="378">
        <v>323.9666666666667</v>
      </c>
      <c r="F333" s="378">
        <v>314.28333333333336</v>
      </c>
      <c r="G333" s="378">
        <v>297.26666666666671</v>
      </c>
      <c r="H333" s="378">
        <v>350.66666666666669</v>
      </c>
      <c r="I333" s="378">
        <v>367.68333333333334</v>
      </c>
      <c r="J333" s="378">
        <v>377.36666666666667</v>
      </c>
      <c r="K333" s="377">
        <v>358</v>
      </c>
      <c r="L333" s="377">
        <v>331.3</v>
      </c>
      <c r="M333" s="377">
        <v>6.6691000000000003</v>
      </c>
      <c r="N333" s="1"/>
      <c r="O333" s="1"/>
    </row>
    <row r="334" spans="1:15" ht="12.75" customHeight="1">
      <c r="A334" s="30">
        <v>324</v>
      </c>
      <c r="B334" s="431" t="s">
        <v>269</v>
      </c>
      <c r="C334" s="377">
        <v>868.9</v>
      </c>
      <c r="D334" s="378">
        <v>873.48333333333323</v>
      </c>
      <c r="E334" s="378">
        <v>849.61666666666645</v>
      </c>
      <c r="F334" s="378">
        <v>830.33333333333326</v>
      </c>
      <c r="G334" s="378">
        <v>806.46666666666647</v>
      </c>
      <c r="H334" s="378">
        <v>892.76666666666642</v>
      </c>
      <c r="I334" s="378">
        <v>916.63333333333321</v>
      </c>
      <c r="J334" s="378">
        <v>935.9166666666664</v>
      </c>
      <c r="K334" s="377">
        <v>897.35</v>
      </c>
      <c r="L334" s="377">
        <v>854.2</v>
      </c>
      <c r="M334" s="377">
        <v>2.8372799999999998</v>
      </c>
      <c r="N334" s="1"/>
      <c r="O334" s="1"/>
    </row>
    <row r="335" spans="1:15" ht="12.75" customHeight="1">
      <c r="A335" s="30">
        <v>325</v>
      </c>
      <c r="B335" s="431" t="s">
        <v>165</v>
      </c>
      <c r="C335" s="377">
        <v>101.2</v>
      </c>
      <c r="D335" s="378">
        <v>103.10000000000001</v>
      </c>
      <c r="E335" s="378">
        <v>98.500000000000014</v>
      </c>
      <c r="F335" s="378">
        <v>95.800000000000011</v>
      </c>
      <c r="G335" s="378">
        <v>91.200000000000017</v>
      </c>
      <c r="H335" s="378">
        <v>105.80000000000001</v>
      </c>
      <c r="I335" s="378">
        <v>110.4</v>
      </c>
      <c r="J335" s="378">
        <v>113.10000000000001</v>
      </c>
      <c r="K335" s="377">
        <v>107.7</v>
      </c>
      <c r="L335" s="377">
        <v>100.4</v>
      </c>
      <c r="M335" s="377">
        <v>246.01605000000001</v>
      </c>
      <c r="N335" s="1"/>
      <c r="O335" s="1"/>
    </row>
    <row r="336" spans="1:15" ht="12.75" customHeight="1">
      <c r="A336" s="30">
        <v>326</v>
      </c>
      <c r="B336" s="431" t="s">
        <v>166</v>
      </c>
      <c r="C336" s="377">
        <v>4508.6000000000004</v>
      </c>
      <c r="D336" s="378">
        <v>4560.2</v>
      </c>
      <c r="E336" s="378">
        <v>4355.3999999999996</v>
      </c>
      <c r="F336" s="378">
        <v>4202.2</v>
      </c>
      <c r="G336" s="378">
        <v>3997.3999999999996</v>
      </c>
      <c r="H336" s="378">
        <v>4713.3999999999996</v>
      </c>
      <c r="I336" s="378">
        <v>4918.2000000000007</v>
      </c>
      <c r="J336" s="378">
        <v>5071.3999999999996</v>
      </c>
      <c r="K336" s="377">
        <v>4765</v>
      </c>
      <c r="L336" s="377">
        <v>4407</v>
      </c>
      <c r="M336" s="377">
        <v>9.5113800000000008</v>
      </c>
      <c r="N336" s="1"/>
      <c r="O336" s="1"/>
    </row>
    <row r="337" spans="1:15" ht="12.75" customHeight="1">
      <c r="A337" s="30">
        <v>327</v>
      </c>
      <c r="B337" s="431" t="s">
        <v>167</v>
      </c>
      <c r="C337" s="377">
        <v>3699.55</v>
      </c>
      <c r="D337" s="378">
        <v>3766.9166666666665</v>
      </c>
      <c r="E337" s="378">
        <v>3583.833333333333</v>
      </c>
      <c r="F337" s="378">
        <v>3468.1166666666663</v>
      </c>
      <c r="G337" s="378">
        <v>3285.0333333333328</v>
      </c>
      <c r="H337" s="378">
        <v>3882.6333333333332</v>
      </c>
      <c r="I337" s="378">
        <v>4065.7166666666662</v>
      </c>
      <c r="J337" s="378">
        <v>4181.4333333333334</v>
      </c>
      <c r="K337" s="377">
        <v>3950</v>
      </c>
      <c r="L337" s="377">
        <v>3651.2</v>
      </c>
      <c r="M337" s="377">
        <v>1.5081500000000001</v>
      </c>
      <c r="N337" s="1"/>
      <c r="O337" s="1"/>
    </row>
    <row r="338" spans="1:15" ht="12.75" customHeight="1">
      <c r="A338" s="30">
        <v>328</v>
      </c>
      <c r="B338" s="431" t="s">
        <v>850</v>
      </c>
      <c r="C338" s="377">
        <v>2386.5</v>
      </c>
      <c r="D338" s="378">
        <v>2421</v>
      </c>
      <c r="E338" s="378">
        <v>2352</v>
      </c>
      <c r="F338" s="378">
        <v>2317.5</v>
      </c>
      <c r="G338" s="378">
        <v>2248.5</v>
      </c>
      <c r="H338" s="378">
        <v>2455.5</v>
      </c>
      <c r="I338" s="378">
        <v>2524.5</v>
      </c>
      <c r="J338" s="378">
        <v>2559</v>
      </c>
      <c r="K338" s="377">
        <v>2490</v>
      </c>
      <c r="L338" s="377">
        <v>2386.5</v>
      </c>
      <c r="M338" s="377">
        <v>0.41892000000000001</v>
      </c>
      <c r="N338" s="1"/>
      <c r="O338" s="1"/>
    </row>
    <row r="339" spans="1:15" ht="12.75" customHeight="1">
      <c r="A339" s="30">
        <v>329</v>
      </c>
      <c r="B339" s="431" t="s">
        <v>458</v>
      </c>
      <c r="C339" s="377">
        <v>45.1</v>
      </c>
      <c r="D339" s="378">
        <v>45.966666666666669</v>
      </c>
      <c r="E339" s="378">
        <v>43.833333333333336</v>
      </c>
      <c r="F339" s="378">
        <v>42.56666666666667</v>
      </c>
      <c r="G339" s="378">
        <v>40.433333333333337</v>
      </c>
      <c r="H339" s="378">
        <v>47.233333333333334</v>
      </c>
      <c r="I339" s="378">
        <v>49.36666666666666</v>
      </c>
      <c r="J339" s="378">
        <v>50.633333333333333</v>
      </c>
      <c r="K339" s="377">
        <v>48.1</v>
      </c>
      <c r="L339" s="377">
        <v>44.7</v>
      </c>
      <c r="M339" s="377">
        <v>92.641750000000002</v>
      </c>
      <c r="N339" s="1"/>
      <c r="O339" s="1"/>
    </row>
    <row r="340" spans="1:15" ht="12.75" customHeight="1">
      <c r="A340" s="30">
        <v>330</v>
      </c>
      <c r="B340" s="431" t="s">
        <v>459</v>
      </c>
      <c r="C340" s="377">
        <v>70.2</v>
      </c>
      <c r="D340" s="378">
        <v>71.149999999999991</v>
      </c>
      <c r="E340" s="378">
        <v>68.549999999999983</v>
      </c>
      <c r="F340" s="378">
        <v>66.899999999999991</v>
      </c>
      <c r="G340" s="378">
        <v>64.299999999999983</v>
      </c>
      <c r="H340" s="378">
        <v>72.799999999999983</v>
      </c>
      <c r="I340" s="378">
        <v>75.399999999999977</v>
      </c>
      <c r="J340" s="378">
        <v>77.049999999999983</v>
      </c>
      <c r="K340" s="377">
        <v>73.75</v>
      </c>
      <c r="L340" s="377">
        <v>69.5</v>
      </c>
      <c r="M340" s="377">
        <v>45.103990000000003</v>
      </c>
      <c r="N340" s="1"/>
      <c r="O340" s="1"/>
    </row>
    <row r="341" spans="1:15" ht="12.75" customHeight="1">
      <c r="A341" s="30">
        <v>331</v>
      </c>
      <c r="B341" s="431" t="s">
        <v>460</v>
      </c>
      <c r="C341" s="377">
        <v>567.29999999999995</v>
      </c>
      <c r="D341" s="378">
        <v>569.7833333333333</v>
      </c>
      <c r="E341" s="378">
        <v>559.56666666666661</v>
      </c>
      <c r="F341" s="378">
        <v>551.83333333333326</v>
      </c>
      <c r="G341" s="378">
        <v>541.61666666666656</v>
      </c>
      <c r="H341" s="378">
        <v>577.51666666666665</v>
      </c>
      <c r="I341" s="378">
        <v>587.73333333333335</v>
      </c>
      <c r="J341" s="378">
        <v>595.4666666666667</v>
      </c>
      <c r="K341" s="377">
        <v>580</v>
      </c>
      <c r="L341" s="377">
        <v>562.04999999999995</v>
      </c>
      <c r="M341" s="377">
        <v>0.95899999999999996</v>
      </c>
      <c r="N341" s="1"/>
      <c r="O341" s="1"/>
    </row>
    <row r="342" spans="1:15" ht="12.75" customHeight="1">
      <c r="A342" s="30">
        <v>332</v>
      </c>
      <c r="B342" s="431" t="s">
        <v>168</v>
      </c>
      <c r="C342" s="377">
        <v>18717.75</v>
      </c>
      <c r="D342" s="378">
        <v>18785.916666666668</v>
      </c>
      <c r="E342" s="378">
        <v>18531.833333333336</v>
      </c>
      <c r="F342" s="378">
        <v>18345.916666666668</v>
      </c>
      <c r="G342" s="378">
        <v>18091.833333333336</v>
      </c>
      <c r="H342" s="378">
        <v>18971.833333333336</v>
      </c>
      <c r="I342" s="378">
        <v>19225.916666666672</v>
      </c>
      <c r="J342" s="378">
        <v>19411.833333333336</v>
      </c>
      <c r="K342" s="377">
        <v>19040</v>
      </c>
      <c r="L342" s="377">
        <v>18600</v>
      </c>
      <c r="M342" s="377">
        <v>0.53437000000000001</v>
      </c>
      <c r="N342" s="1"/>
      <c r="O342" s="1"/>
    </row>
    <row r="343" spans="1:15" ht="12.75" customHeight="1">
      <c r="A343" s="30">
        <v>333</v>
      </c>
      <c r="B343" s="431" t="s">
        <v>466</v>
      </c>
      <c r="C343" s="377">
        <v>82.1</v>
      </c>
      <c r="D343" s="378">
        <v>83.833333333333329</v>
      </c>
      <c r="E343" s="378">
        <v>80.36666666666666</v>
      </c>
      <c r="F343" s="378">
        <v>78.633333333333326</v>
      </c>
      <c r="G343" s="378">
        <v>75.166666666666657</v>
      </c>
      <c r="H343" s="378">
        <v>85.566666666666663</v>
      </c>
      <c r="I343" s="378">
        <v>89.033333333333331</v>
      </c>
      <c r="J343" s="378">
        <v>90.766666666666666</v>
      </c>
      <c r="K343" s="377">
        <v>87.3</v>
      </c>
      <c r="L343" s="377">
        <v>82.1</v>
      </c>
      <c r="M343" s="377">
        <v>7.2372699999999996</v>
      </c>
      <c r="N343" s="1"/>
      <c r="O343" s="1"/>
    </row>
    <row r="344" spans="1:15" ht="12.75" customHeight="1">
      <c r="A344" s="30">
        <v>334</v>
      </c>
      <c r="B344" s="431" t="s">
        <v>465</v>
      </c>
      <c r="C344" s="377">
        <v>53.95</v>
      </c>
      <c r="D344" s="378">
        <v>54.816666666666663</v>
      </c>
      <c r="E344" s="378">
        <v>51.933333333333323</v>
      </c>
      <c r="F344" s="378">
        <v>49.916666666666657</v>
      </c>
      <c r="G344" s="378">
        <v>47.033333333333317</v>
      </c>
      <c r="H344" s="378">
        <v>56.833333333333329</v>
      </c>
      <c r="I344" s="378">
        <v>59.716666666666669</v>
      </c>
      <c r="J344" s="378">
        <v>61.733333333333334</v>
      </c>
      <c r="K344" s="377">
        <v>57.7</v>
      </c>
      <c r="L344" s="377">
        <v>52.8</v>
      </c>
      <c r="M344" s="377">
        <v>12.75586</v>
      </c>
      <c r="N344" s="1"/>
      <c r="O344" s="1"/>
    </row>
    <row r="345" spans="1:15" ht="12.75" customHeight="1">
      <c r="A345" s="30">
        <v>335</v>
      </c>
      <c r="B345" s="431" t="s">
        <v>464</v>
      </c>
      <c r="C345" s="377">
        <v>629.35</v>
      </c>
      <c r="D345" s="378">
        <v>631.11666666666667</v>
      </c>
      <c r="E345" s="378">
        <v>621.13333333333333</v>
      </c>
      <c r="F345" s="378">
        <v>612.91666666666663</v>
      </c>
      <c r="G345" s="378">
        <v>602.93333333333328</v>
      </c>
      <c r="H345" s="378">
        <v>639.33333333333337</v>
      </c>
      <c r="I345" s="378">
        <v>649.31666666666672</v>
      </c>
      <c r="J345" s="378">
        <v>657.53333333333342</v>
      </c>
      <c r="K345" s="377">
        <v>641.1</v>
      </c>
      <c r="L345" s="377">
        <v>622.9</v>
      </c>
      <c r="M345" s="377">
        <v>2.0229200000000001</v>
      </c>
      <c r="N345" s="1"/>
      <c r="O345" s="1"/>
    </row>
    <row r="346" spans="1:15" ht="12.75" customHeight="1">
      <c r="A346" s="30">
        <v>336</v>
      </c>
      <c r="B346" s="431" t="s">
        <v>461</v>
      </c>
      <c r="C346" s="377">
        <v>29.8</v>
      </c>
      <c r="D346" s="378">
        <v>29.933333333333334</v>
      </c>
      <c r="E346" s="378">
        <v>29.416666666666668</v>
      </c>
      <c r="F346" s="378">
        <v>29.033333333333335</v>
      </c>
      <c r="G346" s="378">
        <v>28.516666666666669</v>
      </c>
      <c r="H346" s="378">
        <v>30.316666666666666</v>
      </c>
      <c r="I346" s="378">
        <v>30.833333333333332</v>
      </c>
      <c r="J346" s="378">
        <v>31.216666666666665</v>
      </c>
      <c r="K346" s="377">
        <v>30.45</v>
      </c>
      <c r="L346" s="377">
        <v>29.55</v>
      </c>
      <c r="M346" s="377">
        <v>37.800759999999997</v>
      </c>
      <c r="N346" s="1"/>
      <c r="O346" s="1"/>
    </row>
    <row r="347" spans="1:15" ht="12.75" customHeight="1">
      <c r="A347" s="30">
        <v>337</v>
      </c>
      <c r="B347" s="431" t="s">
        <v>537</v>
      </c>
      <c r="C347" s="377">
        <v>134.30000000000001</v>
      </c>
      <c r="D347" s="378">
        <v>135.26666666666668</v>
      </c>
      <c r="E347" s="378">
        <v>132.53333333333336</v>
      </c>
      <c r="F347" s="378">
        <v>130.76666666666668</v>
      </c>
      <c r="G347" s="378">
        <v>128.03333333333336</v>
      </c>
      <c r="H347" s="378">
        <v>137.03333333333336</v>
      </c>
      <c r="I347" s="378">
        <v>139.76666666666665</v>
      </c>
      <c r="J347" s="378">
        <v>141.53333333333336</v>
      </c>
      <c r="K347" s="377">
        <v>138</v>
      </c>
      <c r="L347" s="377">
        <v>133.5</v>
      </c>
      <c r="M347" s="377">
        <v>2.3069000000000002</v>
      </c>
      <c r="N347" s="1"/>
      <c r="O347" s="1"/>
    </row>
    <row r="348" spans="1:15" ht="12.75" customHeight="1">
      <c r="A348" s="30">
        <v>338</v>
      </c>
      <c r="B348" s="431" t="s">
        <v>467</v>
      </c>
      <c r="C348" s="377">
        <v>2315.85</v>
      </c>
      <c r="D348" s="378">
        <v>2327.0166666666664</v>
      </c>
      <c r="E348" s="378">
        <v>2268.9333333333329</v>
      </c>
      <c r="F348" s="378">
        <v>2222.0166666666664</v>
      </c>
      <c r="G348" s="378">
        <v>2163.9333333333329</v>
      </c>
      <c r="H348" s="378">
        <v>2373.9333333333329</v>
      </c>
      <c r="I348" s="378">
        <v>2432.0166666666669</v>
      </c>
      <c r="J348" s="378">
        <v>2478.9333333333329</v>
      </c>
      <c r="K348" s="377">
        <v>2385.1</v>
      </c>
      <c r="L348" s="377">
        <v>2280.1</v>
      </c>
      <c r="M348" s="377">
        <v>6.8650000000000003E-2</v>
      </c>
      <c r="N348" s="1"/>
      <c r="O348" s="1"/>
    </row>
    <row r="349" spans="1:15" ht="12.75" customHeight="1">
      <c r="A349" s="30">
        <v>339</v>
      </c>
      <c r="B349" s="431" t="s">
        <v>462</v>
      </c>
      <c r="C349" s="377">
        <v>64.900000000000006</v>
      </c>
      <c r="D349" s="378">
        <v>65.366666666666674</v>
      </c>
      <c r="E349" s="378">
        <v>63.083333333333343</v>
      </c>
      <c r="F349" s="378">
        <v>61.266666666666666</v>
      </c>
      <c r="G349" s="378">
        <v>58.983333333333334</v>
      </c>
      <c r="H349" s="378">
        <v>67.183333333333351</v>
      </c>
      <c r="I349" s="378">
        <v>69.466666666666683</v>
      </c>
      <c r="J349" s="378">
        <v>71.28333333333336</v>
      </c>
      <c r="K349" s="377">
        <v>67.650000000000006</v>
      </c>
      <c r="L349" s="377">
        <v>63.55</v>
      </c>
      <c r="M349" s="377">
        <v>33.73592</v>
      </c>
      <c r="N349" s="1"/>
      <c r="O349" s="1"/>
    </row>
    <row r="350" spans="1:15" ht="12.75" customHeight="1">
      <c r="A350" s="30">
        <v>340</v>
      </c>
      <c r="B350" s="431" t="s">
        <v>169</v>
      </c>
      <c r="C350" s="377">
        <v>133.94999999999999</v>
      </c>
      <c r="D350" s="378">
        <v>135.58333333333334</v>
      </c>
      <c r="E350" s="378">
        <v>131.41666666666669</v>
      </c>
      <c r="F350" s="378">
        <v>128.88333333333335</v>
      </c>
      <c r="G350" s="378">
        <v>124.7166666666667</v>
      </c>
      <c r="H350" s="378">
        <v>138.11666666666667</v>
      </c>
      <c r="I350" s="378">
        <v>142.28333333333336</v>
      </c>
      <c r="J350" s="378">
        <v>144.81666666666666</v>
      </c>
      <c r="K350" s="377">
        <v>139.75</v>
      </c>
      <c r="L350" s="377">
        <v>133.05000000000001</v>
      </c>
      <c r="M350" s="377">
        <v>68.228930000000005</v>
      </c>
      <c r="N350" s="1"/>
      <c r="O350" s="1"/>
    </row>
    <row r="351" spans="1:15" ht="12.75" customHeight="1">
      <c r="A351" s="30">
        <v>341</v>
      </c>
      <c r="B351" s="431" t="s">
        <v>463</v>
      </c>
      <c r="C351" s="377">
        <v>224.8</v>
      </c>
      <c r="D351" s="378">
        <v>227.66666666666666</v>
      </c>
      <c r="E351" s="378">
        <v>215.33333333333331</v>
      </c>
      <c r="F351" s="378">
        <v>205.86666666666665</v>
      </c>
      <c r="G351" s="378">
        <v>193.5333333333333</v>
      </c>
      <c r="H351" s="378">
        <v>237.13333333333333</v>
      </c>
      <c r="I351" s="378">
        <v>249.46666666666664</v>
      </c>
      <c r="J351" s="378">
        <v>258.93333333333334</v>
      </c>
      <c r="K351" s="377">
        <v>240</v>
      </c>
      <c r="L351" s="377">
        <v>218.2</v>
      </c>
      <c r="M351" s="377">
        <v>8.8970000000000002</v>
      </c>
      <c r="N351" s="1"/>
      <c r="O351" s="1"/>
    </row>
    <row r="352" spans="1:15" ht="12.75" customHeight="1">
      <c r="A352" s="30">
        <v>342</v>
      </c>
      <c r="B352" s="431" t="s">
        <v>171</v>
      </c>
      <c r="C352" s="377">
        <v>132.6</v>
      </c>
      <c r="D352" s="378">
        <v>132.95000000000002</v>
      </c>
      <c r="E352" s="378">
        <v>130.65000000000003</v>
      </c>
      <c r="F352" s="378">
        <v>128.70000000000002</v>
      </c>
      <c r="G352" s="378">
        <v>126.40000000000003</v>
      </c>
      <c r="H352" s="378">
        <v>134.90000000000003</v>
      </c>
      <c r="I352" s="378">
        <v>137.20000000000005</v>
      </c>
      <c r="J352" s="378">
        <v>139.15000000000003</v>
      </c>
      <c r="K352" s="377">
        <v>135.25</v>
      </c>
      <c r="L352" s="377">
        <v>131</v>
      </c>
      <c r="M352" s="377">
        <v>142.84657999999999</v>
      </c>
      <c r="N352" s="1"/>
      <c r="O352" s="1"/>
    </row>
    <row r="353" spans="1:15" ht="12.75" customHeight="1">
      <c r="A353" s="30">
        <v>343</v>
      </c>
      <c r="B353" s="431" t="s">
        <v>270</v>
      </c>
      <c r="C353" s="377">
        <v>893.65</v>
      </c>
      <c r="D353" s="378">
        <v>902.38333333333333</v>
      </c>
      <c r="E353" s="378">
        <v>873.76666666666665</v>
      </c>
      <c r="F353" s="378">
        <v>853.88333333333333</v>
      </c>
      <c r="G353" s="378">
        <v>825.26666666666665</v>
      </c>
      <c r="H353" s="378">
        <v>922.26666666666665</v>
      </c>
      <c r="I353" s="378">
        <v>950.88333333333321</v>
      </c>
      <c r="J353" s="378">
        <v>970.76666666666665</v>
      </c>
      <c r="K353" s="377">
        <v>931</v>
      </c>
      <c r="L353" s="377">
        <v>882.5</v>
      </c>
      <c r="M353" s="377">
        <v>14.968970000000001</v>
      </c>
      <c r="N353" s="1"/>
      <c r="O353" s="1"/>
    </row>
    <row r="354" spans="1:15" ht="12.75" customHeight="1">
      <c r="A354" s="30">
        <v>344</v>
      </c>
      <c r="B354" s="431" t="s">
        <v>468</v>
      </c>
      <c r="C354" s="377">
        <v>3508.65</v>
      </c>
      <c r="D354" s="378">
        <v>3558.3833333333332</v>
      </c>
      <c r="E354" s="378">
        <v>3421.2666666666664</v>
      </c>
      <c r="F354" s="378">
        <v>3333.8833333333332</v>
      </c>
      <c r="G354" s="378">
        <v>3196.7666666666664</v>
      </c>
      <c r="H354" s="378">
        <v>3645.7666666666664</v>
      </c>
      <c r="I354" s="378">
        <v>3782.8833333333332</v>
      </c>
      <c r="J354" s="378">
        <v>3870.2666666666664</v>
      </c>
      <c r="K354" s="377">
        <v>3695.5</v>
      </c>
      <c r="L354" s="377">
        <v>3471</v>
      </c>
      <c r="M354" s="377">
        <v>2.4133200000000001</v>
      </c>
      <c r="N354" s="1"/>
      <c r="O354" s="1"/>
    </row>
    <row r="355" spans="1:15" ht="12.75" customHeight="1">
      <c r="A355" s="30">
        <v>345</v>
      </c>
      <c r="B355" s="431" t="s">
        <v>271</v>
      </c>
      <c r="C355" s="377">
        <v>217.3</v>
      </c>
      <c r="D355" s="378">
        <v>219.81666666666669</v>
      </c>
      <c r="E355" s="378">
        <v>213.13333333333338</v>
      </c>
      <c r="F355" s="378">
        <v>208.9666666666667</v>
      </c>
      <c r="G355" s="378">
        <v>202.28333333333339</v>
      </c>
      <c r="H355" s="378">
        <v>223.98333333333338</v>
      </c>
      <c r="I355" s="378">
        <v>230.66666666666671</v>
      </c>
      <c r="J355" s="378">
        <v>234.83333333333337</v>
      </c>
      <c r="K355" s="377">
        <v>226.5</v>
      </c>
      <c r="L355" s="377">
        <v>215.65</v>
      </c>
      <c r="M355" s="377">
        <v>12.12933</v>
      </c>
      <c r="N355" s="1"/>
      <c r="O355" s="1"/>
    </row>
    <row r="356" spans="1:15" ht="12.75" customHeight="1">
      <c r="A356" s="30">
        <v>346</v>
      </c>
      <c r="B356" s="431" t="s">
        <v>172</v>
      </c>
      <c r="C356" s="377">
        <v>165.7</v>
      </c>
      <c r="D356" s="378">
        <v>165.91666666666666</v>
      </c>
      <c r="E356" s="378">
        <v>163.5333333333333</v>
      </c>
      <c r="F356" s="378">
        <v>161.36666666666665</v>
      </c>
      <c r="G356" s="378">
        <v>158.98333333333329</v>
      </c>
      <c r="H356" s="378">
        <v>168.08333333333331</v>
      </c>
      <c r="I356" s="378">
        <v>170.4666666666667</v>
      </c>
      <c r="J356" s="378">
        <v>172.63333333333333</v>
      </c>
      <c r="K356" s="377">
        <v>168.3</v>
      </c>
      <c r="L356" s="377">
        <v>163.75</v>
      </c>
      <c r="M356" s="377">
        <v>287.83449000000002</v>
      </c>
      <c r="N356" s="1"/>
      <c r="O356" s="1"/>
    </row>
    <row r="357" spans="1:15" ht="12.75" customHeight="1">
      <c r="A357" s="30">
        <v>347</v>
      </c>
      <c r="B357" s="431" t="s">
        <v>469</v>
      </c>
      <c r="C357" s="377">
        <v>340.4</v>
      </c>
      <c r="D357" s="378">
        <v>341.43333333333334</v>
      </c>
      <c r="E357" s="378">
        <v>331.9666666666667</v>
      </c>
      <c r="F357" s="378">
        <v>323.53333333333336</v>
      </c>
      <c r="G357" s="378">
        <v>314.06666666666672</v>
      </c>
      <c r="H357" s="378">
        <v>349.86666666666667</v>
      </c>
      <c r="I357" s="378">
        <v>359.33333333333326</v>
      </c>
      <c r="J357" s="378">
        <v>367.76666666666665</v>
      </c>
      <c r="K357" s="377">
        <v>350.9</v>
      </c>
      <c r="L357" s="377">
        <v>333</v>
      </c>
      <c r="M357" s="377">
        <v>5.0041000000000002</v>
      </c>
      <c r="N357" s="1"/>
      <c r="O357" s="1"/>
    </row>
    <row r="358" spans="1:15" ht="12.75" customHeight="1">
      <c r="A358" s="30">
        <v>348</v>
      </c>
      <c r="B358" s="431" t="s">
        <v>173</v>
      </c>
      <c r="C358" s="377">
        <v>39915.599999999999</v>
      </c>
      <c r="D358" s="378">
        <v>41264.866666666669</v>
      </c>
      <c r="E358" s="378">
        <v>38329.733333333337</v>
      </c>
      <c r="F358" s="378">
        <v>36743.866666666669</v>
      </c>
      <c r="G358" s="378">
        <v>33808.733333333337</v>
      </c>
      <c r="H358" s="378">
        <v>42850.733333333337</v>
      </c>
      <c r="I358" s="378">
        <v>45785.866666666669</v>
      </c>
      <c r="J358" s="378">
        <v>47371.733333333337</v>
      </c>
      <c r="K358" s="377">
        <v>44200</v>
      </c>
      <c r="L358" s="377">
        <v>39679</v>
      </c>
      <c r="M358" s="377">
        <v>0.24257999999999999</v>
      </c>
      <c r="N358" s="1"/>
      <c r="O358" s="1"/>
    </row>
    <row r="359" spans="1:15" ht="12.75" customHeight="1">
      <c r="A359" s="30">
        <v>349</v>
      </c>
      <c r="B359" s="431" t="s">
        <v>174</v>
      </c>
      <c r="C359" s="377">
        <v>2366.3000000000002</v>
      </c>
      <c r="D359" s="378">
        <v>2411.1</v>
      </c>
      <c r="E359" s="378">
        <v>2294.35</v>
      </c>
      <c r="F359" s="378">
        <v>2222.4</v>
      </c>
      <c r="G359" s="378">
        <v>2105.65</v>
      </c>
      <c r="H359" s="378">
        <v>2483.0499999999997</v>
      </c>
      <c r="I359" s="378">
        <v>2599.7999999999997</v>
      </c>
      <c r="J359" s="378">
        <v>2671.7499999999995</v>
      </c>
      <c r="K359" s="377">
        <v>2527.85</v>
      </c>
      <c r="L359" s="377">
        <v>2339.15</v>
      </c>
      <c r="M359" s="377">
        <v>7.6057899999999998</v>
      </c>
      <c r="N359" s="1"/>
      <c r="O359" s="1"/>
    </row>
    <row r="360" spans="1:15" ht="12.75" customHeight="1">
      <c r="A360" s="30">
        <v>350</v>
      </c>
      <c r="B360" s="431" t="s">
        <v>473</v>
      </c>
      <c r="C360" s="377">
        <v>4066.15</v>
      </c>
      <c r="D360" s="378">
        <v>4148.1333333333332</v>
      </c>
      <c r="E360" s="378">
        <v>3938.0166666666664</v>
      </c>
      <c r="F360" s="378">
        <v>3809.8833333333332</v>
      </c>
      <c r="G360" s="378">
        <v>3599.7666666666664</v>
      </c>
      <c r="H360" s="378">
        <v>4276.2666666666664</v>
      </c>
      <c r="I360" s="378">
        <v>4486.3833333333332</v>
      </c>
      <c r="J360" s="378">
        <v>4614.5166666666664</v>
      </c>
      <c r="K360" s="377">
        <v>4358.25</v>
      </c>
      <c r="L360" s="377">
        <v>4020</v>
      </c>
      <c r="M360" s="377">
        <v>5.3041799999999997</v>
      </c>
      <c r="N360" s="1"/>
      <c r="O360" s="1"/>
    </row>
    <row r="361" spans="1:15" ht="12.75" customHeight="1">
      <c r="A361" s="30">
        <v>351</v>
      </c>
      <c r="B361" s="431" t="s">
        <v>175</v>
      </c>
      <c r="C361" s="377">
        <v>209.05</v>
      </c>
      <c r="D361" s="378">
        <v>210.06666666666669</v>
      </c>
      <c r="E361" s="378">
        <v>206.03333333333339</v>
      </c>
      <c r="F361" s="378">
        <v>203.01666666666671</v>
      </c>
      <c r="G361" s="378">
        <v>198.98333333333341</v>
      </c>
      <c r="H361" s="378">
        <v>213.08333333333337</v>
      </c>
      <c r="I361" s="378">
        <v>217.11666666666667</v>
      </c>
      <c r="J361" s="378">
        <v>220.13333333333335</v>
      </c>
      <c r="K361" s="377">
        <v>214.1</v>
      </c>
      <c r="L361" s="377">
        <v>207.05</v>
      </c>
      <c r="M361" s="377">
        <v>24.589269999999999</v>
      </c>
      <c r="N361" s="1"/>
      <c r="O361" s="1"/>
    </row>
    <row r="362" spans="1:15" ht="12.75" customHeight="1">
      <c r="A362" s="30">
        <v>352</v>
      </c>
      <c r="B362" s="431" t="s">
        <v>176</v>
      </c>
      <c r="C362" s="377">
        <v>117.45</v>
      </c>
      <c r="D362" s="378">
        <v>118.23333333333335</v>
      </c>
      <c r="E362" s="378">
        <v>115.56666666666669</v>
      </c>
      <c r="F362" s="378">
        <v>113.68333333333334</v>
      </c>
      <c r="G362" s="378">
        <v>111.01666666666668</v>
      </c>
      <c r="H362" s="378">
        <v>120.1166666666667</v>
      </c>
      <c r="I362" s="378">
        <v>122.78333333333336</v>
      </c>
      <c r="J362" s="378">
        <v>124.66666666666671</v>
      </c>
      <c r="K362" s="377">
        <v>120.9</v>
      </c>
      <c r="L362" s="377">
        <v>116.35</v>
      </c>
      <c r="M362" s="377">
        <v>47.564010000000003</v>
      </c>
      <c r="N362" s="1"/>
      <c r="O362" s="1"/>
    </row>
    <row r="363" spans="1:15" ht="12.75" customHeight="1">
      <c r="A363" s="30">
        <v>353</v>
      </c>
      <c r="B363" s="431" t="s">
        <v>177</v>
      </c>
      <c r="C363" s="377">
        <v>4590.7</v>
      </c>
      <c r="D363" s="378">
        <v>4637.166666666667</v>
      </c>
      <c r="E363" s="378">
        <v>4528.5333333333338</v>
      </c>
      <c r="F363" s="378">
        <v>4466.3666666666668</v>
      </c>
      <c r="G363" s="378">
        <v>4357.7333333333336</v>
      </c>
      <c r="H363" s="378">
        <v>4699.3333333333339</v>
      </c>
      <c r="I363" s="378">
        <v>4807.9666666666672</v>
      </c>
      <c r="J363" s="378">
        <v>4870.1333333333341</v>
      </c>
      <c r="K363" s="377">
        <v>4745.8</v>
      </c>
      <c r="L363" s="377">
        <v>4575</v>
      </c>
      <c r="M363" s="377">
        <v>0.33688000000000001</v>
      </c>
      <c r="N363" s="1"/>
      <c r="O363" s="1"/>
    </row>
    <row r="364" spans="1:15" ht="12.75" customHeight="1">
      <c r="A364" s="30">
        <v>354</v>
      </c>
      <c r="B364" s="431" t="s">
        <v>274</v>
      </c>
      <c r="C364" s="377">
        <v>15297.4</v>
      </c>
      <c r="D364" s="378">
        <v>15403.916666666666</v>
      </c>
      <c r="E364" s="378">
        <v>14807.783333333333</v>
      </c>
      <c r="F364" s="378">
        <v>14318.166666666666</v>
      </c>
      <c r="G364" s="378">
        <v>13722.033333333333</v>
      </c>
      <c r="H364" s="378">
        <v>15893.533333333333</v>
      </c>
      <c r="I364" s="378">
        <v>16489.666666666668</v>
      </c>
      <c r="J364" s="378">
        <v>16979.283333333333</v>
      </c>
      <c r="K364" s="377">
        <v>16000.05</v>
      </c>
      <c r="L364" s="377">
        <v>14914.3</v>
      </c>
      <c r="M364" s="377">
        <v>9.1319999999999998E-2</v>
      </c>
      <c r="N364" s="1"/>
      <c r="O364" s="1"/>
    </row>
    <row r="365" spans="1:15" ht="12.75" customHeight="1">
      <c r="A365" s="30">
        <v>355</v>
      </c>
      <c r="B365" s="431" t="s">
        <v>480</v>
      </c>
      <c r="C365" s="377">
        <v>5055.1499999999996</v>
      </c>
      <c r="D365" s="378">
        <v>5054.05</v>
      </c>
      <c r="E365" s="378">
        <v>5024.1000000000004</v>
      </c>
      <c r="F365" s="378">
        <v>4993.05</v>
      </c>
      <c r="G365" s="378">
        <v>4963.1000000000004</v>
      </c>
      <c r="H365" s="378">
        <v>5085.1000000000004</v>
      </c>
      <c r="I365" s="378">
        <v>5115.0499999999993</v>
      </c>
      <c r="J365" s="378">
        <v>5146.1000000000004</v>
      </c>
      <c r="K365" s="377">
        <v>5084</v>
      </c>
      <c r="L365" s="377">
        <v>5023</v>
      </c>
      <c r="M365" s="377">
        <v>8.2320000000000004E-2</v>
      </c>
      <c r="N365" s="1"/>
      <c r="O365" s="1"/>
    </row>
    <row r="366" spans="1:15" ht="12.75" customHeight="1">
      <c r="A366" s="30">
        <v>356</v>
      </c>
      <c r="B366" s="431" t="s">
        <v>474</v>
      </c>
      <c r="C366" s="377" t="e">
        <v>#N/A</v>
      </c>
      <c r="D366" s="378" t="e">
        <v>#N/A</v>
      </c>
      <c r="E366" s="378" t="e">
        <v>#N/A</v>
      </c>
      <c r="F366" s="378" t="e">
        <v>#N/A</v>
      </c>
      <c r="G366" s="378" t="e">
        <v>#N/A</v>
      </c>
      <c r="H366" s="378" t="e">
        <v>#N/A</v>
      </c>
      <c r="I366" s="378" t="e">
        <v>#N/A</v>
      </c>
      <c r="J366" s="378" t="e">
        <v>#N/A</v>
      </c>
      <c r="K366" s="377" t="e">
        <v>#N/A</v>
      </c>
      <c r="L366" s="377" t="e">
        <v>#N/A</v>
      </c>
      <c r="M366" s="377" t="e">
        <v>#N/A</v>
      </c>
      <c r="N366" s="1"/>
      <c r="O366" s="1"/>
    </row>
    <row r="367" spans="1:15" ht="12.75" customHeight="1">
      <c r="A367" s="30">
        <v>357</v>
      </c>
      <c r="B367" s="431" t="s">
        <v>475</v>
      </c>
      <c r="C367" s="377">
        <v>916.95</v>
      </c>
      <c r="D367" s="378">
        <v>924.83333333333337</v>
      </c>
      <c r="E367" s="378">
        <v>888.56666666666672</v>
      </c>
      <c r="F367" s="378">
        <v>860.18333333333339</v>
      </c>
      <c r="G367" s="378">
        <v>823.91666666666674</v>
      </c>
      <c r="H367" s="378">
        <v>953.2166666666667</v>
      </c>
      <c r="I367" s="378">
        <v>989.48333333333335</v>
      </c>
      <c r="J367" s="378">
        <v>1017.8666666666667</v>
      </c>
      <c r="K367" s="377">
        <v>961.1</v>
      </c>
      <c r="L367" s="377">
        <v>896.45</v>
      </c>
      <c r="M367" s="377">
        <v>3.7775799999999999</v>
      </c>
      <c r="N367" s="1"/>
      <c r="O367" s="1"/>
    </row>
    <row r="368" spans="1:15" ht="12.75" customHeight="1">
      <c r="A368" s="30">
        <v>358</v>
      </c>
      <c r="B368" s="431" t="s">
        <v>178</v>
      </c>
      <c r="C368" s="377">
        <v>2640.35</v>
      </c>
      <c r="D368" s="378">
        <v>2659.1833333333329</v>
      </c>
      <c r="E368" s="378">
        <v>2597.016666666666</v>
      </c>
      <c r="F368" s="378">
        <v>2553.6833333333329</v>
      </c>
      <c r="G368" s="378">
        <v>2491.516666666666</v>
      </c>
      <c r="H368" s="378">
        <v>2702.516666666666</v>
      </c>
      <c r="I368" s="378">
        <v>2764.6833333333329</v>
      </c>
      <c r="J368" s="378">
        <v>2808.016666666666</v>
      </c>
      <c r="K368" s="377">
        <v>2721.35</v>
      </c>
      <c r="L368" s="377">
        <v>2615.85</v>
      </c>
      <c r="M368" s="377">
        <v>6.6350800000000003</v>
      </c>
      <c r="N368" s="1"/>
      <c r="O368" s="1"/>
    </row>
    <row r="369" spans="1:15" ht="12.75" customHeight="1">
      <c r="A369" s="30">
        <v>359</v>
      </c>
      <c r="B369" s="431" t="s">
        <v>179</v>
      </c>
      <c r="C369" s="377">
        <v>2477.65</v>
      </c>
      <c r="D369" s="378">
        <v>2492.7666666666664</v>
      </c>
      <c r="E369" s="378">
        <v>2397.5333333333328</v>
      </c>
      <c r="F369" s="378">
        <v>2317.4166666666665</v>
      </c>
      <c r="G369" s="378">
        <v>2222.1833333333329</v>
      </c>
      <c r="H369" s="378">
        <v>2572.8833333333328</v>
      </c>
      <c r="I369" s="378">
        <v>2668.1166666666663</v>
      </c>
      <c r="J369" s="378">
        <v>2748.2333333333327</v>
      </c>
      <c r="K369" s="377">
        <v>2588</v>
      </c>
      <c r="L369" s="377">
        <v>2412.65</v>
      </c>
      <c r="M369" s="377">
        <v>6.09192</v>
      </c>
      <c r="N369" s="1"/>
      <c r="O369" s="1"/>
    </row>
    <row r="370" spans="1:15" ht="12.75" customHeight="1">
      <c r="A370" s="30">
        <v>360</v>
      </c>
      <c r="B370" s="431" t="s">
        <v>180</v>
      </c>
      <c r="C370" s="377">
        <v>38</v>
      </c>
      <c r="D370" s="378">
        <v>38.116666666666667</v>
      </c>
      <c r="E370" s="378">
        <v>37.183333333333337</v>
      </c>
      <c r="F370" s="378">
        <v>36.366666666666667</v>
      </c>
      <c r="G370" s="378">
        <v>35.433333333333337</v>
      </c>
      <c r="H370" s="378">
        <v>38.933333333333337</v>
      </c>
      <c r="I370" s="378">
        <v>39.86666666666666</v>
      </c>
      <c r="J370" s="378">
        <v>40.683333333333337</v>
      </c>
      <c r="K370" s="377">
        <v>39.049999999999997</v>
      </c>
      <c r="L370" s="377">
        <v>37.299999999999997</v>
      </c>
      <c r="M370" s="377">
        <v>513.67084999999997</v>
      </c>
      <c r="N370" s="1"/>
      <c r="O370" s="1"/>
    </row>
    <row r="371" spans="1:15" ht="12.75" customHeight="1">
      <c r="A371" s="30">
        <v>361</v>
      </c>
      <c r="B371" s="431" t="s">
        <v>471</v>
      </c>
      <c r="C371" s="377">
        <v>439.4</v>
      </c>
      <c r="D371" s="378">
        <v>445.5</v>
      </c>
      <c r="E371" s="378">
        <v>433.3</v>
      </c>
      <c r="F371" s="378">
        <v>427.2</v>
      </c>
      <c r="G371" s="378">
        <v>415</v>
      </c>
      <c r="H371" s="378">
        <v>451.6</v>
      </c>
      <c r="I371" s="378">
        <v>463.80000000000007</v>
      </c>
      <c r="J371" s="378">
        <v>469.90000000000003</v>
      </c>
      <c r="K371" s="377">
        <v>457.7</v>
      </c>
      <c r="L371" s="377">
        <v>439.4</v>
      </c>
      <c r="M371" s="377">
        <v>2.10562</v>
      </c>
      <c r="N371" s="1"/>
      <c r="O371" s="1"/>
    </row>
    <row r="372" spans="1:15" ht="12.75" customHeight="1">
      <c r="A372" s="30">
        <v>362</v>
      </c>
      <c r="B372" s="431" t="s">
        <v>472</v>
      </c>
      <c r="C372" s="377">
        <v>277.8</v>
      </c>
      <c r="D372" s="378">
        <v>285.26666666666665</v>
      </c>
      <c r="E372" s="378">
        <v>267.5333333333333</v>
      </c>
      <c r="F372" s="378">
        <v>257.26666666666665</v>
      </c>
      <c r="G372" s="378">
        <v>239.5333333333333</v>
      </c>
      <c r="H372" s="378">
        <v>295.5333333333333</v>
      </c>
      <c r="I372" s="378">
        <v>313.26666666666665</v>
      </c>
      <c r="J372" s="378">
        <v>323.5333333333333</v>
      </c>
      <c r="K372" s="377">
        <v>303</v>
      </c>
      <c r="L372" s="377">
        <v>275</v>
      </c>
      <c r="M372" s="377">
        <v>4.36747</v>
      </c>
      <c r="N372" s="1"/>
      <c r="O372" s="1"/>
    </row>
    <row r="373" spans="1:15" ht="12.75" customHeight="1">
      <c r="A373" s="30">
        <v>363</v>
      </c>
      <c r="B373" s="431" t="s">
        <v>272</v>
      </c>
      <c r="C373" s="377">
        <v>2463.4</v>
      </c>
      <c r="D373" s="378">
        <v>2450.2166666666667</v>
      </c>
      <c r="E373" s="378">
        <v>2390.4833333333336</v>
      </c>
      <c r="F373" s="378">
        <v>2317.5666666666671</v>
      </c>
      <c r="G373" s="378">
        <v>2257.8333333333339</v>
      </c>
      <c r="H373" s="378">
        <v>2523.1333333333332</v>
      </c>
      <c r="I373" s="378">
        <v>2582.8666666666659</v>
      </c>
      <c r="J373" s="378">
        <v>2655.7833333333328</v>
      </c>
      <c r="K373" s="377">
        <v>2509.9499999999998</v>
      </c>
      <c r="L373" s="377">
        <v>2377.3000000000002</v>
      </c>
      <c r="M373" s="377">
        <v>8.8750599999999995</v>
      </c>
      <c r="N373" s="1"/>
      <c r="O373" s="1"/>
    </row>
    <row r="374" spans="1:15" ht="12.75" customHeight="1">
      <c r="A374" s="30">
        <v>364</v>
      </c>
      <c r="B374" s="431" t="s">
        <v>476</v>
      </c>
      <c r="C374" s="377">
        <v>855.65</v>
      </c>
      <c r="D374" s="378">
        <v>868.41666666666663</v>
      </c>
      <c r="E374" s="378">
        <v>828.23333333333323</v>
      </c>
      <c r="F374" s="378">
        <v>800.81666666666661</v>
      </c>
      <c r="G374" s="378">
        <v>760.63333333333321</v>
      </c>
      <c r="H374" s="378">
        <v>895.83333333333326</v>
      </c>
      <c r="I374" s="378">
        <v>936.01666666666665</v>
      </c>
      <c r="J374" s="378">
        <v>963.43333333333328</v>
      </c>
      <c r="K374" s="377">
        <v>908.6</v>
      </c>
      <c r="L374" s="377">
        <v>841</v>
      </c>
      <c r="M374" s="377">
        <v>0.60350000000000004</v>
      </c>
      <c r="N374" s="1"/>
      <c r="O374" s="1"/>
    </row>
    <row r="375" spans="1:15" ht="12.75" customHeight="1">
      <c r="A375" s="30">
        <v>365</v>
      </c>
      <c r="B375" s="431" t="s">
        <v>477</v>
      </c>
      <c r="C375" s="377">
        <v>1736.15</v>
      </c>
      <c r="D375" s="378">
        <v>1754.7166666666665</v>
      </c>
      <c r="E375" s="378">
        <v>1678.4333333333329</v>
      </c>
      <c r="F375" s="378">
        <v>1620.7166666666665</v>
      </c>
      <c r="G375" s="378">
        <v>1544.4333333333329</v>
      </c>
      <c r="H375" s="378">
        <v>1812.4333333333329</v>
      </c>
      <c r="I375" s="378">
        <v>1888.7166666666662</v>
      </c>
      <c r="J375" s="378">
        <v>1946.4333333333329</v>
      </c>
      <c r="K375" s="377">
        <v>1831</v>
      </c>
      <c r="L375" s="377">
        <v>1697</v>
      </c>
      <c r="M375" s="377">
        <v>1.82226</v>
      </c>
      <c r="N375" s="1"/>
      <c r="O375" s="1"/>
    </row>
    <row r="376" spans="1:15" ht="12.75" customHeight="1">
      <c r="A376" s="30">
        <v>366</v>
      </c>
      <c r="B376" s="431" t="s">
        <v>851</v>
      </c>
      <c r="C376" s="377">
        <v>265.05</v>
      </c>
      <c r="D376" s="378">
        <v>270.2833333333333</v>
      </c>
      <c r="E376" s="378">
        <v>259.81666666666661</v>
      </c>
      <c r="F376" s="378">
        <v>254.58333333333331</v>
      </c>
      <c r="G376" s="378">
        <v>244.11666666666662</v>
      </c>
      <c r="H376" s="378">
        <v>275.51666666666659</v>
      </c>
      <c r="I376" s="378">
        <v>285.98333333333329</v>
      </c>
      <c r="J376" s="378">
        <v>291.21666666666658</v>
      </c>
      <c r="K376" s="377">
        <v>280.75</v>
      </c>
      <c r="L376" s="377">
        <v>265.05</v>
      </c>
      <c r="M376" s="377">
        <v>32.745669999999997</v>
      </c>
      <c r="N376" s="1"/>
      <c r="O376" s="1"/>
    </row>
    <row r="377" spans="1:15" ht="12.75" customHeight="1">
      <c r="A377" s="30">
        <v>367</v>
      </c>
      <c r="B377" s="431" t="s">
        <v>181</v>
      </c>
      <c r="C377" s="377">
        <v>214</v>
      </c>
      <c r="D377" s="378">
        <v>214.41666666666666</v>
      </c>
      <c r="E377" s="378">
        <v>211.08333333333331</v>
      </c>
      <c r="F377" s="378">
        <v>208.16666666666666</v>
      </c>
      <c r="G377" s="378">
        <v>204.83333333333331</v>
      </c>
      <c r="H377" s="378">
        <v>217.33333333333331</v>
      </c>
      <c r="I377" s="378">
        <v>220.66666666666663</v>
      </c>
      <c r="J377" s="378">
        <v>223.58333333333331</v>
      </c>
      <c r="K377" s="377">
        <v>217.75</v>
      </c>
      <c r="L377" s="377">
        <v>211.5</v>
      </c>
      <c r="M377" s="377">
        <v>96.376419999999996</v>
      </c>
      <c r="N377" s="1"/>
      <c r="O377" s="1"/>
    </row>
    <row r="378" spans="1:15" ht="12.75" customHeight="1">
      <c r="A378" s="30">
        <v>368</v>
      </c>
      <c r="B378" s="431" t="s">
        <v>291</v>
      </c>
      <c r="C378" s="377">
        <v>2910.95</v>
      </c>
      <c r="D378" s="378">
        <v>2970.3333333333335</v>
      </c>
      <c r="E378" s="378">
        <v>2810.7166666666672</v>
      </c>
      <c r="F378" s="378">
        <v>2710.4833333333336</v>
      </c>
      <c r="G378" s="378">
        <v>2550.8666666666672</v>
      </c>
      <c r="H378" s="378">
        <v>3070.5666666666671</v>
      </c>
      <c r="I378" s="378">
        <v>3230.1833333333329</v>
      </c>
      <c r="J378" s="378">
        <v>3330.416666666667</v>
      </c>
      <c r="K378" s="377">
        <v>3129.95</v>
      </c>
      <c r="L378" s="377">
        <v>2870.1</v>
      </c>
      <c r="M378" s="377">
        <v>1.6498200000000001</v>
      </c>
      <c r="N378" s="1"/>
      <c r="O378" s="1"/>
    </row>
    <row r="379" spans="1:15" ht="12.75" customHeight="1">
      <c r="A379" s="30">
        <v>369</v>
      </c>
      <c r="B379" s="431" t="s">
        <v>852</v>
      </c>
      <c r="C379" s="377">
        <v>395.05</v>
      </c>
      <c r="D379" s="378">
        <v>402.09999999999997</v>
      </c>
      <c r="E379" s="378">
        <v>377.94999999999993</v>
      </c>
      <c r="F379" s="378">
        <v>360.84999999999997</v>
      </c>
      <c r="G379" s="378">
        <v>336.69999999999993</v>
      </c>
      <c r="H379" s="378">
        <v>419.19999999999993</v>
      </c>
      <c r="I379" s="378">
        <v>443.34999999999991</v>
      </c>
      <c r="J379" s="378">
        <v>460.44999999999993</v>
      </c>
      <c r="K379" s="377">
        <v>426.25</v>
      </c>
      <c r="L379" s="377">
        <v>385</v>
      </c>
      <c r="M379" s="377">
        <v>22.4072</v>
      </c>
      <c r="N379" s="1"/>
      <c r="O379" s="1"/>
    </row>
    <row r="380" spans="1:15" ht="12.75" customHeight="1">
      <c r="A380" s="30">
        <v>370</v>
      </c>
      <c r="B380" s="431" t="s">
        <v>273</v>
      </c>
      <c r="C380" s="377">
        <v>480.75</v>
      </c>
      <c r="D380" s="378">
        <v>478.90000000000003</v>
      </c>
      <c r="E380" s="378">
        <v>453.30000000000007</v>
      </c>
      <c r="F380" s="378">
        <v>425.85</v>
      </c>
      <c r="G380" s="378">
        <v>400.25000000000006</v>
      </c>
      <c r="H380" s="378">
        <v>506.35000000000008</v>
      </c>
      <c r="I380" s="378">
        <v>531.95000000000005</v>
      </c>
      <c r="J380" s="378">
        <v>559.40000000000009</v>
      </c>
      <c r="K380" s="377">
        <v>504.5</v>
      </c>
      <c r="L380" s="377">
        <v>451.45</v>
      </c>
      <c r="M380" s="377">
        <v>19.356449999999999</v>
      </c>
      <c r="N380" s="1"/>
      <c r="O380" s="1"/>
    </row>
    <row r="381" spans="1:15" ht="12.75" customHeight="1">
      <c r="A381" s="30">
        <v>371</v>
      </c>
      <c r="B381" s="431" t="s">
        <v>478</v>
      </c>
      <c r="C381" s="377">
        <v>683.2</v>
      </c>
      <c r="D381" s="378">
        <v>684.08333333333337</v>
      </c>
      <c r="E381" s="378">
        <v>666.16666666666674</v>
      </c>
      <c r="F381" s="378">
        <v>649.13333333333333</v>
      </c>
      <c r="G381" s="378">
        <v>631.2166666666667</v>
      </c>
      <c r="H381" s="378">
        <v>701.11666666666679</v>
      </c>
      <c r="I381" s="378">
        <v>719.03333333333353</v>
      </c>
      <c r="J381" s="378">
        <v>736.06666666666683</v>
      </c>
      <c r="K381" s="377">
        <v>702</v>
      </c>
      <c r="L381" s="377">
        <v>667.05</v>
      </c>
      <c r="M381" s="377">
        <v>6.1472100000000003</v>
      </c>
      <c r="N381" s="1"/>
      <c r="O381" s="1"/>
    </row>
    <row r="382" spans="1:15" ht="12.75" customHeight="1">
      <c r="A382" s="30">
        <v>372</v>
      </c>
      <c r="B382" s="431" t="s">
        <v>479</v>
      </c>
      <c r="C382" s="377">
        <v>135.15</v>
      </c>
      <c r="D382" s="378">
        <v>138.20000000000002</v>
      </c>
      <c r="E382" s="378">
        <v>128.05000000000004</v>
      </c>
      <c r="F382" s="378">
        <v>120.95000000000002</v>
      </c>
      <c r="G382" s="378">
        <v>110.80000000000004</v>
      </c>
      <c r="H382" s="378">
        <v>145.30000000000004</v>
      </c>
      <c r="I382" s="378">
        <v>155.45000000000002</v>
      </c>
      <c r="J382" s="378">
        <v>162.55000000000004</v>
      </c>
      <c r="K382" s="377">
        <v>148.35</v>
      </c>
      <c r="L382" s="377">
        <v>131.1</v>
      </c>
      <c r="M382" s="377">
        <v>7.1912200000000004</v>
      </c>
      <c r="N382" s="1"/>
      <c r="O382" s="1"/>
    </row>
    <row r="383" spans="1:15" ht="12.75" customHeight="1">
      <c r="A383" s="30">
        <v>373</v>
      </c>
      <c r="B383" s="431" t="s">
        <v>183</v>
      </c>
      <c r="C383" s="377">
        <v>1520.35</v>
      </c>
      <c r="D383" s="378">
        <v>1518.5</v>
      </c>
      <c r="E383" s="378">
        <v>1478.9</v>
      </c>
      <c r="F383" s="378">
        <v>1437.45</v>
      </c>
      <c r="G383" s="378">
        <v>1397.8500000000001</v>
      </c>
      <c r="H383" s="378">
        <v>1559.95</v>
      </c>
      <c r="I383" s="378">
        <v>1599.55</v>
      </c>
      <c r="J383" s="378">
        <v>1641</v>
      </c>
      <c r="K383" s="377">
        <v>1558.1</v>
      </c>
      <c r="L383" s="377">
        <v>1477.05</v>
      </c>
      <c r="M383" s="377">
        <v>16.076599999999999</v>
      </c>
      <c r="N383" s="1"/>
      <c r="O383" s="1"/>
    </row>
    <row r="384" spans="1:15" ht="12.75" customHeight="1">
      <c r="A384" s="30">
        <v>374</v>
      </c>
      <c r="B384" s="431" t="s">
        <v>481</v>
      </c>
      <c r="C384" s="377">
        <v>765.85</v>
      </c>
      <c r="D384" s="378">
        <v>771.23333333333323</v>
      </c>
      <c r="E384" s="378">
        <v>742.11666666666645</v>
      </c>
      <c r="F384" s="378">
        <v>718.38333333333321</v>
      </c>
      <c r="G384" s="378">
        <v>689.26666666666642</v>
      </c>
      <c r="H384" s="378">
        <v>794.96666666666647</v>
      </c>
      <c r="I384" s="378">
        <v>824.08333333333326</v>
      </c>
      <c r="J384" s="378">
        <v>847.81666666666649</v>
      </c>
      <c r="K384" s="377">
        <v>800.35</v>
      </c>
      <c r="L384" s="377">
        <v>747.5</v>
      </c>
      <c r="M384" s="377">
        <v>1.5970899999999999</v>
      </c>
      <c r="N384" s="1"/>
      <c r="O384" s="1"/>
    </row>
    <row r="385" spans="1:15" ht="12.75" customHeight="1">
      <c r="A385" s="30">
        <v>375</v>
      </c>
      <c r="B385" s="431" t="s">
        <v>483</v>
      </c>
      <c r="C385" s="377">
        <v>1047.9000000000001</v>
      </c>
      <c r="D385" s="378">
        <v>1068.8500000000001</v>
      </c>
      <c r="E385" s="378">
        <v>1019.0500000000002</v>
      </c>
      <c r="F385" s="378">
        <v>990.2</v>
      </c>
      <c r="G385" s="378">
        <v>940.40000000000009</v>
      </c>
      <c r="H385" s="378">
        <v>1097.7000000000003</v>
      </c>
      <c r="I385" s="378">
        <v>1147.5</v>
      </c>
      <c r="J385" s="378">
        <v>1176.3500000000004</v>
      </c>
      <c r="K385" s="377">
        <v>1118.6500000000001</v>
      </c>
      <c r="L385" s="377">
        <v>1040</v>
      </c>
      <c r="M385" s="377">
        <v>4.5460599999999998</v>
      </c>
      <c r="N385" s="1"/>
      <c r="O385" s="1"/>
    </row>
    <row r="386" spans="1:15" ht="12.75" customHeight="1">
      <c r="A386" s="30">
        <v>376</v>
      </c>
      <c r="B386" s="431" t="s">
        <v>853</v>
      </c>
      <c r="C386" s="377">
        <v>114.25</v>
      </c>
      <c r="D386" s="378">
        <v>114.93333333333334</v>
      </c>
      <c r="E386" s="378">
        <v>112.31666666666668</v>
      </c>
      <c r="F386" s="378">
        <v>110.38333333333334</v>
      </c>
      <c r="G386" s="378">
        <v>107.76666666666668</v>
      </c>
      <c r="H386" s="378">
        <v>116.86666666666667</v>
      </c>
      <c r="I386" s="378">
        <v>119.48333333333335</v>
      </c>
      <c r="J386" s="378">
        <v>121.41666666666667</v>
      </c>
      <c r="K386" s="377">
        <v>117.55</v>
      </c>
      <c r="L386" s="377">
        <v>113</v>
      </c>
      <c r="M386" s="377">
        <v>8.6989699999999992</v>
      </c>
      <c r="N386" s="1"/>
      <c r="O386" s="1"/>
    </row>
    <row r="387" spans="1:15" ht="12.75" customHeight="1">
      <c r="A387" s="30">
        <v>377</v>
      </c>
      <c r="B387" s="431" t="s">
        <v>485</v>
      </c>
      <c r="C387" s="377">
        <v>215.25</v>
      </c>
      <c r="D387" s="378">
        <v>219.31666666666669</v>
      </c>
      <c r="E387" s="378">
        <v>207.93333333333339</v>
      </c>
      <c r="F387" s="378">
        <v>200.6166666666667</v>
      </c>
      <c r="G387" s="378">
        <v>189.23333333333341</v>
      </c>
      <c r="H387" s="378">
        <v>226.63333333333338</v>
      </c>
      <c r="I387" s="378">
        <v>238.01666666666665</v>
      </c>
      <c r="J387" s="378">
        <v>245.33333333333337</v>
      </c>
      <c r="K387" s="377">
        <v>230.7</v>
      </c>
      <c r="L387" s="377">
        <v>212</v>
      </c>
      <c r="M387" s="377">
        <v>22.36486</v>
      </c>
      <c r="N387" s="1"/>
      <c r="O387" s="1"/>
    </row>
    <row r="388" spans="1:15" ht="12.75" customHeight="1">
      <c r="A388" s="30">
        <v>378</v>
      </c>
      <c r="B388" s="431" t="s">
        <v>486</v>
      </c>
      <c r="C388" s="377">
        <v>821.7</v>
      </c>
      <c r="D388" s="378">
        <v>827.1</v>
      </c>
      <c r="E388" s="378">
        <v>800.6</v>
      </c>
      <c r="F388" s="378">
        <v>779.5</v>
      </c>
      <c r="G388" s="378">
        <v>753</v>
      </c>
      <c r="H388" s="378">
        <v>848.2</v>
      </c>
      <c r="I388" s="378">
        <v>874.7</v>
      </c>
      <c r="J388" s="378">
        <v>895.80000000000007</v>
      </c>
      <c r="K388" s="377">
        <v>853.6</v>
      </c>
      <c r="L388" s="377">
        <v>806</v>
      </c>
      <c r="M388" s="377">
        <v>1.6027100000000001</v>
      </c>
      <c r="N388" s="1"/>
      <c r="O388" s="1"/>
    </row>
    <row r="389" spans="1:15" ht="12.75" customHeight="1">
      <c r="A389" s="30">
        <v>379</v>
      </c>
      <c r="B389" s="431" t="s">
        <v>487</v>
      </c>
      <c r="C389" s="377">
        <v>260.8</v>
      </c>
      <c r="D389" s="378">
        <v>262.75</v>
      </c>
      <c r="E389" s="378">
        <v>254.05</v>
      </c>
      <c r="F389" s="378">
        <v>247.3</v>
      </c>
      <c r="G389" s="378">
        <v>238.60000000000002</v>
      </c>
      <c r="H389" s="378">
        <v>269.5</v>
      </c>
      <c r="I389" s="378">
        <v>278.20000000000005</v>
      </c>
      <c r="J389" s="378">
        <v>284.95</v>
      </c>
      <c r="K389" s="377">
        <v>271.45</v>
      </c>
      <c r="L389" s="377">
        <v>256</v>
      </c>
      <c r="M389" s="377">
        <v>3.78152</v>
      </c>
      <c r="N389" s="1"/>
      <c r="O389" s="1"/>
    </row>
    <row r="390" spans="1:15" ht="12.75" customHeight="1">
      <c r="A390" s="30">
        <v>380</v>
      </c>
      <c r="B390" s="431" t="s">
        <v>184</v>
      </c>
      <c r="C390" s="377">
        <v>896.9</v>
      </c>
      <c r="D390" s="378">
        <v>907.83333333333337</v>
      </c>
      <c r="E390" s="378">
        <v>877.06666666666672</v>
      </c>
      <c r="F390" s="378">
        <v>857.23333333333335</v>
      </c>
      <c r="G390" s="378">
        <v>826.4666666666667</v>
      </c>
      <c r="H390" s="378">
        <v>927.66666666666674</v>
      </c>
      <c r="I390" s="378">
        <v>958.43333333333339</v>
      </c>
      <c r="J390" s="378">
        <v>978.26666666666677</v>
      </c>
      <c r="K390" s="377">
        <v>938.6</v>
      </c>
      <c r="L390" s="377">
        <v>888</v>
      </c>
      <c r="M390" s="377">
        <v>5.7021699999999997</v>
      </c>
      <c r="N390" s="1"/>
      <c r="O390" s="1"/>
    </row>
    <row r="391" spans="1:15" ht="12.75" customHeight="1">
      <c r="A391" s="30">
        <v>381</v>
      </c>
      <c r="B391" s="431" t="s">
        <v>489</v>
      </c>
      <c r="C391" s="377">
        <v>1900</v>
      </c>
      <c r="D391" s="378">
        <v>1893.3</v>
      </c>
      <c r="E391" s="378">
        <v>1868</v>
      </c>
      <c r="F391" s="378">
        <v>1836</v>
      </c>
      <c r="G391" s="378">
        <v>1810.7</v>
      </c>
      <c r="H391" s="378">
        <v>1925.3</v>
      </c>
      <c r="I391" s="378">
        <v>1950.5999999999997</v>
      </c>
      <c r="J391" s="378">
        <v>1982.6</v>
      </c>
      <c r="K391" s="377">
        <v>1918.6</v>
      </c>
      <c r="L391" s="377">
        <v>1861.3</v>
      </c>
      <c r="M391" s="377">
        <v>0.20704</v>
      </c>
      <c r="N391" s="1"/>
      <c r="O391" s="1"/>
    </row>
    <row r="392" spans="1:15" ht="12.75" customHeight="1">
      <c r="A392" s="30">
        <v>382</v>
      </c>
      <c r="B392" s="431" t="s">
        <v>185</v>
      </c>
      <c r="C392" s="377">
        <v>137.75</v>
      </c>
      <c r="D392" s="378">
        <v>140.33333333333334</v>
      </c>
      <c r="E392" s="378">
        <v>132.91666666666669</v>
      </c>
      <c r="F392" s="378">
        <v>128.08333333333334</v>
      </c>
      <c r="G392" s="378">
        <v>120.66666666666669</v>
      </c>
      <c r="H392" s="378">
        <v>145.16666666666669</v>
      </c>
      <c r="I392" s="378">
        <v>152.58333333333337</v>
      </c>
      <c r="J392" s="378">
        <v>157.41666666666669</v>
      </c>
      <c r="K392" s="377">
        <v>147.75</v>
      </c>
      <c r="L392" s="377">
        <v>135.5</v>
      </c>
      <c r="M392" s="377">
        <v>254.87180000000001</v>
      </c>
      <c r="N392" s="1"/>
      <c r="O392" s="1"/>
    </row>
    <row r="393" spans="1:15" ht="12.75" customHeight="1">
      <c r="A393" s="30">
        <v>383</v>
      </c>
      <c r="B393" s="431" t="s">
        <v>488</v>
      </c>
      <c r="C393" s="377">
        <v>76.599999999999994</v>
      </c>
      <c r="D393" s="378">
        <v>78.100000000000009</v>
      </c>
      <c r="E393" s="378">
        <v>74.300000000000011</v>
      </c>
      <c r="F393" s="378">
        <v>72</v>
      </c>
      <c r="G393" s="378">
        <v>68.2</v>
      </c>
      <c r="H393" s="378">
        <v>80.40000000000002</v>
      </c>
      <c r="I393" s="378">
        <v>84.2</v>
      </c>
      <c r="J393" s="378">
        <v>86.500000000000028</v>
      </c>
      <c r="K393" s="377">
        <v>81.900000000000006</v>
      </c>
      <c r="L393" s="377">
        <v>75.8</v>
      </c>
      <c r="M393" s="377">
        <v>34.954520000000002</v>
      </c>
      <c r="N393" s="1"/>
      <c r="O393" s="1"/>
    </row>
    <row r="394" spans="1:15" ht="12.75" customHeight="1">
      <c r="A394" s="30">
        <v>384</v>
      </c>
      <c r="B394" s="431" t="s">
        <v>186</v>
      </c>
      <c r="C394" s="377">
        <v>129.25</v>
      </c>
      <c r="D394" s="378">
        <v>130.38333333333333</v>
      </c>
      <c r="E394" s="378">
        <v>127.06666666666666</v>
      </c>
      <c r="F394" s="378">
        <v>124.88333333333333</v>
      </c>
      <c r="G394" s="378">
        <v>121.56666666666666</v>
      </c>
      <c r="H394" s="378">
        <v>132.56666666666666</v>
      </c>
      <c r="I394" s="378">
        <v>135.88333333333333</v>
      </c>
      <c r="J394" s="378">
        <v>138.06666666666666</v>
      </c>
      <c r="K394" s="377">
        <v>133.69999999999999</v>
      </c>
      <c r="L394" s="377">
        <v>128.19999999999999</v>
      </c>
      <c r="M394" s="377">
        <v>41.955060000000003</v>
      </c>
      <c r="N394" s="1"/>
      <c r="O394" s="1"/>
    </row>
    <row r="395" spans="1:15" ht="12.75" customHeight="1">
      <c r="A395" s="30">
        <v>385</v>
      </c>
      <c r="B395" s="431" t="s">
        <v>490</v>
      </c>
      <c r="C395" s="377">
        <v>152.80000000000001</v>
      </c>
      <c r="D395" s="378">
        <v>154.26666666666668</v>
      </c>
      <c r="E395" s="378">
        <v>146.13333333333335</v>
      </c>
      <c r="F395" s="378">
        <v>139.46666666666667</v>
      </c>
      <c r="G395" s="378">
        <v>131.33333333333334</v>
      </c>
      <c r="H395" s="378">
        <v>160.93333333333337</v>
      </c>
      <c r="I395" s="378">
        <v>169.06666666666669</v>
      </c>
      <c r="J395" s="378">
        <v>175.73333333333338</v>
      </c>
      <c r="K395" s="377">
        <v>162.4</v>
      </c>
      <c r="L395" s="377">
        <v>147.6</v>
      </c>
      <c r="M395" s="377">
        <v>58.871360000000003</v>
      </c>
      <c r="N395" s="1"/>
      <c r="O395" s="1"/>
    </row>
    <row r="396" spans="1:15" ht="12.75" customHeight="1">
      <c r="A396" s="30">
        <v>386</v>
      </c>
      <c r="B396" s="431" t="s">
        <v>491</v>
      </c>
      <c r="C396" s="377">
        <v>1292.5</v>
      </c>
      <c r="D396" s="378">
        <v>1290.8500000000001</v>
      </c>
      <c r="E396" s="378">
        <v>1263.6500000000003</v>
      </c>
      <c r="F396" s="378">
        <v>1234.8000000000002</v>
      </c>
      <c r="G396" s="378">
        <v>1207.6000000000004</v>
      </c>
      <c r="H396" s="378">
        <v>1319.7000000000003</v>
      </c>
      <c r="I396" s="378">
        <v>1346.9</v>
      </c>
      <c r="J396" s="378">
        <v>1375.7500000000002</v>
      </c>
      <c r="K396" s="377">
        <v>1318.05</v>
      </c>
      <c r="L396" s="377">
        <v>1262</v>
      </c>
      <c r="M396" s="377">
        <v>1.7270000000000001</v>
      </c>
      <c r="N396" s="1"/>
      <c r="O396" s="1"/>
    </row>
    <row r="397" spans="1:15" ht="12.75" customHeight="1">
      <c r="A397" s="30">
        <v>387</v>
      </c>
      <c r="B397" s="431" t="s">
        <v>187</v>
      </c>
      <c r="C397" s="377">
        <v>2377.9</v>
      </c>
      <c r="D397" s="378">
        <v>2412.5833333333335</v>
      </c>
      <c r="E397" s="378">
        <v>2320.416666666667</v>
      </c>
      <c r="F397" s="378">
        <v>2262.9333333333334</v>
      </c>
      <c r="G397" s="378">
        <v>2170.7666666666669</v>
      </c>
      <c r="H397" s="378">
        <v>2470.0666666666671</v>
      </c>
      <c r="I397" s="378">
        <v>2562.233333333334</v>
      </c>
      <c r="J397" s="378">
        <v>2619.7166666666672</v>
      </c>
      <c r="K397" s="377">
        <v>2504.75</v>
      </c>
      <c r="L397" s="377">
        <v>2355.1</v>
      </c>
      <c r="M397" s="377">
        <v>100.92511</v>
      </c>
      <c r="N397" s="1"/>
      <c r="O397" s="1"/>
    </row>
    <row r="398" spans="1:15" ht="12.75" customHeight="1">
      <c r="A398" s="30">
        <v>388</v>
      </c>
      <c r="B398" s="431" t="s">
        <v>854</v>
      </c>
      <c r="C398" s="377">
        <v>413.85</v>
      </c>
      <c r="D398" s="378">
        <v>420.51666666666665</v>
      </c>
      <c r="E398" s="378">
        <v>398.33333333333331</v>
      </c>
      <c r="F398" s="378">
        <v>382.81666666666666</v>
      </c>
      <c r="G398" s="378">
        <v>360.63333333333333</v>
      </c>
      <c r="H398" s="378">
        <v>436.0333333333333</v>
      </c>
      <c r="I398" s="378">
        <v>458.2166666666667</v>
      </c>
      <c r="J398" s="378">
        <v>473.73333333333329</v>
      </c>
      <c r="K398" s="377">
        <v>442.7</v>
      </c>
      <c r="L398" s="377">
        <v>405</v>
      </c>
      <c r="M398" s="377">
        <v>2.33779</v>
      </c>
      <c r="N398" s="1"/>
      <c r="O398" s="1"/>
    </row>
    <row r="399" spans="1:15" ht="12.75" customHeight="1">
      <c r="A399" s="30">
        <v>389</v>
      </c>
      <c r="B399" s="431" t="s">
        <v>482</v>
      </c>
      <c r="C399" s="377">
        <v>262.7</v>
      </c>
      <c r="D399" s="378">
        <v>264.58333333333331</v>
      </c>
      <c r="E399" s="378">
        <v>259.16666666666663</v>
      </c>
      <c r="F399" s="378">
        <v>255.63333333333333</v>
      </c>
      <c r="G399" s="378">
        <v>250.21666666666664</v>
      </c>
      <c r="H399" s="378">
        <v>268.11666666666662</v>
      </c>
      <c r="I399" s="378">
        <v>273.53333333333325</v>
      </c>
      <c r="J399" s="378">
        <v>277.06666666666661</v>
      </c>
      <c r="K399" s="377">
        <v>270</v>
      </c>
      <c r="L399" s="377">
        <v>261.05</v>
      </c>
      <c r="M399" s="377">
        <v>1.7337100000000001</v>
      </c>
      <c r="N399" s="1"/>
      <c r="O399" s="1"/>
    </row>
    <row r="400" spans="1:15" ht="12.75" customHeight="1">
      <c r="A400" s="30">
        <v>390</v>
      </c>
      <c r="B400" s="431" t="s">
        <v>492</v>
      </c>
      <c r="C400" s="377">
        <v>1212</v>
      </c>
      <c r="D400" s="378">
        <v>1217.1333333333332</v>
      </c>
      <c r="E400" s="378">
        <v>1177.6666666666665</v>
      </c>
      <c r="F400" s="378">
        <v>1143.3333333333333</v>
      </c>
      <c r="G400" s="378">
        <v>1103.8666666666666</v>
      </c>
      <c r="H400" s="378">
        <v>1251.4666666666665</v>
      </c>
      <c r="I400" s="378">
        <v>1290.9333333333332</v>
      </c>
      <c r="J400" s="378">
        <v>1325.2666666666664</v>
      </c>
      <c r="K400" s="377">
        <v>1256.5999999999999</v>
      </c>
      <c r="L400" s="377">
        <v>1182.8</v>
      </c>
      <c r="M400" s="377">
        <v>0.98626000000000003</v>
      </c>
      <c r="N400" s="1"/>
      <c r="O400" s="1"/>
    </row>
    <row r="401" spans="1:15" ht="12.75" customHeight="1">
      <c r="A401" s="30">
        <v>391</v>
      </c>
      <c r="B401" s="431" t="s">
        <v>493</v>
      </c>
      <c r="C401" s="377">
        <v>1619.55</v>
      </c>
      <c r="D401" s="378">
        <v>1666.6000000000001</v>
      </c>
      <c r="E401" s="378">
        <v>1545.2000000000003</v>
      </c>
      <c r="F401" s="378">
        <v>1470.8500000000001</v>
      </c>
      <c r="G401" s="378">
        <v>1349.4500000000003</v>
      </c>
      <c r="H401" s="378">
        <v>1740.9500000000003</v>
      </c>
      <c r="I401" s="378">
        <v>1862.3500000000004</v>
      </c>
      <c r="J401" s="378">
        <v>1936.7000000000003</v>
      </c>
      <c r="K401" s="377">
        <v>1788</v>
      </c>
      <c r="L401" s="377">
        <v>1592.25</v>
      </c>
      <c r="M401" s="377">
        <v>3.96834</v>
      </c>
      <c r="N401" s="1"/>
      <c r="O401" s="1"/>
    </row>
    <row r="402" spans="1:15" ht="12.75" customHeight="1">
      <c r="A402" s="30">
        <v>392</v>
      </c>
      <c r="B402" s="431" t="s">
        <v>484</v>
      </c>
      <c r="C402" s="377">
        <v>35.450000000000003</v>
      </c>
      <c r="D402" s="378">
        <v>35.966666666666661</v>
      </c>
      <c r="E402" s="378">
        <v>34.533333333333324</v>
      </c>
      <c r="F402" s="378">
        <v>33.61666666666666</v>
      </c>
      <c r="G402" s="378">
        <v>32.183333333333323</v>
      </c>
      <c r="H402" s="378">
        <v>36.883333333333326</v>
      </c>
      <c r="I402" s="378">
        <v>38.316666666666663</v>
      </c>
      <c r="J402" s="378">
        <v>39.233333333333327</v>
      </c>
      <c r="K402" s="377">
        <v>37.4</v>
      </c>
      <c r="L402" s="377">
        <v>35.049999999999997</v>
      </c>
      <c r="M402" s="377">
        <v>70.755080000000007</v>
      </c>
      <c r="N402" s="1"/>
      <c r="O402" s="1"/>
    </row>
    <row r="403" spans="1:15" ht="12.75" customHeight="1">
      <c r="A403" s="30">
        <v>393</v>
      </c>
      <c r="B403" s="431" t="s">
        <v>188</v>
      </c>
      <c r="C403" s="377">
        <v>97.35</v>
      </c>
      <c r="D403" s="378">
        <v>98.616666666666674</v>
      </c>
      <c r="E403" s="378">
        <v>94.983333333333348</v>
      </c>
      <c r="F403" s="378">
        <v>92.616666666666674</v>
      </c>
      <c r="G403" s="378">
        <v>88.983333333333348</v>
      </c>
      <c r="H403" s="378">
        <v>100.98333333333335</v>
      </c>
      <c r="I403" s="378">
        <v>104.61666666666667</v>
      </c>
      <c r="J403" s="378">
        <v>106.98333333333335</v>
      </c>
      <c r="K403" s="377">
        <v>102.25</v>
      </c>
      <c r="L403" s="377">
        <v>96.25</v>
      </c>
      <c r="M403" s="377">
        <v>518.23191999999995</v>
      </c>
      <c r="N403" s="1"/>
      <c r="O403" s="1"/>
    </row>
    <row r="404" spans="1:15" ht="12.75" customHeight="1">
      <c r="A404" s="30">
        <v>394</v>
      </c>
      <c r="B404" s="431" t="s">
        <v>276</v>
      </c>
      <c r="C404" s="377">
        <v>7187.75</v>
      </c>
      <c r="D404" s="378">
        <v>7194</v>
      </c>
      <c r="E404" s="378">
        <v>7073</v>
      </c>
      <c r="F404" s="378">
        <v>6958.25</v>
      </c>
      <c r="G404" s="378">
        <v>6837.25</v>
      </c>
      <c r="H404" s="378">
        <v>7308.75</v>
      </c>
      <c r="I404" s="378">
        <v>7429.75</v>
      </c>
      <c r="J404" s="378">
        <v>7544.5</v>
      </c>
      <c r="K404" s="377">
        <v>7315</v>
      </c>
      <c r="L404" s="377">
        <v>7079.25</v>
      </c>
      <c r="M404" s="377">
        <v>0.12472999999999999</v>
      </c>
      <c r="N404" s="1"/>
      <c r="O404" s="1"/>
    </row>
    <row r="405" spans="1:15" ht="12.75" customHeight="1">
      <c r="A405" s="30">
        <v>395</v>
      </c>
      <c r="B405" s="431" t="s">
        <v>275</v>
      </c>
      <c r="C405" s="377">
        <v>814.9</v>
      </c>
      <c r="D405" s="378">
        <v>822.26666666666677</v>
      </c>
      <c r="E405" s="378">
        <v>792.63333333333355</v>
      </c>
      <c r="F405" s="378">
        <v>770.36666666666679</v>
      </c>
      <c r="G405" s="378">
        <v>740.73333333333358</v>
      </c>
      <c r="H405" s="378">
        <v>844.53333333333353</v>
      </c>
      <c r="I405" s="378">
        <v>874.16666666666674</v>
      </c>
      <c r="J405" s="378">
        <v>896.43333333333351</v>
      </c>
      <c r="K405" s="377">
        <v>851.9</v>
      </c>
      <c r="L405" s="377">
        <v>800</v>
      </c>
      <c r="M405" s="377">
        <v>25.742529999999999</v>
      </c>
      <c r="N405" s="1"/>
      <c r="O405" s="1"/>
    </row>
    <row r="406" spans="1:15" ht="12.75" customHeight="1">
      <c r="A406" s="30">
        <v>396</v>
      </c>
      <c r="B406" s="431" t="s">
        <v>189</v>
      </c>
      <c r="C406" s="377">
        <v>1225</v>
      </c>
      <c r="D406" s="378">
        <v>1223.3833333333334</v>
      </c>
      <c r="E406" s="378">
        <v>1206.7666666666669</v>
      </c>
      <c r="F406" s="378">
        <v>1188.5333333333335</v>
      </c>
      <c r="G406" s="378">
        <v>1171.916666666667</v>
      </c>
      <c r="H406" s="378">
        <v>1241.6166666666668</v>
      </c>
      <c r="I406" s="378">
        <v>1258.2333333333331</v>
      </c>
      <c r="J406" s="378">
        <v>1276.4666666666667</v>
      </c>
      <c r="K406" s="377">
        <v>1240</v>
      </c>
      <c r="L406" s="377">
        <v>1205.1500000000001</v>
      </c>
      <c r="M406" s="377">
        <v>10.73781</v>
      </c>
      <c r="N406" s="1"/>
      <c r="O406" s="1"/>
    </row>
    <row r="407" spans="1:15" ht="12.75" customHeight="1">
      <c r="A407" s="30">
        <v>397</v>
      </c>
      <c r="B407" s="431" t="s">
        <v>190</v>
      </c>
      <c r="C407" s="377">
        <v>494.15</v>
      </c>
      <c r="D407" s="378">
        <v>496.31666666666666</v>
      </c>
      <c r="E407" s="378">
        <v>485.83333333333331</v>
      </c>
      <c r="F407" s="378">
        <v>477.51666666666665</v>
      </c>
      <c r="G407" s="378">
        <v>467.0333333333333</v>
      </c>
      <c r="H407" s="378">
        <v>504.63333333333333</v>
      </c>
      <c r="I407" s="378">
        <v>515.11666666666667</v>
      </c>
      <c r="J407" s="378">
        <v>523.43333333333339</v>
      </c>
      <c r="K407" s="377">
        <v>506.8</v>
      </c>
      <c r="L407" s="377">
        <v>488</v>
      </c>
      <c r="M407" s="377">
        <v>202.33932999999999</v>
      </c>
      <c r="N407" s="1"/>
      <c r="O407" s="1"/>
    </row>
    <row r="408" spans="1:15" ht="12.75" customHeight="1">
      <c r="A408" s="30">
        <v>398</v>
      </c>
      <c r="B408" s="431" t="s">
        <v>497</v>
      </c>
      <c r="C408" s="377">
        <v>8596.65</v>
      </c>
      <c r="D408" s="378">
        <v>8722.35</v>
      </c>
      <c r="E408" s="378">
        <v>8461.3000000000011</v>
      </c>
      <c r="F408" s="378">
        <v>8325.9500000000007</v>
      </c>
      <c r="G408" s="378">
        <v>8064.9000000000015</v>
      </c>
      <c r="H408" s="378">
        <v>8857.7000000000007</v>
      </c>
      <c r="I408" s="378">
        <v>9118.75</v>
      </c>
      <c r="J408" s="378">
        <v>9254.1</v>
      </c>
      <c r="K408" s="377">
        <v>8983.4</v>
      </c>
      <c r="L408" s="377">
        <v>8587</v>
      </c>
      <c r="M408" s="377">
        <v>0.13425999999999999</v>
      </c>
      <c r="N408" s="1"/>
      <c r="O408" s="1"/>
    </row>
    <row r="409" spans="1:15" ht="12.75" customHeight="1">
      <c r="A409" s="30">
        <v>399</v>
      </c>
      <c r="B409" s="431" t="s">
        <v>498</v>
      </c>
      <c r="C409" s="377">
        <v>103.25</v>
      </c>
      <c r="D409" s="378">
        <v>104.7</v>
      </c>
      <c r="E409" s="378">
        <v>99.4</v>
      </c>
      <c r="F409" s="378">
        <v>95.55</v>
      </c>
      <c r="G409" s="378">
        <v>90.25</v>
      </c>
      <c r="H409" s="378">
        <v>108.55000000000001</v>
      </c>
      <c r="I409" s="378">
        <v>113.85</v>
      </c>
      <c r="J409" s="378">
        <v>117.70000000000002</v>
      </c>
      <c r="K409" s="377">
        <v>110</v>
      </c>
      <c r="L409" s="377">
        <v>100.85</v>
      </c>
      <c r="M409" s="377">
        <v>5.6234999999999999</v>
      </c>
      <c r="N409" s="1"/>
      <c r="O409" s="1"/>
    </row>
    <row r="410" spans="1:15" ht="12.75" customHeight="1">
      <c r="A410" s="30">
        <v>400</v>
      </c>
      <c r="B410" s="431" t="s">
        <v>503</v>
      </c>
      <c r="C410" s="377">
        <v>121.15</v>
      </c>
      <c r="D410" s="378">
        <v>122.8</v>
      </c>
      <c r="E410" s="378">
        <v>117.35</v>
      </c>
      <c r="F410" s="378">
        <v>113.55</v>
      </c>
      <c r="G410" s="378">
        <v>108.1</v>
      </c>
      <c r="H410" s="378">
        <v>126.6</v>
      </c>
      <c r="I410" s="378">
        <v>132.05000000000001</v>
      </c>
      <c r="J410" s="378">
        <v>135.85</v>
      </c>
      <c r="K410" s="377">
        <v>128.25</v>
      </c>
      <c r="L410" s="377">
        <v>119</v>
      </c>
      <c r="M410" s="377">
        <v>18.951339999999998</v>
      </c>
      <c r="N410" s="1"/>
      <c r="O410" s="1"/>
    </row>
    <row r="411" spans="1:15" ht="12.75" customHeight="1">
      <c r="A411" s="30">
        <v>401</v>
      </c>
      <c r="B411" s="431" t="s">
        <v>499</v>
      </c>
      <c r="C411" s="377">
        <v>162.4</v>
      </c>
      <c r="D411" s="378">
        <v>165.28333333333333</v>
      </c>
      <c r="E411" s="378">
        <v>157.61666666666667</v>
      </c>
      <c r="F411" s="378">
        <v>152.83333333333334</v>
      </c>
      <c r="G411" s="378">
        <v>145.16666666666669</v>
      </c>
      <c r="H411" s="378">
        <v>170.06666666666666</v>
      </c>
      <c r="I411" s="378">
        <v>177.73333333333335</v>
      </c>
      <c r="J411" s="378">
        <v>182.51666666666665</v>
      </c>
      <c r="K411" s="377">
        <v>172.95</v>
      </c>
      <c r="L411" s="377">
        <v>160.5</v>
      </c>
      <c r="M411" s="377">
        <v>18.14199</v>
      </c>
      <c r="N411" s="1"/>
      <c r="O411" s="1"/>
    </row>
    <row r="412" spans="1:15" ht="12.75" customHeight="1">
      <c r="A412" s="30">
        <v>402</v>
      </c>
      <c r="B412" s="431" t="s">
        <v>501</v>
      </c>
      <c r="C412" s="377">
        <v>3305.35</v>
      </c>
      <c r="D412" s="378">
        <v>3381.5666666666671</v>
      </c>
      <c r="E412" s="378">
        <v>3173.7833333333342</v>
      </c>
      <c r="F412" s="378">
        <v>3042.2166666666672</v>
      </c>
      <c r="G412" s="378">
        <v>2834.4333333333343</v>
      </c>
      <c r="H412" s="378">
        <v>3513.1333333333341</v>
      </c>
      <c r="I412" s="378">
        <v>3720.916666666667</v>
      </c>
      <c r="J412" s="378">
        <v>3852.483333333334</v>
      </c>
      <c r="K412" s="377">
        <v>3589.35</v>
      </c>
      <c r="L412" s="377">
        <v>3250</v>
      </c>
      <c r="M412" s="377">
        <v>0.39359</v>
      </c>
      <c r="N412" s="1"/>
      <c r="O412" s="1"/>
    </row>
    <row r="413" spans="1:15" ht="12.75" customHeight="1">
      <c r="A413" s="30">
        <v>403</v>
      </c>
      <c r="B413" s="431" t="s">
        <v>500</v>
      </c>
      <c r="C413" s="377">
        <v>437.8</v>
      </c>
      <c r="D413" s="378">
        <v>434.5</v>
      </c>
      <c r="E413" s="378">
        <v>414</v>
      </c>
      <c r="F413" s="378">
        <v>390.2</v>
      </c>
      <c r="G413" s="378">
        <v>369.7</v>
      </c>
      <c r="H413" s="378">
        <v>458.3</v>
      </c>
      <c r="I413" s="378">
        <v>478.8</v>
      </c>
      <c r="J413" s="378">
        <v>502.6</v>
      </c>
      <c r="K413" s="377">
        <v>455</v>
      </c>
      <c r="L413" s="377">
        <v>410.7</v>
      </c>
      <c r="M413" s="377">
        <v>63.433759999999999</v>
      </c>
      <c r="N413" s="1"/>
      <c r="O413" s="1"/>
    </row>
    <row r="414" spans="1:15" ht="12.75" customHeight="1">
      <c r="A414" s="30">
        <v>404</v>
      </c>
      <c r="B414" s="431" t="s">
        <v>502</v>
      </c>
      <c r="C414" s="377">
        <v>517.4</v>
      </c>
      <c r="D414" s="378">
        <v>526.1</v>
      </c>
      <c r="E414" s="378">
        <v>503.20000000000005</v>
      </c>
      <c r="F414" s="378">
        <v>489</v>
      </c>
      <c r="G414" s="378">
        <v>466.1</v>
      </c>
      <c r="H414" s="378">
        <v>540.30000000000007</v>
      </c>
      <c r="I414" s="378">
        <v>563.19999999999993</v>
      </c>
      <c r="J414" s="378">
        <v>577.40000000000009</v>
      </c>
      <c r="K414" s="377">
        <v>549</v>
      </c>
      <c r="L414" s="377">
        <v>511.9</v>
      </c>
      <c r="M414" s="377">
        <v>1.1276299999999999</v>
      </c>
      <c r="N414" s="1"/>
      <c r="O414" s="1"/>
    </row>
    <row r="415" spans="1:15" ht="12.75" customHeight="1">
      <c r="A415" s="30">
        <v>405</v>
      </c>
      <c r="B415" s="431" t="s">
        <v>191</v>
      </c>
      <c r="C415" s="377">
        <v>24320.9</v>
      </c>
      <c r="D415" s="378">
        <v>24561.150000000005</v>
      </c>
      <c r="E415" s="378">
        <v>23832.350000000009</v>
      </c>
      <c r="F415" s="378">
        <v>23343.800000000003</v>
      </c>
      <c r="G415" s="378">
        <v>22615.000000000007</v>
      </c>
      <c r="H415" s="378">
        <v>25049.700000000012</v>
      </c>
      <c r="I415" s="378">
        <v>25778.500000000007</v>
      </c>
      <c r="J415" s="378">
        <v>26267.050000000014</v>
      </c>
      <c r="K415" s="377">
        <v>25289.95</v>
      </c>
      <c r="L415" s="377">
        <v>24072.6</v>
      </c>
      <c r="M415" s="377">
        <v>0.50536999999999999</v>
      </c>
      <c r="N415" s="1"/>
      <c r="O415" s="1"/>
    </row>
    <row r="416" spans="1:15" ht="12.75" customHeight="1">
      <c r="A416" s="30">
        <v>406</v>
      </c>
      <c r="B416" s="431" t="s">
        <v>504</v>
      </c>
      <c r="C416" s="377">
        <v>1666.25</v>
      </c>
      <c r="D416" s="378">
        <v>1692.6000000000001</v>
      </c>
      <c r="E416" s="378">
        <v>1619.1500000000003</v>
      </c>
      <c r="F416" s="378">
        <v>1572.0500000000002</v>
      </c>
      <c r="G416" s="378">
        <v>1498.6000000000004</v>
      </c>
      <c r="H416" s="378">
        <v>1739.7000000000003</v>
      </c>
      <c r="I416" s="378">
        <v>1813.15</v>
      </c>
      <c r="J416" s="378">
        <v>1860.2500000000002</v>
      </c>
      <c r="K416" s="377">
        <v>1766.05</v>
      </c>
      <c r="L416" s="377">
        <v>1645.5</v>
      </c>
      <c r="M416" s="377">
        <v>0.47647</v>
      </c>
      <c r="N416" s="1"/>
      <c r="O416" s="1"/>
    </row>
    <row r="417" spans="1:15" ht="12.75" customHeight="1">
      <c r="A417" s="30">
        <v>407</v>
      </c>
      <c r="B417" s="431" t="s">
        <v>192</v>
      </c>
      <c r="C417" s="377">
        <v>2230.75</v>
      </c>
      <c r="D417" s="378">
        <v>2261.1833333333334</v>
      </c>
      <c r="E417" s="378">
        <v>2164.8666666666668</v>
      </c>
      <c r="F417" s="378">
        <v>2098.9833333333336</v>
      </c>
      <c r="G417" s="378">
        <v>2002.666666666667</v>
      </c>
      <c r="H417" s="378">
        <v>2327.0666666666666</v>
      </c>
      <c r="I417" s="378">
        <v>2423.3833333333332</v>
      </c>
      <c r="J417" s="378">
        <v>2489.2666666666664</v>
      </c>
      <c r="K417" s="377">
        <v>2357.5</v>
      </c>
      <c r="L417" s="377">
        <v>2195.3000000000002</v>
      </c>
      <c r="M417" s="377">
        <v>4.1635999999999997</v>
      </c>
      <c r="N417" s="1"/>
      <c r="O417" s="1"/>
    </row>
    <row r="418" spans="1:15" ht="12.75" customHeight="1">
      <c r="A418" s="30">
        <v>408</v>
      </c>
      <c r="B418" s="431" t="s">
        <v>494</v>
      </c>
      <c r="C418" s="377">
        <v>513.5</v>
      </c>
      <c r="D418" s="378">
        <v>514.1</v>
      </c>
      <c r="E418" s="378">
        <v>493.30000000000007</v>
      </c>
      <c r="F418" s="378">
        <v>473.1</v>
      </c>
      <c r="G418" s="378">
        <v>452.30000000000007</v>
      </c>
      <c r="H418" s="378">
        <v>534.30000000000007</v>
      </c>
      <c r="I418" s="378">
        <v>555.1</v>
      </c>
      <c r="J418" s="378">
        <v>575.30000000000007</v>
      </c>
      <c r="K418" s="377">
        <v>534.9</v>
      </c>
      <c r="L418" s="377">
        <v>493.9</v>
      </c>
      <c r="M418" s="377">
        <v>8.0543399999999998</v>
      </c>
      <c r="N418" s="1"/>
      <c r="O418" s="1"/>
    </row>
    <row r="419" spans="1:15" ht="12.75" customHeight="1">
      <c r="A419" s="30">
        <v>409</v>
      </c>
      <c r="B419" s="431" t="s">
        <v>495</v>
      </c>
      <c r="C419" s="377">
        <v>29.35</v>
      </c>
      <c r="D419" s="378">
        <v>29.650000000000002</v>
      </c>
      <c r="E419" s="378">
        <v>28.900000000000006</v>
      </c>
      <c r="F419" s="378">
        <v>28.450000000000003</v>
      </c>
      <c r="G419" s="378">
        <v>27.700000000000006</v>
      </c>
      <c r="H419" s="378">
        <v>30.100000000000005</v>
      </c>
      <c r="I419" s="378">
        <v>30.849999999999998</v>
      </c>
      <c r="J419" s="378">
        <v>31.300000000000004</v>
      </c>
      <c r="K419" s="377">
        <v>30.4</v>
      </c>
      <c r="L419" s="377">
        <v>29.2</v>
      </c>
      <c r="M419" s="377">
        <v>39.983060000000002</v>
      </c>
      <c r="N419" s="1"/>
      <c r="O419" s="1"/>
    </row>
    <row r="420" spans="1:15" ht="12.75" customHeight="1">
      <c r="A420" s="30">
        <v>410</v>
      </c>
      <c r="B420" s="431" t="s">
        <v>496</v>
      </c>
      <c r="C420" s="377">
        <v>3842.15</v>
      </c>
      <c r="D420" s="378">
        <v>3843.9666666666667</v>
      </c>
      <c r="E420" s="378">
        <v>3758.1833333333334</v>
      </c>
      <c r="F420" s="378">
        <v>3674.2166666666667</v>
      </c>
      <c r="G420" s="378">
        <v>3588.4333333333334</v>
      </c>
      <c r="H420" s="378">
        <v>3927.9333333333334</v>
      </c>
      <c r="I420" s="378">
        <v>4013.7166666666672</v>
      </c>
      <c r="J420" s="378">
        <v>4097.6833333333334</v>
      </c>
      <c r="K420" s="377">
        <v>3929.75</v>
      </c>
      <c r="L420" s="377">
        <v>3760</v>
      </c>
      <c r="M420" s="377">
        <v>0.31741000000000003</v>
      </c>
      <c r="N420" s="1"/>
      <c r="O420" s="1"/>
    </row>
    <row r="421" spans="1:15" ht="12.75" customHeight="1">
      <c r="A421" s="30">
        <v>411</v>
      </c>
      <c r="B421" s="431" t="s">
        <v>505</v>
      </c>
      <c r="C421" s="377">
        <v>885.45</v>
      </c>
      <c r="D421" s="378">
        <v>901.80000000000007</v>
      </c>
      <c r="E421" s="378">
        <v>835.65000000000009</v>
      </c>
      <c r="F421" s="378">
        <v>785.85</v>
      </c>
      <c r="G421" s="378">
        <v>719.7</v>
      </c>
      <c r="H421" s="378">
        <v>951.60000000000014</v>
      </c>
      <c r="I421" s="378">
        <v>1017.75</v>
      </c>
      <c r="J421" s="378">
        <v>1067.5500000000002</v>
      </c>
      <c r="K421" s="377">
        <v>967.95</v>
      </c>
      <c r="L421" s="377">
        <v>852</v>
      </c>
      <c r="M421" s="377">
        <v>11.35031</v>
      </c>
      <c r="N421" s="1"/>
      <c r="O421" s="1"/>
    </row>
    <row r="422" spans="1:15" ht="12.75" customHeight="1">
      <c r="A422" s="30">
        <v>412</v>
      </c>
      <c r="B422" s="431" t="s">
        <v>507</v>
      </c>
      <c r="C422" s="377">
        <v>971.95</v>
      </c>
      <c r="D422" s="378">
        <v>983.01666666666677</v>
      </c>
      <c r="E422" s="378">
        <v>928.08333333333348</v>
      </c>
      <c r="F422" s="378">
        <v>884.2166666666667</v>
      </c>
      <c r="G422" s="378">
        <v>829.28333333333342</v>
      </c>
      <c r="H422" s="378">
        <v>1026.8833333333337</v>
      </c>
      <c r="I422" s="378">
        <v>1081.8166666666666</v>
      </c>
      <c r="J422" s="378">
        <v>1125.6833333333336</v>
      </c>
      <c r="K422" s="377">
        <v>1037.95</v>
      </c>
      <c r="L422" s="377">
        <v>939.15</v>
      </c>
      <c r="M422" s="377">
        <v>1.50979</v>
      </c>
      <c r="N422" s="1"/>
      <c r="O422" s="1"/>
    </row>
    <row r="423" spans="1:15" ht="12.75" customHeight="1">
      <c r="A423" s="30">
        <v>413</v>
      </c>
      <c r="B423" s="431" t="s">
        <v>506</v>
      </c>
      <c r="C423" s="377">
        <v>2315.75</v>
      </c>
      <c r="D423" s="378">
        <v>2309.15</v>
      </c>
      <c r="E423" s="378">
        <v>2282.3500000000004</v>
      </c>
      <c r="F423" s="378">
        <v>2248.9500000000003</v>
      </c>
      <c r="G423" s="378">
        <v>2222.1500000000005</v>
      </c>
      <c r="H423" s="378">
        <v>2342.5500000000002</v>
      </c>
      <c r="I423" s="378">
        <v>2369.3500000000004</v>
      </c>
      <c r="J423" s="378">
        <v>2402.75</v>
      </c>
      <c r="K423" s="377">
        <v>2335.9499999999998</v>
      </c>
      <c r="L423" s="377">
        <v>2275.75</v>
      </c>
      <c r="M423" s="377">
        <v>0.65915999999999997</v>
      </c>
      <c r="N423" s="1"/>
      <c r="O423" s="1"/>
    </row>
    <row r="424" spans="1:15" ht="12.75" customHeight="1">
      <c r="A424" s="30">
        <v>414</v>
      </c>
      <c r="B424" s="431" t="s">
        <v>508</v>
      </c>
      <c r="C424" s="377">
        <v>818.55</v>
      </c>
      <c r="D424" s="378">
        <v>824.01666666666677</v>
      </c>
      <c r="E424" s="378">
        <v>780.53333333333353</v>
      </c>
      <c r="F424" s="378">
        <v>742.51666666666677</v>
      </c>
      <c r="G424" s="378">
        <v>699.03333333333353</v>
      </c>
      <c r="H424" s="378">
        <v>862.03333333333353</v>
      </c>
      <c r="I424" s="378">
        <v>905.51666666666688</v>
      </c>
      <c r="J424" s="378">
        <v>943.53333333333353</v>
      </c>
      <c r="K424" s="377">
        <v>867.5</v>
      </c>
      <c r="L424" s="377">
        <v>786</v>
      </c>
      <c r="M424" s="377">
        <v>2.8519199999999998</v>
      </c>
      <c r="N424" s="1"/>
      <c r="O424" s="1"/>
    </row>
    <row r="425" spans="1:15" ht="12.75" customHeight="1">
      <c r="A425" s="30">
        <v>415</v>
      </c>
      <c r="B425" s="431" t="s">
        <v>509</v>
      </c>
      <c r="C425" s="377">
        <v>337.3</v>
      </c>
      <c r="D425" s="378">
        <v>339.9666666666667</v>
      </c>
      <c r="E425" s="378">
        <v>330.33333333333337</v>
      </c>
      <c r="F425" s="378">
        <v>323.36666666666667</v>
      </c>
      <c r="G425" s="378">
        <v>313.73333333333335</v>
      </c>
      <c r="H425" s="378">
        <v>346.93333333333339</v>
      </c>
      <c r="I425" s="378">
        <v>356.56666666666672</v>
      </c>
      <c r="J425" s="378">
        <v>363.53333333333342</v>
      </c>
      <c r="K425" s="377">
        <v>349.6</v>
      </c>
      <c r="L425" s="377">
        <v>333</v>
      </c>
      <c r="M425" s="377">
        <v>1.7435700000000001</v>
      </c>
      <c r="N425" s="1"/>
      <c r="O425" s="1"/>
    </row>
    <row r="426" spans="1:15" ht="12.75" customHeight="1">
      <c r="A426" s="30">
        <v>416</v>
      </c>
      <c r="B426" s="431" t="s">
        <v>517</v>
      </c>
      <c r="C426" s="377">
        <v>306.45</v>
      </c>
      <c r="D426" s="378">
        <v>311.34999999999997</v>
      </c>
      <c r="E426" s="378">
        <v>298.09999999999991</v>
      </c>
      <c r="F426" s="378">
        <v>289.74999999999994</v>
      </c>
      <c r="G426" s="378">
        <v>276.49999999999989</v>
      </c>
      <c r="H426" s="378">
        <v>319.69999999999993</v>
      </c>
      <c r="I426" s="378">
        <v>332.95000000000005</v>
      </c>
      <c r="J426" s="378">
        <v>341.29999999999995</v>
      </c>
      <c r="K426" s="377">
        <v>324.60000000000002</v>
      </c>
      <c r="L426" s="377">
        <v>303</v>
      </c>
      <c r="M426" s="377">
        <v>12.74803</v>
      </c>
      <c r="N426" s="1"/>
      <c r="O426" s="1"/>
    </row>
    <row r="427" spans="1:15" ht="12.75" customHeight="1">
      <c r="A427" s="30">
        <v>417</v>
      </c>
      <c r="B427" s="431" t="s">
        <v>510</v>
      </c>
      <c r="C427" s="377">
        <v>60.5</v>
      </c>
      <c r="D427" s="378">
        <v>61.199999999999996</v>
      </c>
      <c r="E427" s="378">
        <v>59.149999999999991</v>
      </c>
      <c r="F427" s="378">
        <v>57.8</v>
      </c>
      <c r="G427" s="378">
        <v>55.749999999999993</v>
      </c>
      <c r="H427" s="378">
        <v>62.54999999999999</v>
      </c>
      <c r="I427" s="378">
        <v>64.599999999999994</v>
      </c>
      <c r="J427" s="378">
        <v>65.949999999999989</v>
      </c>
      <c r="K427" s="377">
        <v>63.25</v>
      </c>
      <c r="L427" s="377">
        <v>59.85</v>
      </c>
      <c r="M427" s="377">
        <v>35.749319999999997</v>
      </c>
      <c r="N427" s="1"/>
      <c r="O427" s="1"/>
    </row>
    <row r="428" spans="1:15" ht="12.75" customHeight="1">
      <c r="A428" s="30">
        <v>418</v>
      </c>
      <c r="B428" s="431" t="s">
        <v>193</v>
      </c>
      <c r="C428" s="377">
        <v>2369.6999999999998</v>
      </c>
      <c r="D428" s="378">
        <v>2401.5499999999997</v>
      </c>
      <c r="E428" s="378">
        <v>2318.1499999999996</v>
      </c>
      <c r="F428" s="378">
        <v>2266.6</v>
      </c>
      <c r="G428" s="378">
        <v>2183.1999999999998</v>
      </c>
      <c r="H428" s="378">
        <v>2453.0999999999995</v>
      </c>
      <c r="I428" s="378">
        <v>2536.5</v>
      </c>
      <c r="J428" s="378">
        <v>2588.0499999999993</v>
      </c>
      <c r="K428" s="377">
        <v>2484.9499999999998</v>
      </c>
      <c r="L428" s="377">
        <v>2350</v>
      </c>
      <c r="M428" s="377">
        <v>10.72181</v>
      </c>
      <c r="N428" s="1"/>
      <c r="O428" s="1"/>
    </row>
    <row r="429" spans="1:15" ht="12.75" customHeight="1">
      <c r="A429" s="30">
        <v>419</v>
      </c>
      <c r="B429" s="431" t="s">
        <v>194</v>
      </c>
      <c r="C429" s="377">
        <v>1154.5999999999999</v>
      </c>
      <c r="D429" s="378">
        <v>1166.1666666666667</v>
      </c>
      <c r="E429" s="378">
        <v>1129.3333333333335</v>
      </c>
      <c r="F429" s="378">
        <v>1104.0666666666668</v>
      </c>
      <c r="G429" s="378">
        <v>1067.2333333333336</v>
      </c>
      <c r="H429" s="378">
        <v>1191.4333333333334</v>
      </c>
      <c r="I429" s="378">
        <v>1228.2666666666669</v>
      </c>
      <c r="J429" s="378">
        <v>1253.5333333333333</v>
      </c>
      <c r="K429" s="377">
        <v>1203</v>
      </c>
      <c r="L429" s="377">
        <v>1140.9000000000001</v>
      </c>
      <c r="M429" s="377">
        <v>18.707719999999998</v>
      </c>
      <c r="N429" s="1"/>
      <c r="O429" s="1"/>
    </row>
    <row r="430" spans="1:15" ht="12.75" customHeight="1">
      <c r="A430" s="30">
        <v>420</v>
      </c>
      <c r="B430" s="431" t="s">
        <v>514</v>
      </c>
      <c r="C430" s="377">
        <v>378.1</v>
      </c>
      <c r="D430" s="378">
        <v>384.7166666666667</v>
      </c>
      <c r="E430" s="378">
        <v>367.38333333333338</v>
      </c>
      <c r="F430" s="378">
        <v>356.66666666666669</v>
      </c>
      <c r="G430" s="378">
        <v>339.33333333333337</v>
      </c>
      <c r="H430" s="378">
        <v>395.43333333333339</v>
      </c>
      <c r="I430" s="378">
        <v>412.76666666666665</v>
      </c>
      <c r="J430" s="378">
        <v>423.48333333333341</v>
      </c>
      <c r="K430" s="377">
        <v>402.05</v>
      </c>
      <c r="L430" s="377">
        <v>374</v>
      </c>
      <c r="M430" s="377">
        <v>12.757910000000001</v>
      </c>
      <c r="N430" s="1"/>
      <c r="O430" s="1"/>
    </row>
    <row r="431" spans="1:15" ht="12.75" customHeight="1">
      <c r="A431" s="30">
        <v>421</v>
      </c>
      <c r="B431" s="431" t="s">
        <v>511</v>
      </c>
      <c r="C431" s="377">
        <v>93.4</v>
      </c>
      <c r="D431" s="378">
        <v>94.266666666666666</v>
      </c>
      <c r="E431" s="378">
        <v>91.533333333333331</v>
      </c>
      <c r="F431" s="378">
        <v>89.666666666666671</v>
      </c>
      <c r="G431" s="378">
        <v>86.933333333333337</v>
      </c>
      <c r="H431" s="378">
        <v>96.133333333333326</v>
      </c>
      <c r="I431" s="378">
        <v>98.866666666666646</v>
      </c>
      <c r="J431" s="378">
        <v>100.73333333333332</v>
      </c>
      <c r="K431" s="377">
        <v>97</v>
      </c>
      <c r="L431" s="377">
        <v>92.4</v>
      </c>
      <c r="M431" s="377">
        <v>1.39076</v>
      </c>
      <c r="N431" s="1"/>
      <c r="O431" s="1"/>
    </row>
    <row r="432" spans="1:15" ht="12.75" customHeight="1">
      <c r="A432" s="30">
        <v>422</v>
      </c>
      <c r="B432" s="431" t="s">
        <v>513</v>
      </c>
      <c r="C432" s="377">
        <v>200.35</v>
      </c>
      <c r="D432" s="378">
        <v>203.98333333333335</v>
      </c>
      <c r="E432" s="378">
        <v>195.06666666666669</v>
      </c>
      <c r="F432" s="378">
        <v>189.78333333333333</v>
      </c>
      <c r="G432" s="378">
        <v>180.86666666666667</v>
      </c>
      <c r="H432" s="378">
        <v>209.26666666666671</v>
      </c>
      <c r="I432" s="378">
        <v>218.18333333333334</v>
      </c>
      <c r="J432" s="378">
        <v>223.46666666666673</v>
      </c>
      <c r="K432" s="377">
        <v>212.9</v>
      </c>
      <c r="L432" s="377">
        <v>198.7</v>
      </c>
      <c r="M432" s="377">
        <v>30.461500000000001</v>
      </c>
      <c r="N432" s="1"/>
      <c r="O432" s="1"/>
    </row>
    <row r="433" spans="1:15" ht="12.75" customHeight="1">
      <c r="A433" s="30">
        <v>423</v>
      </c>
      <c r="B433" s="431" t="s">
        <v>515</v>
      </c>
      <c r="C433" s="377">
        <v>563.1</v>
      </c>
      <c r="D433" s="378">
        <v>556.19999999999993</v>
      </c>
      <c r="E433" s="378">
        <v>538.39999999999986</v>
      </c>
      <c r="F433" s="378">
        <v>513.69999999999993</v>
      </c>
      <c r="G433" s="378">
        <v>495.89999999999986</v>
      </c>
      <c r="H433" s="378">
        <v>580.89999999999986</v>
      </c>
      <c r="I433" s="378">
        <v>598.69999999999982</v>
      </c>
      <c r="J433" s="378">
        <v>623.39999999999986</v>
      </c>
      <c r="K433" s="377">
        <v>574</v>
      </c>
      <c r="L433" s="377">
        <v>531.5</v>
      </c>
      <c r="M433" s="377">
        <v>0.85962000000000005</v>
      </c>
      <c r="N433" s="1"/>
      <c r="O433" s="1"/>
    </row>
    <row r="434" spans="1:15" ht="12.75" customHeight="1">
      <c r="A434" s="30">
        <v>424</v>
      </c>
      <c r="B434" s="431" t="s">
        <v>516</v>
      </c>
      <c r="C434" s="377">
        <v>373.2</v>
      </c>
      <c r="D434" s="378">
        <v>373.18333333333334</v>
      </c>
      <c r="E434" s="378">
        <v>366.06666666666666</v>
      </c>
      <c r="F434" s="378">
        <v>358.93333333333334</v>
      </c>
      <c r="G434" s="378">
        <v>351.81666666666666</v>
      </c>
      <c r="H434" s="378">
        <v>380.31666666666666</v>
      </c>
      <c r="I434" s="378">
        <v>387.43333333333334</v>
      </c>
      <c r="J434" s="378">
        <v>394.56666666666666</v>
      </c>
      <c r="K434" s="377">
        <v>380.3</v>
      </c>
      <c r="L434" s="377">
        <v>366.05</v>
      </c>
      <c r="M434" s="377">
        <v>2.94238</v>
      </c>
      <c r="N434" s="1"/>
      <c r="O434" s="1"/>
    </row>
    <row r="435" spans="1:15" ht="12.75" customHeight="1">
      <c r="A435" s="30">
        <v>425</v>
      </c>
      <c r="B435" s="431" t="s">
        <v>518</v>
      </c>
      <c r="C435" s="377">
        <v>2219.35</v>
      </c>
      <c r="D435" s="378">
        <v>2258.0833333333335</v>
      </c>
      <c r="E435" s="378">
        <v>2166.166666666667</v>
      </c>
      <c r="F435" s="378">
        <v>2112.9833333333336</v>
      </c>
      <c r="G435" s="378">
        <v>2021.0666666666671</v>
      </c>
      <c r="H435" s="378">
        <v>2311.2666666666669</v>
      </c>
      <c r="I435" s="378">
        <v>2403.1833333333338</v>
      </c>
      <c r="J435" s="378">
        <v>2456.3666666666668</v>
      </c>
      <c r="K435" s="377">
        <v>2350</v>
      </c>
      <c r="L435" s="377">
        <v>2204.9</v>
      </c>
      <c r="M435" s="377">
        <v>0.11344</v>
      </c>
      <c r="N435" s="1"/>
      <c r="O435" s="1"/>
    </row>
    <row r="436" spans="1:15" ht="12.75" customHeight="1">
      <c r="A436" s="30">
        <v>426</v>
      </c>
      <c r="B436" s="431" t="s">
        <v>519</v>
      </c>
      <c r="C436" s="377">
        <v>816.15</v>
      </c>
      <c r="D436" s="378">
        <v>835.38333333333333</v>
      </c>
      <c r="E436" s="378">
        <v>791.76666666666665</v>
      </c>
      <c r="F436" s="378">
        <v>767.38333333333333</v>
      </c>
      <c r="G436" s="378">
        <v>723.76666666666665</v>
      </c>
      <c r="H436" s="378">
        <v>859.76666666666665</v>
      </c>
      <c r="I436" s="378">
        <v>903.38333333333321</v>
      </c>
      <c r="J436" s="378">
        <v>927.76666666666665</v>
      </c>
      <c r="K436" s="377">
        <v>879</v>
      </c>
      <c r="L436" s="377">
        <v>811</v>
      </c>
      <c r="M436" s="377">
        <v>0.54530000000000001</v>
      </c>
      <c r="N436" s="1"/>
      <c r="O436" s="1"/>
    </row>
    <row r="437" spans="1:15" ht="12.75" customHeight="1">
      <c r="A437" s="30">
        <v>427</v>
      </c>
      <c r="B437" s="431" t="s">
        <v>195</v>
      </c>
      <c r="C437" s="377">
        <v>800.85</v>
      </c>
      <c r="D437" s="378">
        <v>805.81666666666661</v>
      </c>
      <c r="E437" s="378">
        <v>786.63333333333321</v>
      </c>
      <c r="F437" s="378">
        <v>772.41666666666663</v>
      </c>
      <c r="G437" s="378">
        <v>753.23333333333323</v>
      </c>
      <c r="H437" s="378">
        <v>820.03333333333319</v>
      </c>
      <c r="I437" s="378">
        <v>839.21666666666658</v>
      </c>
      <c r="J437" s="378">
        <v>853.43333333333317</v>
      </c>
      <c r="K437" s="377">
        <v>825</v>
      </c>
      <c r="L437" s="377">
        <v>791.6</v>
      </c>
      <c r="M437" s="377">
        <v>53.001600000000003</v>
      </c>
      <c r="N437" s="1"/>
      <c r="O437" s="1"/>
    </row>
    <row r="438" spans="1:15" ht="12.75" customHeight="1">
      <c r="A438" s="30">
        <v>428</v>
      </c>
      <c r="B438" s="431" t="s">
        <v>520</v>
      </c>
      <c r="C438" s="377">
        <v>498.35</v>
      </c>
      <c r="D438" s="378">
        <v>510.88333333333327</v>
      </c>
      <c r="E438" s="378">
        <v>475.76666666666654</v>
      </c>
      <c r="F438" s="378">
        <v>453.18333333333328</v>
      </c>
      <c r="G438" s="378">
        <v>418.06666666666655</v>
      </c>
      <c r="H438" s="378">
        <v>533.46666666666647</v>
      </c>
      <c r="I438" s="378">
        <v>568.58333333333326</v>
      </c>
      <c r="J438" s="378">
        <v>591.16666666666652</v>
      </c>
      <c r="K438" s="377">
        <v>546</v>
      </c>
      <c r="L438" s="377">
        <v>488.3</v>
      </c>
      <c r="M438" s="377">
        <v>9.2324300000000008</v>
      </c>
      <c r="N438" s="1"/>
      <c r="O438" s="1"/>
    </row>
    <row r="439" spans="1:15" ht="12.75" customHeight="1">
      <c r="A439" s="30">
        <v>429</v>
      </c>
      <c r="B439" s="431" t="s">
        <v>196</v>
      </c>
      <c r="C439" s="377">
        <v>476.25</v>
      </c>
      <c r="D439" s="378">
        <v>480.48333333333335</v>
      </c>
      <c r="E439" s="378">
        <v>466.06666666666672</v>
      </c>
      <c r="F439" s="378">
        <v>455.88333333333338</v>
      </c>
      <c r="G439" s="378">
        <v>441.46666666666675</v>
      </c>
      <c r="H439" s="378">
        <v>490.66666666666669</v>
      </c>
      <c r="I439" s="378">
        <v>505.08333333333331</v>
      </c>
      <c r="J439" s="378">
        <v>515.26666666666665</v>
      </c>
      <c r="K439" s="377">
        <v>494.9</v>
      </c>
      <c r="L439" s="377">
        <v>470.3</v>
      </c>
      <c r="M439" s="377">
        <v>7.3368799999999998</v>
      </c>
      <c r="N439" s="1"/>
      <c r="O439" s="1"/>
    </row>
    <row r="440" spans="1:15" ht="12.75" customHeight="1">
      <c r="A440" s="30">
        <v>430</v>
      </c>
      <c r="B440" s="431" t="s">
        <v>523</v>
      </c>
      <c r="C440" s="377">
        <v>695.5</v>
      </c>
      <c r="D440" s="378">
        <v>706.5</v>
      </c>
      <c r="E440" s="378">
        <v>673</v>
      </c>
      <c r="F440" s="378">
        <v>650.5</v>
      </c>
      <c r="G440" s="378">
        <v>617</v>
      </c>
      <c r="H440" s="378">
        <v>729</v>
      </c>
      <c r="I440" s="378">
        <v>762.5</v>
      </c>
      <c r="J440" s="378">
        <v>785</v>
      </c>
      <c r="K440" s="377">
        <v>740</v>
      </c>
      <c r="L440" s="377">
        <v>684</v>
      </c>
      <c r="M440" s="377">
        <v>1.6384700000000001</v>
      </c>
      <c r="N440" s="1"/>
      <c r="O440" s="1"/>
    </row>
    <row r="441" spans="1:15" ht="12.75" customHeight="1">
      <c r="A441" s="30">
        <v>431</v>
      </c>
      <c r="B441" s="431" t="s">
        <v>521</v>
      </c>
      <c r="C441" s="377">
        <v>391.35</v>
      </c>
      <c r="D441" s="378">
        <v>405.11666666666662</v>
      </c>
      <c r="E441" s="378">
        <v>372.03333333333325</v>
      </c>
      <c r="F441" s="378">
        <v>352.71666666666664</v>
      </c>
      <c r="G441" s="378">
        <v>319.63333333333327</v>
      </c>
      <c r="H441" s="378">
        <v>424.43333333333322</v>
      </c>
      <c r="I441" s="378">
        <v>457.51666666666659</v>
      </c>
      <c r="J441" s="378">
        <v>476.8333333333332</v>
      </c>
      <c r="K441" s="377">
        <v>438.2</v>
      </c>
      <c r="L441" s="377">
        <v>385.8</v>
      </c>
      <c r="M441" s="377">
        <v>4.3622899999999998</v>
      </c>
      <c r="N441" s="1"/>
      <c r="O441" s="1"/>
    </row>
    <row r="442" spans="1:15" ht="12.75" customHeight="1">
      <c r="A442" s="30">
        <v>432</v>
      </c>
      <c r="B442" s="431" t="s">
        <v>522</v>
      </c>
      <c r="C442" s="377">
        <v>2130.0500000000002</v>
      </c>
      <c r="D442" s="378">
        <v>2159.4500000000003</v>
      </c>
      <c r="E442" s="378">
        <v>2050.6000000000004</v>
      </c>
      <c r="F442" s="378">
        <v>1971.15</v>
      </c>
      <c r="G442" s="378">
        <v>1862.3000000000002</v>
      </c>
      <c r="H442" s="378">
        <v>2238.9000000000005</v>
      </c>
      <c r="I442" s="378">
        <v>2347.75</v>
      </c>
      <c r="J442" s="378">
        <v>2427.2000000000007</v>
      </c>
      <c r="K442" s="377">
        <v>2268.3000000000002</v>
      </c>
      <c r="L442" s="377">
        <v>2080</v>
      </c>
      <c r="M442" s="377">
        <v>1.76153</v>
      </c>
      <c r="N442" s="1"/>
      <c r="O442" s="1"/>
    </row>
    <row r="443" spans="1:15" ht="12.75" customHeight="1">
      <c r="A443" s="30">
        <v>433</v>
      </c>
      <c r="B443" s="431" t="s">
        <v>524</v>
      </c>
      <c r="C443" s="377">
        <v>513.29999999999995</v>
      </c>
      <c r="D443" s="378">
        <v>517.2833333333333</v>
      </c>
      <c r="E443" s="378">
        <v>498.56666666666661</v>
      </c>
      <c r="F443" s="378">
        <v>483.83333333333331</v>
      </c>
      <c r="G443" s="378">
        <v>465.11666666666662</v>
      </c>
      <c r="H443" s="378">
        <v>532.01666666666665</v>
      </c>
      <c r="I443" s="378">
        <v>550.73333333333335</v>
      </c>
      <c r="J443" s="378">
        <v>565.46666666666658</v>
      </c>
      <c r="K443" s="377">
        <v>536</v>
      </c>
      <c r="L443" s="377">
        <v>502.55</v>
      </c>
      <c r="M443" s="377">
        <v>2.6663800000000002</v>
      </c>
      <c r="N443" s="1"/>
      <c r="O443" s="1"/>
    </row>
    <row r="444" spans="1:15" ht="12.75" customHeight="1">
      <c r="A444" s="30">
        <v>434</v>
      </c>
      <c r="B444" s="431" t="s">
        <v>525</v>
      </c>
      <c r="C444" s="377">
        <v>11.1</v>
      </c>
      <c r="D444" s="378">
        <v>11.433333333333332</v>
      </c>
      <c r="E444" s="378">
        <v>10.766666666666664</v>
      </c>
      <c r="F444" s="378">
        <v>10.433333333333332</v>
      </c>
      <c r="G444" s="378">
        <v>9.7666666666666639</v>
      </c>
      <c r="H444" s="378">
        <v>11.766666666666664</v>
      </c>
      <c r="I444" s="378">
        <v>12.433333333333332</v>
      </c>
      <c r="J444" s="378">
        <v>12.766666666666664</v>
      </c>
      <c r="K444" s="377">
        <v>12.1</v>
      </c>
      <c r="L444" s="377">
        <v>11.1</v>
      </c>
      <c r="M444" s="377">
        <v>768.53899000000001</v>
      </c>
      <c r="N444" s="1"/>
      <c r="O444" s="1"/>
    </row>
    <row r="445" spans="1:15" ht="12.75" customHeight="1">
      <c r="A445" s="30">
        <v>435</v>
      </c>
      <c r="B445" s="431" t="s">
        <v>512</v>
      </c>
      <c r="C445" s="377">
        <v>377.75</v>
      </c>
      <c r="D445" s="378">
        <v>384.13333333333338</v>
      </c>
      <c r="E445" s="378">
        <v>368.66666666666674</v>
      </c>
      <c r="F445" s="378">
        <v>359.58333333333337</v>
      </c>
      <c r="G445" s="378">
        <v>344.11666666666673</v>
      </c>
      <c r="H445" s="378">
        <v>393.21666666666675</v>
      </c>
      <c r="I445" s="378">
        <v>408.68333333333334</v>
      </c>
      <c r="J445" s="378">
        <v>417.76666666666677</v>
      </c>
      <c r="K445" s="377">
        <v>399.6</v>
      </c>
      <c r="L445" s="377">
        <v>375.05</v>
      </c>
      <c r="M445" s="377">
        <v>7.5839299999999996</v>
      </c>
      <c r="N445" s="1"/>
      <c r="O445" s="1"/>
    </row>
    <row r="446" spans="1:15" ht="12.75" customHeight="1">
      <c r="A446" s="30">
        <v>436</v>
      </c>
      <c r="B446" s="431" t="s">
        <v>526</v>
      </c>
      <c r="C446" s="377">
        <v>1023.1</v>
      </c>
      <c r="D446" s="378">
        <v>1026.0666666666666</v>
      </c>
      <c r="E446" s="378">
        <v>1005.8333333333333</v>
      </c>
      <c r="F446" s="378">
        <v>988.56666666666661</v>
      </c>
      <c r="G446" s="378">
        <v>968.33333333333326</v>
      </c>
      <c r="H446" s="378">
        <v>1043.3333333333333</v>
      </c>
      <c r="I446" s="378">
        <v>1063.5666666666668</v>
      </c>
      <c r="J446" s="378">
        <v>1080.8333333333333</v>
      </c>
      <c r="K446" s="377">
        <v>1046.3</v>
      </c>
      <c r="L446" s="377">
        <v>1008.8</v>
      </c>
      <c r="M446" s="377">
        <v>0.32005</v>
      </c>
      <c r="N446" s="1"/>
      <c r="O446" s="1"/>
    </row>
    <row r="447" spans="1:15" ht="12.75" customHeight="1">
      <c r="A447" s="30">
        <v>437</v>
      </c>
      <c r="B447" s="431" t="s">
        <v>277</v>
      </c>
      <c r="C447" s="377">
        <v>581.04999999999995</v>
      </c>
      <c r="D447" s="378">
        <v>580.36666666666667</v>
      </c>
      <c r="E447" s="378">
        <v>566.73333333333335</v>
      </c>
      <c r="F447" s="378">
        <v>552.41666666666663</v>
      </c>
      <c r="G447" s="378">
        <v>538.7833333333333</v>
      </c>
      <c r="H447" s="378">
        <v>594.68333333333339</v>
      </c>
      <c r="I447" s="378">
        <v>608.31666666666683</v>
      </c>
      <c r="J447" s="378">
        <v>622.63333333333344</v>
      </c>
      <c r="K447" s="377">
        <v>594</v>
      </c>
      <c r="L447" s="377">
        <v>566.04999999999995</v>
      </c>
      <c r="M447" s="377">
        <v>5.30938</v>
      </c>
      <c r="N447" s="1"/>
      <c r="O447" s="1"/>
    </row>
    <row r="448" spans="1:15" ht="12.75" customHeight="1">
      <c r="A448" s="30">
        <v>438</v>
      </c>
      <c r="B448" s="431" t="s">
        <v>531</v>
      </c>
      <c r="C448" s="377">
        <v>1781.35</v>
      </c>
      <c r="D448" s="378">
        <v>1828.6333333333332</v>
      </c>
      <c r="E448" s="378">
        <v>1734.0666666666664</v>
      </c>
      <c r="F448" s="378">
        <v>1686.7833333333331</v>
      </c>
      <c r="G448" s="378">
        <v>1592.2166666666662</v>
      </c>
      <c r="H448" s="378">
        <v>1875.9166666666665</v>
      </c>
      <c r="I448" s="378">
        <v>1970.4833333333331</v>
      </c>
      <c r="J448" s="378">
        <v>2017.7666666666667</v>
      </c>
      <c r="K448" s="377">
        <v>1923.2</v>
      </c>
      <c r="L448" s="377">
        <v>1781.35</v>
      </c>
      <c r="M448" s="377">
        <v>3.7690800000000002</v>
      </c>
      <c r="N448" s="1"/>
      <c r="O448" s="1"/>
    </row>
    <row r="449" spans="1:15" ht="12.75" customHeight="1">
      <c r="A449" s="30">
        <v>439</v>
      </c>
      <c r="B449" s="431" t="s">
        <v>532</v>
      </c>
      <c r="C449" s="377">
        <v>12321.75</v>
      </c>
      <c r="D449" s="378">
        <v>12578.916666666666</v>
      </c>
      <c r="E449" s="378">
        <v>11867.833333333332</v>
      </c>
      <c r="F449" s="378">
        <v>11413.916666666666</v>
      </c>
      <c r="G449" s="378">
        <v>10702.833333333332</v>
      </c>
      <c r="H449" s="378">
        <v>13032.833333333332</v>
      </c>
      <c r="I449" s="378">
        <v>13743.916666666664</v>
      </c>
      <c r="J449" s="378">
        <v>14197.833333333332</v>
      </c>
      <c r="K449" s="377">
        <v>13290</v>
      </c>
      <c r="L449" s="377">
        <v>12125</v>
      </c>
      <c r="M449" s="377">
        <v>3.3250000000000002E-2</v>
      </c>
      <c r="N449" s="1"/>
      <c r="O449" s="1"/>
    </row>
    <row r="450" spans="1:15" ht="12.75" customHeight="1">
      <c r="A450" s="30">
        <v>440</v>
      </c>
      <c r="B450" s="431" t="s">
        <v>197</v>
      </c>
      <c r="C450" s="377">
        <v>912.15</v>
      </c>
      <c r="D450" s="378">
        <v>925.83333333333337</v>
      </c>
      <c r="E450" s="378">
        <v>889.66666666666674</v>
      </c>
      <c r="F450" s="378">
        <v>867.18333333333339</v>
      </c>
      <c r="G450" s="378">
        <v>831.01666666666677</v>
      </c>
      <c r="H450" s="378">
        <v>948.31666666666672</v>
      </c>
      <c r="I450" s="378">
        <v>984.48333333333346</v>
      </c>
      <c r="J450" s="378">
        <v>1006.9666666666667</v>
      </c>
      <c r="K450" s="377">
        <v>962</v>
      </c>
      <c r="L450" s="377">
        <v>903.35</v>
      </c>
      <c r="M450" s="377">
        <v>15.94186</v>
      </c>
      <c r="N450" s="1"/>
      <c r="O450" s="1"/>
    </row>
    <row r="451" spans="1:15" ht="12.75" customHeight="1">
      <c r="A451" s="30">
        <v>441</v>
      </c>
      <c r="B451" s="431" t="s">
        <v>533</v>
      </c>
      <c r="C451" s="377">
        <v>208</v>
      </c>
      <c r="D451" s="378">
        <v>211.06666666666669</v>
      </c>
      <c r="E451" s="378">
        <v>202.13333333333338</v>
      </c>
      <c r="F451" s="378">
        <v>196.26666666666668</v>
      </c>
      <c r="G451" s="378">
        <v>187.33333333333337</v>
      </c>
      <c r="H451" s="378">
        <v>216.93333333333339</v>
      </c>
      <c r="I451" s="378">
        <v>225.86666666666673</v>
      </c>
      <c r="J451" s="378">
        <v>231.73333333333341</v>
      </c>
      <c r="K451" s="377">
        <v>220</v>
      </c>
      <c r="L451" s="377">
        <v>205.2</v>
      </c>
      <c r="M451" s="377">
        <v>17.18571</v>
      </c>
      <c r="N451" s="1"/>
      <c r="O451" s="1"/>
    </row>
    <row r="452" spans="1:15" ht="12.75" customHeight="1">
      <c r="A452" s="30">
        <v>442</v>
      </c>
      <c r="B452" s="431" t="s">
        <v>534</v>
      </c>
      <c r="C452" s="377">
        <v>1293.3499999999999</v>
      </c>
      <c r="D452" s="378">
        <v>1313.3</v>
      </c>
      <c r="E452" s="378">
        <v>1252.25</v>
      </c>
      <c r="F452" s="378">
        <v>1211.1500000000001</v>
      </c>
      <c r="G452" s="378">
        <v>1150.1000000000001</v>
      </c>
      <c r="H452" s="378">
        <v>1354.3999999999999</v>
      </c>
      <c r="I452" s="378">
        <v>1415.4499999999996</v>
      </c>
      <c r="J452" s="378">
        <v>1456.5499999999997</v>
      </c>
      <c r="K452" s="377">
        <v>1374.35</v>
      </c>
      <c r="L452" s="377">
        <v>1272.2</v>
      </c>
      <c r="M452" s="377">
        <v>13.04711</v>
      </c>
      <c r="N452" s="1"/>
      <c r="O452" s="1"/>
    </row>
    <row r="453" spans="1:15" ht="12.75" customHeight="1">
      <c r="A453" s="30">
        <v>443</v>
      </c>
      <c r="B453" s="431" t="s">
        <v>198</v>
      </c>
      <c r="C453" s="377">
        <v>691.45</v>
      </c>
      <c r="D453" s="378">
        <v>701.65</v>
      </c>
      <c r="E453" s="378">
        <v>678.3</v>
      </c>
      <c r="F453" s="378">
        <v>665.15</v>
      </c>
      <c r="G453" s="378">
        <v>641.79999999999995</v>
      </c>
      <c r="H453" s="378">
        <v>714.8</v>
      </c>
      <c r="I453" s="378">
        <v>738.15000000000009</v>
      </c>
      <c r="J453" s="378">
        <v>751.3</v>
      </c>
      <c r="K453" s="377">
        <v>725</v>
      </c>
      <c r="L453" s="377">
        <v>688.5</v>
      </c>
      <c r="M453" s="377">
        <v>31.146899999999999</v>
      </c>
      <c r="N453" s="1"/>
      <c r="O453" s="1"/>
    </row>
    <row r="454" spans="1:15" ht="12.75" customHeight="1">
      <c r="A454" s="30">
        <v>444</v>
      </c>
      <c r="B454" s="431" t="s">
        <v>278</v>
      </c>
      <c r="C454" s="377">
        <v>7040.7</v>
      </c>
      <c r="D454" s="378">
        <v>7123.3666666666659</v>
      </c>
      <c r="E454" s="378">
        <v>6751.7333333333318</v>
      </c>
      <c r="F454" s="378">
        <v>6462.7666666666655</v>
      </c>
      <c r="G454" s="378">
        <v>6091.1333333333314</v>
      </c>
      <c r="H454" s="378">
        <v>7412.3333333333321</v>
      </c>
      <c r="I454" s="378">
        <v>7783.9666666666653</v>
      </c>
      <c r="J454" s="378">
        <v>8072.9333333333325</v>
      </c>
      <c r="K454" s="377">
        <v>7495</v>
      </c>
      <c r="L454" s="377">
        <v>6834.4</v>
      </c>
      <c r="M454" s="377">
        <v>9.9513700000000007</v>
      </c>
      <c r="N454" s="1"/>
      <c r="O454" s="1"/>
    </row>
    <row r="455" spans="1:15" ht="12.75" customHeight="1">
      <c r="A455" s="30">
        <v>445</v>
      </c>
      <c r="B455" s="431" t="s">
        <v>199</v>
      </c>
      <c r="C455" s="377">
        <v>478.45</v>
      </c>
      <c r="D455" s="378">
        <v>485.36666666666662</v>
      </c>
      <c r="E455" s="378">
        <v>466.43333333333322</v>
      </c>
      <c r="F455" s="378">
        <v>454.41666666666663</v>
      </c>
      <c r="G455" s="378">
        <v>435.48333333333323</v>
      </c>
      <c r="H455" s="378">
        <v>497.38333333333321</v>
      </c>
      <c r="I455" s="378">
        <v>516.31666666666661</v>
      </c>
      <c r="J455" s="378">
        <v>528.33333333333326</v>
      </c>
      <c r="K455" s="377">
        <v>504.3</v>
      </c>
      <c r="L455" s="377">
        <v>473.35</v>
      </c>
      <c r="M455" s="377">
        <v>252.28959</v>
      </c>
      <c r="N455" s="1"/>
      <c r="O455" s="1"/>
    </row>
    <row r="456" spans="1:15" ht="12.75" customHeight="1">
      <c r="A456" s="30">
        <v>446</v>
      </c>
      <c r="B456" s="431" t="s">
        <v>535</v>
      </c>
      <c r="C456" s="377">
        <v>235.5</v>
      </c>
      <c r="D456" s="378">
        <v>241.78333333333333</v>
      </c>
      <c r="E456" s="378">
        <v>227.46666666666664</v>
      </c>
      <c r="F456" s="378">
        <v>219.43333333333331</v>
      </c>
      <c r="G456" s="378">
        <v>205.11666666666662</v>
      </c>
      <c r="H456" s="378">
        <v>249.81666666666666</v>
      </c>
      <c r="I456" s="378">
        <v>264.13333333333333</v>
      </c>
      <c r="J456" s="378">
        <v>272.16666666666669</v>
      </c>
      <c r="K456" s="377">
        <v>256.10000000000002</v>
      </c>
      <c r="L456" s="377">
        <v>233.75</v>
      </c>
      <c r="M456" s="377">
        <v>42.505159999999997</v>
      </c>
      <c r="N456" s="1"/>
      <c r="O456" s="1"/>
    </row>
    <row r="457" spans="1:15" ht="12.75" customHeight="1">
      <c r="A457" s="30">
        <v>447</v>
      </c>
      <c r="B457" s="431" t="s">
        <v>200</v>
      </c>
      <c r="C457" s="377">
        <v>229.55</v>
      </c>
      <c r="D457" s="378">
        <v>233.33333333333334</v>
      </c>
      <c r="E457" s="378">
        <v>222.81666666666669</v>
      </c>
      <c r="F457" s="378">
        <v>216.08333333333334</v>
      </c>
      <c r="G457" s="378">
        <v>205.56666666666669</v>
      </c>
      <c r="H457" s="378">
        <v>240.06666666666669</v>
      </c>
      <c r="I457" s="378">
        <v>250.58333333333334</v>
      </c>
      <c r="J457" s="378">
        <v>257.31666666666672</v>
      </c>
      <c r="K457" s="377">
        <v>243.85</v>
      </c>
      <c r="L457" s="377">
        <v>226.6</v>
      </c>
      <c r="M457" s="377">
        <v>432.79408000000001</v>
      </c>
      <c r="N457" s="1"/>
      <c r="O457" s="1"/>
    </row>
    <row r="458" spans="1:15" ht="12.75" customHeight="1">
      <c r="A458" s="30">
        <v>448</v>
      </c>
      <c r="B458" s="431" t="s">
        <v>201</v>
      </c>
      <c r="C458" s="377">
        <v>1099.2</v>
      </c>
      <c r="D458" s="378">
        <v>1117.6166666666668</v>
      </c>
      <c r="E458" s="378">
        <v>1071.5833333333335</v>
      </c>
      <c r="F458" s="378">
        <v>1043.9666666666667</v>
      </c>
      <c r="G458" s="378">
        <v>997.93333333333339</v>
      </c>
      <c r="H458" s="378">
        <v>1145.2333333333336</v>
      </c>
      <c r="I458" s="378">
        <v>1191.2666666666669</v>
      </c>
      <c r="J458" s="378">
        <v>1218.8833333333337</v>
      </c>
      <c r="K458" s="377">
        <v>1163.6500000000001</v>
      </c>
      <c r="L458" s="377">
        <v>1090</v>
      </c>
      <c r="M458" s="377">
        <v>83.920760000000001</v>
      </c>
      <c r="N458" s="1"/>
      <c r="O458" s="1"/>
    </row>
    <row r="459" spans="1:15" ht="12.75" customHeight="1">
      <c r="A459" s="30">
        <v>449</v>
      </c>
      <c r="B459" s="431" t="s">
        <v>855</v>
      </c>
      <c r="C459" s="377">
        <v>718.15</v>
      </c>
      <c r="D459" s="378">
        <v>723.05000000000007</v>
      </c>
      <c r="E459" s="378">
        <v>704.10000000000014</v>
      </c>
      <c r="F459" s="378">
        <v>690.05000000000007</v>
      </c>
      <c r="G459" s="378">
        <v>671.10000000000014</v>
      </c>
      <c r="H459" s="378">
        <v>737.10000000000014</v>
      </c>
      <c r="I459" s="378">
        <v>756.05000000000018</v>
      </c>
      <c r="J459" s="378">
        <v>770.10000000000014</v>
      </c>
      <c r="K459" s="377">
        <v>742</v>
      </c>
      <c r="L459" s="377">
        <v>709</v>
      </c>
      <c r="M459" s="377">
        <v>0.74894000000000005</v>
      </c>
      <c r="N459" s="1"/>
      <c r="O459" s="1"/>
    </row>
    <row r="460" spans="1:15" ht="12.75" customHeight="1">
      <c r="A460" s="30">
        <v>450</v>
      </c>
      <c r="B460" s="431" t="s">
        <v>527</v>
      </c>
      <c r="C460" s="377">
        <v>2028.55</v>
      </c>
      <c r="D460" s="378">
        <v>2037.8500000000001</v>
      </c>
      <c r="E460" s="378">
        <v>1925.7000000000003</v>
      </c>
      <c r="F460" s="378">
        <v>1822.8500000000001</v>
      </c>
      <c r="G460" s="378">
        <v>1710.7000000000003</v>
      </c>
      <c r="H460" s="378">
        <v>2140.7000000000003</v>
      </c>
      <c r="I460" s="378">
        <v>2252.8500000000004</v>
      </c>
      <c r="J460" s="378">
        <v>2355.7000000000003</v>
      </c>
      <c r="K460" s="377">
        <v>2150</v>
      </c>
      <c r="L460" s="377">
        <v>1935</v>
      </c>
      <c r="M460" s="377">
        <v>0.64515</v>
      </c>
      <c r="N460" s="1"/>
      <c r="O460" s="1"/>
    </row>
    <row r="461" spans="1:15" ht="12.75" customHeight="1">
      <c r="A461" s="30">
        <v>451</v>
      </c>
      <c r="B461" s="431" t="s">
        <v>528</v>
      </c>
      <c r="C461" s="377">
        <v>755.45</v>
      </c>
      <c r="D461" s="378">
        <v>771.6</v>
      </c>
      <c r="E461" s="378">
        <v>731.85</v>
      </c>
      <c r="F461" s="378">
        <v>708.25</v>
      </c>
      <c r="G461" s="378">
        <v>668.5</v>
      </c>
      <c r="H461" s="378">
        <v>795.2</v>
      </c>
      <c r="I461" s="378">
        <v>834.95</v>
      </c>
      <c r="J461" s="378">
        <v>858.55000000000007</v>
      </c>
      <c r="K461" s="377">
        <v>811.35</v>
      </c>
      <c r="L461" s="377">
        <v>748</v>
      </c>
      <c r="M461" s="377">
        <v>0.18612999999999999</v>
      </c>
      <c r="N461" s="1"/>
      <c r="O461" s="1"/>
    </row>
    <row r="462" spans="1:15" ht="12.75" customHeight="1">
      <c r="A462" s="30">
        <v>452</v>
      </c>
      <c r="B462" s="431" t="s">
        <v>202</v>
      </c>
      <c r="C462" s="377">
        <v>3771.35</v>
      </c>
      <c r="D462" s="378">
        <v>3787.0333333333333</v>
      </c>
      <c r="E462" s="378">
        <v>3724.4166666666665</v>
      </c>
      <c r="F462" s="378">
        <v>3677.4833333333331</v>
      </c>
      <c r="G462" s="378">
        <v>3614.8666666666663</v>
      </c>
      <c r="H462" s="378">
        <v>3833.9666666666667</v>
      </c>
      <c r="I462" s="378">
        <v>3896.5833333333335</v>
      </c>
      <c r="J462" s="378">
        <v>3943.5166666666669</v>
      </c>
      <c r="K462" s="377">
        <v>3849.65</v>
      </c>
      <c r="L462" s="377">
        <v>3740.1</v>
      </c>
      <c r="M462" s="377">
        <v>32.584139999999998</v>
      </c>
      <c r="N462" s="1"/>
      <c r="O462" s="1"/>
    </row>
    <row r="463" spans="1:15" ht="12.75" customHeight="1">
      <c r="A463" s="30">
        <v>453</v>
      </c>
      <c r="B463" s="431" t="s">
        <v>536</v>
      </c>
      <c r="C463" s="377">
        <v>3866.75</v>
      </c>
      <c r="D463" s="378">
        <v>3905.1</v>
      </c>
      <c r="E463" s="378">
        <v>3811.7</v>
      </c>
      <c r="F463" s="378">
        <v>3756.65</v>
      </c>
      <c r="G463" s="378">
        <v>3663.25</v>
      </c>
      <c r="H463" s="378">
        <v>3960.1499999999996</v>
      </c>
      <c r="I463" s="378">
        <v>4053.55</v>
      </c>
      <c r="J463" s="378">
        <v>4108.5999999999995</v>
      </c>
      <c r="K463" s="377">
        <v>3998.5</v>
      </c>
      <c r="L463" s="377">
        <v>3850.05</v>
      </c>
      <c r="M463" s="377">
        <v>0.13414999999999999</v>
      </c>
      <c r="N463" s="1"/>
      <c r="O463" s="1"/>
    </row>
    <row r="464" spans="1:15" ht="12.75" customHeight="1">
      <c r="A464" s="30">
        <v>454</v>
      </c>
      <c r="B464" s="431" t="s">
        <v>203</v>
      </c>
      <c r="C464" s="377">
        <v>1513.15</v>
      </c>
      <c r="D464" s="378">
        <v>1534.3666666666668</v>
      </c>
      <c r="E464" s="378">
        <v>1480.7333333333336</v>
      </c>
      <c r="F464" s="378">
        <v>1448.3166666666668</v>
      </c>
      <c r="G464" s="378">
        <v>1394.6833333333336</v>
      </c>
      <c r="H464" s="378">
        <v>1566.7833333333335</v>
      </c>
      <c r="I464" s="378">
        <v>1620.4166666666667</v>
      </c>
      <c r="J464" s="378">
        <v>1652.8333333333335</v>
      </c>
      <c r="K464" s="377">
        <v>1588</v>
      </c>
      <c r="L464" s="377">
        <v>1501.95</v>
      </c>
      <c r="M464" s="377">
        <v>32.502749999999999</v>
      </c>
      <c r="N464" s="1"/>
      <c r="O464" s="1"/>
    </row>
    <row r="465" spans="1:15" ht="12.75" customHeight="1">
      <c r="A465" s="30">
        <v>455</v>
      </c>
      <c r="B465" s="431" t="s">
        <v>538</v>
      </c>
      <c r="C465" s="377">
        <v>1915.45</v>
      </c>
      <c r="D465" s="378">
        <v>1952</v>
      </c>
      <c r="E465" s="378">
        <v>1864.45</v>
      </c>
      <c r="F465" s="378">
        <v>1813.45</v>
      </c>
      <c r="G465" s="378">
        <v>1725.9</v>
      </c>
      <c r="H465" s="378">
        <v>2003</v>
      </c>
      <c r="I465" s="378">
        <v>2090.5500000000002</v>
      </c>
      <c r="J465" s="378">
        <v>2141.5500000000002</v>
      </c>
      <c r="K465" s="377">
        <v>2039.55</v>
      </c>
      <c r="L465" s="377">
        <v>1901</v>
      </c>
      <c r="M465" s="377">
        <v>0.64598</v>
      </c>
      <c r="N465" s="1"/>
      <c r="O465" s="1"/>
    </row>
    <row r="466" spans="1:15" ht="12.75" customHeight="1">
      <c r="A466" s="30">
        <v>456</v>
      </c>
      <c r="B466" s="431" t="s">
        <v>539</v>
      </c>
      <c r="C466" s="377">
        <v>929.05</v>
      </c>
      <c r="D466" s="378">
        <v>932.69999999999993</v>
      </c>
      <c r="E466" s="378">
        <v>885.39999999999986</v>
      </c>
      <c r="F466" s="378">
        <v>841.74999999999989</v>
      </c>
      <c r="G466" s="378">
        <v>794.44999999999982</v>
      </c>
      <c r="H466" s="378">
        <v>976.34999999999991</v>
      </c>
      <c r="I466" s="378">
        <v>1023.6499999999999</v>
      </c>
      <c r="J466" s="378">
        <v>1067.3</v>
      </c>
      <c r="K466" s="377">
        <v>980</v>
      </c>
      <c r="L466" s="377">
        <v>889.05</v>
      </c>
      <c r="M466" s="377">
        <v>1.3471299999999999</v>
      </c>
      <c r="N466" s="1"/>
      <c r="O466" s="1"/>
    </row>
    <row r="467" spans="1:15" ht="12.75" customHeight="1">
      <c r="A467" s="30">
        <v>457</v>
      </c>
      <c r="B467" s="431" t="s">
        <v>543</v>
      </c>
      <c r="C467" s="377">
        <v>1714.6</v>
      </c>
      <c r="D467" s="378">
        <v>1725.7333333333333</v>
      </c>
      <c r="E467" s="378">
        <v>1658.0666666666666</v>
      </c>
      <c r="F467" s="378">
        <v>1601.5333333333333</v>
      </c>
      <c r="G467" s="378">
        <v>1533.8666666666666</v>
      </c>
      <c r="H467" s="378">
        <v>1782.2666666666667</v>
      </c>
      <c r="I467" s="378">
        <v>1849.9333333333332</v>
      </c>
      <c r="J467" s="378">
        <v>1906.4666666666667</v>
      </c>
      <c r="K467" s="377">
        <v>1793.4</v>
      </c>
      <c r="L467" s="377">
        <v>1669.2</v>
      </c>
      <c r="M467" s="377">
        <v>1.60368</v>
      </c>
      <c r="N467" s="1"/>
      <c r="O467" s="1"/>
    </row>
    <row r="468" spans="1:15" ht="12.75" customHeight="1">
      <c r="A468" s="30">
        <v>458</v>
      </c>
      <c r="B468" s="431" t="s">
        <v>540</v>
      </c>
      <c r="C468" s="377">
        <v>1936.8</v>
      </c>
      <c r="D468" s="378">
        <v>1933.2833333333335</v>
      </c>
      <c r="E468" s="378">
        <v>1867.2666666666671</v>
      </c>
      <c r="F468" s="378">
        <v>1797.7333333333336</v>
      </c>
      <c r="G468" s="378">
        <v>1731.7166666666672</v>
      </c>
      <c r="H468" s="378">
        <v>2002.8166666666671</v>
      </c>
      <c r="I468" s="378">
        <v>2068.8333333333335</v>
      </c>
      <c r="J468" s="378">
        <v>2138.3666666666668</v>
      </c>
      <c r="K468" s="377">
        <v>1999.3</v>
      </c>
      <c r="L468" s="377">
        <v>1863.75</v>
      </c>
      <c r="M468" s="377">
        <v>0.50270000000000004</v>
      </c>
      <c r="N468" s="1"/>
      <c r="O468" s="1"/>
    </row>
    <row r="469" spans="1:15" ht="12.75" customHeight="1">
      <c r="A469" s="30">
        <v>459</v>
      </c>
      <c r="B469" s="431" t="s">
        <v>204</v>
      </c>
      <c r="C469" s="377">
        <v>2403.0500000000002</v>
      </c>
      <c r="D469" s="378">
        <v>2433.8666666666668</v>
      </c>
      <c r="E469" s="378">
        <v>2345.1833333333334</v>
      </c>
      <c r="F469" s="378">
        <v>2287.3166666666666</v>
      </c>
      <c r="G469" s="378">
        <v>2198.6333333333332</v>
      </c>
      <c r="H469" s="378">
        <v>2491.7333333333336</v>
      </c>
      <c r="I469" s="378">
        <v>2580.416666666667</v>
      </c>
      <c r="J469" s="378">
        <v>2638.2833333333338</v>
      </c>
      <c r="K469" s="377">
        <v>2522.5500000000002</v>
      </c>
      <c r="L469" s="377">
        <v>2376</v>
      </c>
      <c r="M469" s="377">
        <v>14.11443</v>
      </c>
      <c r="N469" s="1"/>
      <c r="O469" s="1"/>
    </row>
    <row r="470" spans="1:15" ht="12.75" customHeight="1">
      <c r="A470" s="30">
        <v>460</v>
      </c>
      <c r="B470" s="431" t="s">
        <v>205</v>
      </c>
      <c r="C470" s="377">
        <v>3117.85</v>
      </c>
      <c r="D470" s="378">
        <v>3120.8999999999996</v>
      </c>
      <c r="E470" s="378">
        <v>3067.0999999999995</v>
      </c>
      <c r="F470" s="378">
        <v>3016.35</v>
      </c>
      <c r="G470" s="378">
        <v>2962.5499999999997</v>
      </c>
      <c r="H470" s="378">
        <v>3171.6499999999992</v>
      </c>
      <c r="I470" s="378">
        <v>3225.4499999999994</v>
      </c>
      <c r="J470" s="378">
        <v>3276.1999999999989</v>
      </c>
      <c r="K470" s="377">
        <v>3174.7</v>
      </c>
      <c r="L470" s="377">
        <v>3070.15</v>
      </c>
      <c r="M470" s="377">
        <v>1.16797</v>
      </c>
      <c r="N470" s="1"/>
      <c r="O470" s="1"/>
    </row>
    <row r="471" spans="1:15" ht="12.75" customHeight="1">
      <c r="A471" s="30">
        <v>461</v>
      </c>
      <c r="B471" s="431" t="s">
        <v>206</v>
      </c>
      <c r="C471" s="377">
        <v>536.9</v>
      </c>
      <c r="D471" s="378">
        <v>540.36666666666667</v>
      </c>
      <c r="E471" s="378">
        <v>527.63333333333333</v>
      </c>
      <c r="F471" s="378">
        <v>518.36666666666667</v>
      </c>
      <c r="G471" s="378">
        <v>505.63333333333333</v>
      </c>
      <c r="H471" s="378">
        <v>549.63333333333333</v>
      </c>
      <c r="I471" s="378">
        <v>562.36666666666667</v>
      </c>
      <c r="J471" s="378">
        <v>571.63333333333333</v>
      </c>
      <c r="K471" s="377">
        <v>553.1</v>
      </c>
      <c r="L471" s="377">
        <v>531.1</v>
      </c>
      <c r="M471" s="377">
        <v>3.5533100000000002</v>
      </c>
      <c r="N471" s="1"/>
      <c r="O471" s="1"/>
    </row>
    <row r="472" spans="1:15" ht="12.75" customHeight="1">
      <c r="A472" s="30">
        <v>462</v>
      </c>
      <c r="B472" s="431" t="s">
        <v>207</v>
      </c>
      <c r="C472" s="377">
        <v>1121.95</v>
      </c>
      <c r="D472" s="378">
        <v>1137.75</v>
      </c>
      <c r="E472" s="378">
        <v>1075.5</v>
      </c>
      <c r="F472" s="378">
        <v>1029.05</v>
      </c>
      <c r="G472" s="378">
        <v>966.8</v>
      </c>
      <c r="H472" s="378">
        <v>1184.2</v>
      </c>
      <c r="I472" s="378">
        <v>1246.45</v>
      </c>
      <c r="J472" s="378">
        <v>1292.9000000000001</v>
      </c>
      <c r="K472" s="377">
        <v>1200</v>
      </c>
      <c r="L472" s="377">
        <v>1091.3</v>
      </c>
      <c r="M472" s="377">
        <v>9.7981800000000003</v>
      </c>
      <c r="N472" s="1"/>
      <c r="O472" s="1"/>
    </row>
    <row r="473" spans="1:15" ht="12.75" customHeight="1">
      <c r="A473" s="30">
        <v>463</v>
      </c>
      <c r="B473" s="431" t="s">
        <v>541</v>
      </c>
      <c r="C473" s="377">
        <v>61.15</v>
      </c>
      <c r="D473" s="378">
        <v>62.1</v>
      </c>
      <c r="E473" s="378">
        <v>60.2</v>
      </c>
      <c r="F473" s="378">
        <v>59.25</v>
      </c>
      <c r="G473" s="378">
        <v>57.35</v>
      </c>
      <c r="H473" s="378">
        <v>63.050000000000004</v>
      </c>
      <c r="I473" s="378">
        <v>64.949999999999989</v>
      </c>
      <c r="J473" s="378">
        <v>65.900000000000006</v>
      </c>
      <c r="K473" s="377">
        <v>64</v>
      </c>
      <c r="L473" s="377">
        <v>61.15</v>
      </c>
      <c r="M473" s="377">
        <v>50.21114</v>
      </c>
      <c r="N473" s="1"/>
      <c r="O473" s="1"/>
    </row>
    <row r="474" spans="1:15" ht="12.75" customHeight="1">
      <c r="A474" s="30">
        <v>464</v>
      </c>
      <c r="B474" s="431" t="s">
        <v>542</v>
      </c>
      <c r="C474" s="377">
        <v>187.3</v>
      </c>
      <c r="D474" s="378">
        <v>192.29999999999998</v>
      </c>
      <c r="E474" s="378">
        <v>179.49999999999997</v>
      </c>
      <c r="F474" s="378">
        <v>171.7</v>
      </c>
      <c r="G474" s="378">
        <v>158.89999999999998</v>
      </c>
      <c r="H474" s="378">
        <v>200.09999999999997</v>
      </c>
      <c r="I474" s="378">
        <v>212.89999999999998</v>
      </c>
      <c r="J474" s="378">
        <v>220.69999999999996</v>
      </c>
      <c r="K474" s="377">
        <v>205.1</v>
      </c>
      <c r="L474" s="377">
        <v>184.5</v>
      </c>
      <c r="M474" s="377">
        <v>7.5129999999999999</v>
      </c>
      <c r="N474" s="1"/>
      <c r="O474" s="1"/>
    </row>
    <row r="475" spans="1:15" ht="12.75" customHeight="1">
      <c r="A475" s="30">
        <v>465</v>
      </c>
      <c r="B475" s="431" t="s">
        <v>529</v>
      </c>
      <c r="C475" s="377">
        <v>929.75</v>
      </c>
      <c r="D475" s="378">
        <v>941.91666666666663</v>
      </c>
      <c r="E475" s="378">
        <v>912.83333333333326</v>
      </c>
      <c r="F475" s="378">
        <v>895.91666666666663</v>
      </c>
      <c r="G475" s="378">
        <v>866.83333333333326</v>
      </c>
      <c r="H475" s="378">
        <v>958.83333333333326</v>
      </c>
      <c r="I475" s="378">
        <v>987.91666666666652</v>
      </c>
      <c r="J475" s="378">
        <v>1004.8333333333333</v>
      </c>
      <c r="K475" s="377">
        <v>971</v>
      </c>
      <c r="L475" s="377">
        <v>925</v>
      </c>
      <c r="M475" s="377">
        <v>0.96357000000000004</v>
      </c>
      <c r="N475" s="1"/>
      <c r="O475" s="1"/>
    </row>
    <row r="476" spans="1:15" ht="12.75" customHeight="1">
      <c r="A476" s="30">
        <v>466</v>
      </c>
      <c r="B476" s="431" t="s">
        <v>856</v>
      </c>
      <c r="C476" s="377">
        <v>183.1</v>
      </c>
      <c r="D476" s="378">
        <v>183.1</v>
      </c>
      <c r="E476" s="378">
        <v>183.1</v>
      </c>
      <c r="F476" s="378">
        <v>183.1</v>
      </c>
      <c r="G476" s="378">
        <v>183.1</v>
      </c>
      <c r="H476" s="378">
        <v>183.1</v>
      </c>
      <c r="I476" s="378">
        <v>183.1</v>
      </c>
      <c r="J476" s="378">
        <v>183.1</v>
      </c>
      <c r="K476" s="377">
        <v>183.1</v>
      </c>
      <c r="L476" s="377">
        <v>183.1</v>
      </c>
      <c r="M476" s="377">
        <v>7.92875</v>
      </c>
      <c r="N476" s="1"/>
      <c r="O476" s="1"/>
    </row>
    <row r="477" spans="1:15" ht="12.75" customHeight="1">
      <c r="A477" s="30">
        <v>467</v>
      </c>
      <c r="B477" s="431" t="s">
        <v>530</v>
      </c>
      <c r="C477" s="377">
        <v>50.2</v>
      </c>
      <c r="D477" s="378">
        <v>51.1</v>
      </c>
      <c r="E477" s="378">
        <v>48</v>
      </c>
      <c r="F477" s="378">
        <v>45.8</v>
      </c>
      <c r="G477" s="378">
        <v>42.699999999999996</v>
      </c>
      <c r="H477" s="378">
        <v>53.300000000000004</v>
      </c>
      <c r="I477" s="378">
        <v>56.400000000000013</v>
      </c>
      <c r="J477" s="378">
        <v>58.600000000000009</v>
      </c>
      <c r="K477" s="377">
        <v>54.2</v>
      </c>
      <c r="L477" s="377">
        <v>48.9</v>
      </c>
      <c r="M477" s="377">
        <v>211.00210999999999</v>
      </c>
      <c r="N477" s="1"/>
      <c r="O477" s="1"/>
    </row>
    <row r="478" spans="1:15" ht="12.75" customHeight="1">
      <c r="A478" s="30">
        <v>468</v>
      </c>
      <c r="B478" s="431" t="s">
        <v>208</v>
      </c>
      <c r="C478" s="377">
        <v>612.20000000000005</v>
      </c>
      <c r="D478" s="378">
        <v>616.90000000000009</v>
      </c>
      <c r="E478" s="378">
        <v>602.70000000000016</v>
      </c>
      <c r="F478" s="378">
        <v>593.20000000000005</v>
      </c>
      <c r="G478" s="378">
        <v>579.00000000000011</v>
      </c>
      <c r="H478" s="378">
        <v>626.4000000000002</v>
      </c>
      <c r="I478" s="378">
        <v>640.6</v>
      </c>
      <c r="J478" s="378">
        <v>650.10000000000025</v>
      </c>
      <c r="K478" s="377">
        <v>631.1</v>
      </c>
      <c r="L478" s="377">
        <v>607.4</v>
      </c>
      <c r="M478" s="377">
        <v>7.1298700000000004</v>
      </c>
      <c r="N478" s="1"/>
      <c r="O478" s="1"/>
    </row>
    <row r="479" spans="1:15" ht="12.75" customHeight="1">
      <c r="A479" s="30">
        <v>469</v>
      </c>
      <c r="B479" s="431" t="s">
        <v>209</v>
      </c>
      <c r="C479" s="377">
        <v>1523.8</v>
      </c>
      <c r="D479" s="378">
        <v>1534.3666666666668</v>
      </c>
      <c r="E479" s="378">
        <v>1498.3333333333335</v>
      </c>
      <c r="F479" s="378">
        <v>1472.8666666666668</v>
      </c>
      <c r="G479" s="378">
        <v>1436.8333333333335</v>
      </c>
      <c r="H479" s="378">
        <v>1559.8333333333335</v>
      </c>
      <c r="I479" s="378">
        <v>1595.8666666666668</v>
      </c>
      <c r="J479" s="378">
        <v>1621.3333333333335</v>
      </c>
      <c r="K479" s="377">
        <v>1570.4</v>
      </c>
      <c r="L479" s="377">
        <v>1508.9</v>
      </c>
      <c r="M479" s="377">
        <v>2.8507899999999999</v>
      </c>
      <c r="N479" s="1"/>
      <c r="O479" s="1"/>
    </row>
    <row r="480" spans="1:15" ht="12.75" customHeight="1">
      <c r="A480" s="30">
        <v>470</v>
      </c>
      <c r="B480" s="431" t="s">
        <v>544</v>
      </c>
      <c r="C480" s="377">
        <v>12.65</v>
      </c>
      <c r="D480" s="378">
        <v>12.75</v>
      </c>
      <c r="E480" s="378">
        <v>12.5</v>
      </c>
      <c r="F480" s="378">
        <v>12.35</v>
      </c>
      <c r="G480" s="378">
        <v>12.1</v>
      </c>
      <c r="H480" s="378">
        <v>12.9</v>
      </c>
      <c r="I480" s="378">
        <v>13.15</v>
      </c>
      <c r="J480" s="378">
        <v>13.3</v>
      </c>
      <c r="K480" s="377">
        <v>13</v>
      </c>
      <c r="L480" s="377">
        <v>12.6</v>
      </c>
      <c r="M480" s="377">
        <v>32.940910000000002</v>
      </c>
      <c r="N480" s="1"/>
      <c r="O480" s="1"/>
    </row>
    <row r="481" spans="1:15" ht="12.75" customHeight="1">
      <c r="A481" s="30">
        <v>471</v>
      </c>
      <c r="B481" s="431" t="s">
        <v>545</v>
      </c>
      <c r="C481" s="377">
        <v>503.55</v>
      </c>
      <c r="D481" s="378">
        <v>510.43333333333334</v>
      </c>
      <c r="E481" s="378">
        <v>493.11666666666667</v>
      </c>
      <c r="F481" s="378">
        <v>482.68333333333334</v>
      </c>
      <c r="G481" s="378">
        <v>465.36666666666667</v>
      </c>
      <c r="H481" s="378">
        <v>520.86666666666667</v>
      </c>
      <c r="I481" s="378">
        <v>538.18333333333339</v>
      </c>
      <c r="J481" s="378">
        <v>548.61666666666667</v>
      </c>
      <c r="K481" s="377">
        <v>527.75</v>
      </c>
      <c r="L481" s="377">
        <v>500</v>
      </c>
      <c r="M481" s="377">
        <v>1.45163</v>
      </c>
      <c r="N481" s="1"/>
      <c r="O481" s="1"/>
    </row>
    <row r="482" spans="1:15" ht="12.75" customHeight="1">
      <c r="A482" s="30">
        <v>472</v>
      </c>
      <c r="B482" s="431" t="s">
        <v>547</v>
      </c>
      <c r="C482" s="377">
        <v>133.05000000000001</v>
      </c>
      <c r="D482" s="378">
        <v>134.01666666666668</v>
      </c>
      <c r="E482" s="378">
        <v>130.03333333333336</v>
      </c>
      <c r="F482" s="378">
        <v>127.01666666666668</v>
      </c>
      <c r="G482" s="378">
        <v>123.03333333333336</v>
      </c>
      <c r="H482" s="378">
        <v>137.03333333333336</v>
      </c>
      <c r="I482" s="378">
        <v>141.01666666666665</v>
      </c>
      <c r="J482" s="378">
        <v>144.03333333333336</v>
      </c>
      <c r="K482" s="377">
        <v>138</v>
      </c>
      <c r="L482" s="377">
        <v>131</v>
      </c>
      <c r="M482" s="377">
        <v>7.77325</v>
      </c>
      <c r="N482" s="1"/>
      <c r="O482" s="1"/>
    </row>
    <row r="483" spans="1:15" ht="12.75" customHeight="1">
      <c r="A483" s="30">
        <v>473</v>
      </c>
      <c r="B483" s="431" t="s">
        <v>548</v>
      </c>
      <c r="C483" s="377">
        <v>18.95</v>
      </c>
      <c r="D483" s="378">
        <v>19.166666666666668</v>
      </c>
      <c r="E483" s="378">
        <v>18.533333333333335</v>
      </c>
      <c r="F483" s="378">
        <v>18.116666666666667</v>
      </c>
      <c r="G483" s="378">
        <v>17.483333333333334</v>
      </c>
      <c r="H483" s="378">
        <v>19.583333333333336</v>
      </c>
      <c r="I483" s="378">
        <v>20.216666666666669</v>
      </c>
      <c r="J483" s="378">
        <v>20.633333333333336</v>
      </c>
      <c r="K483" s="377">
        <v>19.8</v>
      </c>
      <c r="L483" s="377">
        <v>18.75</v>
      </c>
      <c r="M483" s="377">
        <v>24.433599999999998</v>
      </c>
      <c r="N483" s="1"/>
      <c r="O483" s="1"/>
    </row>
    <row r="484" spans="1:15" ht="12.75" customHeight="1">
      <c r="A484" s="30">
        <v>474</v>
      </c>
      <c r="B484" s="431" t="s">
        <v>210</v>
      </c>
      <c r="C484" s="377">
        <v>7156</v>
      </c>
      <c r="D484" s="378">
        <v>7203.2166666666672</v>
      </c>
      <c r="E484" s="378">
        <v>7041.4333333333343</v>
      </c>
      <c r="F484" s="378">
        <v>6926.8666666666668</v>
      </c>
      <c r="G484" s="378">
        <v>6765.0833333333339</v>
      </c>
      <c r="H484" s="378">
        <v>7317.7833333333347</v>
      </c>
      <c r="I484" s="378">
        <v>7479.5666666666675</v>
      </c>
      <c r="J484" s="378">
        <v>7594.133333333335</v>
      </c>
      <c r="K484" s="377">
        <v>7365</v>
      </c>
      <c r="L484" s="377">
        <v>7088.65</v>
      </c>
      <c r="M484" s="377">
        <v>3.1930399999999999</v>
      </c>
      <c r="N484" s="1"/>
      <c r="O484" s="1"/>
    </row>
    <row r="485" spans="1:15" ht="12.75" customHeight="1">
      <c r="A485" s="30">
        <v>475</v>
      </c>
      <c r="B485" s="431" t="s">
        <v>279</v>
      </c>
      <c r="C485" s="377">
        <v>42.15</v>
      </c>
      <c r="D485" s="378">
        <v>42.416666666666664</v>
      </c>
      <c r="E485" s="378">
        <v>41.083333333333329</v>
      </c>
      <c r="F485" s="378">
        <v>40.016666666666666</v>
      </c>
      <c r="G485" s="378">
        <v>38.68333333333333</v>
      </c>
      <c r="H485" s="378">
        <v>43.483333333333327</v>
      </c>
      <c r="I485" s="378">
        <v>44.816666666666656</v>
      </c>
      <c r="J485" s="378">
        <v>45.883333333333326</v>
      </c>
      <c r="K485" s="377">
        <v>43.75</v>
      </c>
      <c r="L485" s="377">
        <v>41.35</v>
      </c>
      <c r="M485" s="377">
        <v>109.39046999999999</v>
      </c>
      <c r="N485" s="1"/>
      <c r="O485" s="1"/>
    </row>
    <row r="486" spans="1:15" ht="12.75" customHeight="1">
      <c r="A486" s="30">
        <v>476</v>
      </c>
      <c r="B486" s="431" t="s">
        <v>211</v>
      </c>
      <c r="C486" s="377">
        <v>762.6</v>
      </c>
      <c r="D486" s="378">
        <v>768.0333333333333</v>
      </c>
      <c r="E486" s="378">
        <v>750.06666666666661</v>
      </c>
      <c r="F486" s="378">
        <v>737.5333333333333</v>
      </c>
      <c r="G486" s="378">
        <v>719.56666666666661</v>
      </c>
      <c r="H486" s="378">
        <v>780.56666666666661</v>
      </c>
      <c r="I486" s="378">
        <v>798.5333333333333</v>
      </c>
      <c r="J486" s="378">
        <v>811.06666666666661</v>
      </c>
      <c r="K486" s="377">
        <v>786</v>
      </c>
      <c r="L486" s="377">
        <v>755.5</v>
      </c>
      <c r="M486" s="377">
        <v>16.63579</v>
      </c>
      <c r="N486" s="1"/>
      <c r="O486" s="1"/>
    </row>
    <row r="487" spans="1:15" ht="12.75" customHeight="1">
      <c r="A487" s="30">
        <v>477</v>
      </c>
      <c r="B487" s="431" t="s">
        <v>546</v>
      </c>
      <c r="C487" s="377">
        <v>987.65</v>
      </c>
      <c r="D487" s="378">
        <v>1002.0500000000001</v>
      </c>
      <c r="E487" s="378">
        <v>961.60000000000014</v>
      </c>
      <c r="F487" s="378">
        <v>935.55000000000007</v>
      </c>
      <c r="G487" s="378">
        <v>895.10000000000014</v>
      </c>
      <c r="H487" s="378">
        <v>1028.1000000000001</v>
      </c>
      <c r="I487" s="378">
        <v>1068.5500000000002</v>
      </c>
      <c r="J487" s="378">
        <v>1094.6000000000001</v>
      </c>
      <c r="K487" s="377">
        <v>1042.5</v>
      </c>
      <c r="L487" s="377">
        <v>976</v>
      </c>
      <c r="M487" s="377">
        <v>0.80472999999999995</v>
      </c>
      <c r="N487" s="1"/>
      <c r="O487" s="1"/>
    </row>
    <row r="488" spans="1:15" ht="12.75" customHeight="1">
      <c r="A488" s="30">
        <v>478</v>
      </c>
      <c r="B488" s="431" t="s">
        <v>551</v>
      </c>
      <c r="C488" s="377">
        <v>520.1</v>
      </c>
      <c r="D488" s="378">
        <v>520.55000000000007</v>
      </c>
      <c r="E488" s="378">
        <v>503.75000000000011</v>
      </c>
      <c r="F488" s="378">
        <v>487.40000000000003</v>
      </c>
      <c r="G488" s="378">
        <v>470.60000000000008</v>
      </c>
      <c r="H488" s="378">
        <v>536.90000000000009</v>
      </c>
      <c r="I488" s="378">
        <v>553.70000000000005</v>
      </c>
      <c r="J488" s="378">
        <v>570.05000000000018</v>
      </c>
      <c r="K488" s="377">
        <v>537.35</v>
      </c>
      <c r="L488" s="377">
        <v>504.2</v>
      </c>
      <c r="M488" s="377">
        <v>1.6397200000000001</v>
      </c>
      <c r="N488" s="1"/>
      <c r="O488" s="1"/>
    </row>
    <row r="489" spans="1:15" ht="12.75" customHeight="1">
      <c r="A489" s="30">
        <v>479</v>
      </c>
      <c r="B489" s="431" t="s">
        <v>552</v>
      </c>
      <c r="C489" s="377">
        <v>38.700000000000003</v>
      </c>
      <c r="D489" s="378">
        <v>39.583333333333336</v>
      </c>
      <c r="E489" s="378">
        <v>37.266666666666673</v>
      </c>
      <c r="F489" s="378">
        <v>35.833333333333336</v>
      </c>
      <c r="G489" s="378">
        <v>33.516666666666673</v>
      </c>
      <c r="H489" s="378">
        <v>41.016666666666673</v>
      </c>
      <c r="I489" s="378">
        <v>43.333333333333336</v>
      </c>
      <c r="J489" s="378">
        <v>44.766666666666673</v>
      </c>
      <c r="K489" s="377">
        <v>41.9</v>
      </c>
      <c r="L489" s="377">
        <v>38.15</v>
      </c>
      <c r="M489" s="377">
        <v>50.319980000000001</v>
      </c>
      <c r="N489" s="1"/>
      <c r="O489" s="1"/>
    </row>
    <row r="490" spans="1:15" ht="12.75" customHeight="1">
      <c r="A490" s="30">
        <v>480</v>
      </c>
      <c r="B490" s="431" t="s">
        <v>553</v>
      </c>
      <c r="C490" s="377">
        <v>1156.45</v>
      </c>
      <c r="D490" s="378">
        <v>1170.0000000000002</v>
      </c>
      <c r="E490" s="378">
        <v>1129.1000000000004</v>
      </c>
      <c r="F490" s="378">
        <v>1101.7500000000002</v>
      </c>
      <c r="G490" s="378">
        <v>1060.8500000000004</v>
      </c>
      <c r="H490" s="378">
        <v>1197.3500000000004</v>
      </c>
      <c r="I490" s="378">
        <v>1238.2500000000005</v>
      </c>
      <c r="J490" s="378">
        <v>1265.6000000000004</v>
      </c>
      <c r="K490" s="377">
        <v>1210.9000000000001</v>
      </c>
      <c r="L490" s="377">
        <v>1142.6500000000001</v>
      </c>
      <c r="M490" s="377">
        <v>0.36902000000000001</v>
      </c>
      <c r="N490" s="1"/>
      <c r="O490" s="1"/>
    </row>
    <row r="491" spans="1:15" ht="12.75" customHeight="1">
      <c r="A491" s="30">
        <v>481</v>
      </c>
      <c r="B491" s="431" t="s">
        <v>555</v>
      </c>
      <c r="C491" s="377">
        <v>385.5</v>
      </c>
      <c r="D491" s="378">
        <v>396.18333333333334</v>
      </c>
      <c r="E491" s="378">
        <v>365.81666666666666</v>
      </c>
      <c r="F491" s="378">
        <v>346.13333333333333</v>
      </c>
      <c r="G491" s="378">
        <v>315.76666666666665</v>
      </c>
      <c r="H491" s="378">
        <v>415.86666666666667</v>
      </c>
      <c r="I491" s="378">
        <v>446.23333333333335</v>
      </c>
      <c r="J491" s="378">
        <v>465.91666666666669</v>
      </c>
      <c r="K491" s="377">
        <v>426.55</v>
      </c>
      <c r="L491" s="377">
        <v>376.5</v>
      </c>
      <c r="M491" s="377">
        <v>6.8734999999999999</v>
      </c>
      <c r="N491" s="1"/>
      <c r="O491" s="1"/>
    </row>
    <row r="492" spans="1:15" ht="12.75" customHeight="1">
      <c r="A492" s="30">
        <v>482</v>
      </c>
      <c r="B492" s="431" t="s">
        <v>281</v>
      </c>
      <c r="C492" s="377">
        <v>900.65</v>
      </c>
      <c r="D492" s="378">
        <v>896.95000000000016</v>
      </c>
      <c r="E492" s="378">
        <v>881.90000000000032</v>
      </c>
      <c r="F492" s="378">
        <v>863.1500000000002</v>
      </c>
      <c r="G492" s="378">
        <v>848.10000000000036</v>
      </c>
      <c r="H492" s="378">
        <v>915.70000000000027</v>
      </c>
      <c r="I492" s="378">
        <v>930.75000000000023</v>
      </c>
      <c r="J492" s="378">
        <v>949.50000000000023</v>
      </c>
      <c r="K492" s="377">
        <v>912</v>
      </c>
      <c r="L492" s="377">
        <v>878.2</v>
      </c>
      <c r="M492" s="377">
        <v>4.9929699999999997</v>
      </c>
      <c r="N492" s="1"/>
      <c r="O492" s="1"/>
    </row>
    <row r="493" spans="1:15" ht="12.75" customHeight="1">
      <c r="A493" s="30">
        <v>483</v>
      </c>
      <c r="B493" s="431" t="s">
        <v>212</v>
      </c>
      <c r="C493" s="377">
        <v>312.10000000000002</v>
      </c>
      <c r="D493" s="378">
        <v>316.03333333333336</v>
      </c>
      <c r="E493" s="378">
        <v>306.31666666666672</v>
      </c>
      <c r="F493" s="378">
        <v>300.53333333333336</v>
      </c>
      <c r="G493" s="378">
        <v>290.81666666666672</v>
      </c>
      <c r="H493" s="378">
        <v>321.81666666666672</v>
      </c>
      <c r="I493" s="378">
        <v>331.5333333333333</v>
      </c>
      <c r="J493" s="378">
        <v>337.31666666666672</v>
      </c>
      <c r="K493" s="377">
        <v>325.75</v>
      </c>
      <c r="L493" s="377">
        <v>310.25</v>
      </c>
      <c r="M493" s="377">
        <v>109.49388999999999</v>
      </c>
      <c r="N493" s="1"/>
      <c r="O493" s="1"/>
    </row>
    <row r="494" spans="1:15" ht="12.75" customHeight="1">
      <c r="A494" s="30">
        <v>484</v>
      </c>
      <c r="B494" s="431" t="s">
        <v>556</v>
      </c>
      <c r="C494" s="377">
        <v>2477.0500000000002</v>
      </c>
      <c r="D494" s="378">
        <v>2499.4500000000003</v>
      </c>
      <c r="E494" s="378">
        <v>2408.3500000000004</v>
      </c>
      <c r="F494" s="378">
        <v>2339.65</v>
      </c>
      <c r="G494" s="378">
        <v>2248.5500000000002</v>
      </c>
      <c r="H494" s="378">
        <v>2568.1500000000005</v>
      </c>
      <c r="I494" s="378">
        <v>2659.25</v>
      </c>
      <c r="J494" s="378">
        <v>2727.9500000000007</v>
      </c>
      <c r="K494" s="377">
        <v>2590.5500000000002</v>
      </c>
      <c r="L494" s="377">
        <v>2430.75</v>
      </c>
      <c r="M494" s="377">
        <v>0.58411999999999997</v>
      </c>
      <c r="N494" s="1"/>
      <c r="O494" s="1"/>
    </row>
    <row r="495" spans="1:15" ht="12.75" customHeight="1">
      <c r="A495" s="30">
        <v>485</v>
      </c>
      <c r="B495" s="431" t="s">
        <v>280</v>
      </c>
      <c r="C495" s="377">
        <v>216.5</v>
      </c>
      <c r="D495" s="378">
        <v>218.06666666666669</v>
      </c>
      <c r="E495" s="378">
        <v>213.53333333333339</v>
      </c>
      <c r="F495" s="378">
        <v>210.56666666666669</v>
      </c>
      <c r="G495" s="378">
        <v>206.03333333333339</v>
      </c>
      <c r="H495" s="378">
        <v>221.03333333333339</v>
      </c>
      <c r="I495" s="378">
        <v>225.56666666666669</v>
      </c>
      <c r="J495" s="378">
        <v>228.53333333333339</v>
      </c>
      <c r="K495" s="377">
        <v>222.6</v>
      </c>
      <c r="L495" s="377">
        <v>215.1</v>
      </c>
      <c r="M495" s="377">
        <v>4.1532999999999998</v>
      </c>
      <c r="N495" s="1"/>
      <c r="O495" s="1"/>
    </row>
    <row r="496" spans="1:15" ht="12.75" customHeight="1">
      <c r="A496" s="30">
        <v>486</v>
      </c>
      <c r="B496" s="431" t="s">
        <v>557</v>
      </c>
      <c r="C496" s="377">
        <v>2048.6</v>
      </c>
      <c r="D496" s="378">
        <v>2066.5333333333333</v>
      </c>
      <c r="E496" s="378">
        <v>2008.0666666666666</v>
      </c>
      <c r="F496" s="378">
        <v>1967.5333333333333</v>
      </c>
      <c r="G496" s="378">
        <v>1909.0666666666666</v>
      </c>
      <c r="H496" s="378">
        <v>2107.0666666666666</v>
      </c>
      <c r="I496" s="378">
        <v>2165.5333333333328</v>
      </c>
      <c r="J496" s="378">
        <v>2206.0666666666666</v>
      </c>
      <c r="K496" s="377">
        <v>2125</v>
      </c>
      <c r="L496" s="377">
        <v>2026</v>
      </c>
      <c r="M496" s="377">
        <v>0.70508000000000004</v>
      </c>
      <c r="N496" s="1"/>
      <c r="O496" s="1"/>
    </row>
    <row r="497" spans="1:15" ht="12.75" customHeight="1">
      <c r="A497" s="30">
        <v>487</v>
      </c>
      <c r="B497" s="431" t="s">
        <v>550</v>
      </c>
      <c r="C497" s="377">
        <v>560.70000000000005</v>
      </c>
      <c r="D497" s="378">
        <v>562.51666666666677</v>
      </c>
      <c r="E497" s="378">
        <v>543.03333333333353</v>
      </c>
      <c r="F497" s="378">
        <v>525.36666666666679</v>
      </c>
      <c r="G497" s="378">
        <v>505.88333333333355</v>
      </c>
      <c r="H497" s="378">
        <v>580.18333333333351</v>
      </c>
      <c r="I497" s="378">
        <v>599.66666666666686</v>
      </c>
      <c r="J497" s="378">
        <v>617.33333333333348</v>
      </c>
      <c r="K497" s="377">
        <v>582</v>
      </c>
      <c r="L497" s="377">
        <v>544.85</v>
      </c>
      <c r="M497" s="377">
        <v>3.6466699999999999</v>
      </c>
      <c r="N497" s="1"/>
      <c r="O497" s="1"/>
    </row>
    <row r="498" spans="1:15" ht="12.75" customHeight="1">
      <c r="A498" s="30">
        <v>488</v>
      </c>
      <c r="B498" s="431" t="s">
        <v>549</v>
      </c>
      <c r="C498" s="377">
        <v>3850</v>
      </c>
      <c r="D498" s="378">
        <v>3863.9333333333329</v>
      </c>
      <c r="E498" s="378">
        <v>3663.8166666666657</v>
      </c>
      <c r="F498" s="378">
        <v>3477.6333333333328</v>
      </c>
      <c r="G498" s="378">
        <v>3277.5166666666655</v>
      </c>
      <c r="H498" s="378">
        <v>4050.1166666666659</v>
      </c>
      <c r="I498" s="378">
        <v>4250.2333333333336</v>
      </c>
      <c r="J498" s="378">
        <v>4436.4166666666661</v>
      </c>
      <c r="K498" s="377">
        <v>4064.05</v>
      </c>
      <c r="L498" s="377">
        <v>3677.75</v>
      </c>
      <c r="M498" s="377">
        <v>0.24942</v>
      </c>
      <c r="N498" s="1"/>
      <c r="O498" s="1"/>
    </row>
    <row r="499" spans="1:15" ht="12.75" customHeight="1">
      <c r="A499" s="30">
        <v>489</v>
      </c>
      <c r="B499" s="431" t="s">
        <v>213</v>
      </c>
      <c r="C499" s="377">
        <v>1187.45</v>
      </c>
      <c r="D499" s="378">
        <v>1182.4666666666669</v>
      </c>
      <c r="E499" s="378">
        <v>1165.0333333333338</v>
      </c>
      <c r="F499" s="378">
        <v>1142.6166666666668</v>
      </c>
      <c r="G499" s="378">
        <v>1125.1833333333336</v>
      </c>
      <c r="H499" s="378">
        <v>1204.8833333333339</v>
      </c>
      <c r="I499" s="378">
        <v>1222.3166666666668</v>
      </c>
      <c r="J499" s="378">
        <v>1244.733333333334</v>
      </c>
      <c r="K499" s="377">
        <v>1199.9000000000001</v>
      </c>
      <c r="L499" s="377">
        <v>1160.05</v>
      </c>
      <c r="M499" s="377">
        <v>14.69411</v>
      </c>
      <c r="N499" s="1"/>
      <c r="O499" s="1"/>
    </row>
    <row r="500" spans="1:15" ht="12.75" customHeight="1">
      <c r="A500" s="30">
        <v>490</v>
      </c>
      <c r="B500" s="431" t="s">
        <v>554</v>
      </c>
      <c r="C500" s="377">
        <v>2477.75</v>
      </c>
      <c r="D500" s="378">
        <v>2564.5833333333335</v>
      </c>
      <c r="E500" s="378">
        <v>2369.166666666667</v>
      </c>
      <c r="F500" s="378">
        <v>2260.5833333333335</v>
      </c>
      <c r="G500" s="378">
        <v>2065.166666666667</v>
      </c>
      <c r="H500" s="378">
        <v>2673.166666666667</v>
      </c>
      <c r="I500" s="378">
        <v>2868.5833333333339</v>
      </c>
      <c r="J500" s="378">
        <v>2977.166666666667</v>
      </c>
      <c r="K500" s="377">
        <v>2760</v>
      </c>
      <c r="L500" s="377">
        <v>2456</v>
      </c>
      <c r="M500" s="377">
        <v>3.4172400000000001</v>
      </c>
      <c r="N500" s="1"/>
      <c r="O500" s="1"/>
    </row>
    <row r="501" spans="1:15" ht="12.75" customHeight="1">
      <c r="A501" s="30">
        <v>491</v>
      </c>
      <c r="B501" s="431" t="s">
        <v>558</v>
      </c>
      <c r="C501" s="377">
        <v>8320.6</v>
      </c>
      <c r="D501" s="378">
        <v>8333.8833333333332</v>
      </c>
      <c r="E501" s="378">
        <v>8137.2166666666672</v>
      </c>
      <c r="F501" s="378">
        <v>7953.8333333333339</v>
      </c>
      <c r="G501" s="378">
        <v>7757.1666666666679</v>
      </c>
      <c r="H501" s="378">
        <v>8517.2666666666664</v>
      </c>
      <c r="I501" s="378">
        <v>8713.9333333333343</v>
      </c>
      <c r="J501" s="378">
        <v>8897.3166666666657</v>
      </c>
      <c r="K501" s="377">
        <v>8530.5499999999993</v>
      </c>
      <c r="L501" s="377">
        <v>8150.5</v>
      </c>
      <c r="M501" s="377">
        <v>5.6419999999999998E-2</v>
      </c>
      <c r="N501" s="1"/>
      <c r="O501" s="1"/>
    </row>
    <row r="502" spans="1:15" ht="12.75" customHeight="1">
      <c r="A502" s="30">
        <v>492</v>
      </c>
      <c r="B502" s="431" t="s">
        <v>559</v>
      </c>
      <c r="C502" s="377">
        <v>170.6</v>
      </c>
      <c r="D502" s="378">
        <v>172.5</v>
      </c>
      <c r="E502" s="378">
        <v>165.15</v>
      </c>
      <c r="F502" s="378">
        <v>159.70000000000002</v>
      </c>
      <c r="G502" s="378">
        <v>152.35000000000002</v>
      </c>
      <c r="H502" s="378">
        <v>177.95</v>
      </c>
      <c r="I502" s="378">
        <v>185.3</v>
      </c>
      <c r="J502" s="378">
        <v>190.74999999999997</v>
      </c>
      <c r="K502" s="377">
        <v>179.85</v>
      </c>
      <c r="L502" s="377">
        <v>167.05</v>
      </c>
      <c r="M502" s="377">
        <v>16.086780000000001</v>
      </c>
      <c r="N502" s="1"/>
      <c r="O502" s="1"/>
    </row>
    <row r="503" spans="1:15" ht="12.75" customHeight="1">
      <c r="A503" s="30">
        <v>493</v>
      </c>
      <c r="B503" s="431" t="s">
        <v>560</v>
      </c>
      <c r="C503" s="377">
        <v>136.85</v>
      </c>
      <c r="D503" s="378">
        <v>139.45000000000002</v>
      </c>
      <c r="E503" s="378">
        <v>132.40000000000003</v>
      </c>
      <c r="F503" s="378">
        <v>127.95000000000002</v>
      </c>
      <c r="G503" s="378">
        <v>120.90000000000003</v>
      </c>
      <c r="H503" s="378">
        <v>143.90000000000003</v>
      </c>
      <c r="I503" s="378">
        <v>150.95000000000005</v>
      </c>
      <c r="J503" s="378">
        <v>155.40000000000003</v>
      </c>
      <c r="K503" s="377">
        <v>146.5</v>
      </c>
      <c r="L503" s="377">
        <v>135</v>
      </c>
      <c r="M503" s="377">
        <v>28.971900000000002</v>
      </c>
      <c r="N503" s="1"/>
      <c r="O503" s="1"/>
    </row>
    <row r="504" spans="1:15" ht="12.75" customHeight="1">
      <c r="A504" s="30">
        <v>494</v>
      </c>
      <c r="B504" s="431" t="s">
        <v>561</v>
      </c>
      <c r="C504" s="377">
        <v>491.2</v>
      </c>
      <c r="D504" s="378">
        <v>495.41666666666669</v>
      </c>
      <c r="E504" s="378">
        <v>478.73333333333335</v>
      </c>
      <c r="F504" s="378">
        <v>466.26666666666665</v>
      </c>
      <c r="G504" s="378">
        <v>449.58333333333331</v>
      </c>
      <c r="H504" s="378">
        <v>507.88333333333338</v>
      </c>
      <c r="I504" s="378">
        <v>524.56666666666661</v>
      </c>
      <c r="J504" s="378">
        <v>537.03333333333342</v>
      </c>
      <c r="K504" s="377">
        <v>512.1</v>
      </c>
      <c r="L504" s="377">
        <v>482.95</v>
      </c>
      <c r="M504" s="377">
        <v>0.58796999999999999</v>
      </c>
      <c r="N504" s="1"/>
      <c r="O504" s="1"/>
    </row>
    <row r="505" spans="1:15" ht="12.75" customHeight="1">
      <c r="A505" s="30">
        <v>495</v>
      </c>
      <c r="B505" s="431" t="s">
        <v>282</v>
      </c>
      <c r="C505" s="377">
        <v>1798.7</v>
      </c>
      <c r="D505" s="378">
        <v>1801.2333333333333</v>
      </c>
      <c r="E505" s="378">
        <v>1762.4666666666667</v>
      </c>
      <c r="F505" s="378">
        <v>1726.2333333333333</v>
      </c>
      <c r="G505" s="378">
        <v>1687.4666666666667</v>
      </c>
      <c r="H505" s="378">
        <v>1837.4666666666667</v>
      </c>
      <c r="I505" s="378">
        <v>1876.2333333333336</v>
      </c>
      <c r="J505" s="378">
        <v>1912.4666666666667</v>
      </c>
      <c r="K505" s="377">
        <v>1840</v>
      </c>
      <c r="L505" s="377">
        <v>1765</v>
      </c>
      <c r="M505" s="377">
        <v>2.8203100000000001</v>
      </c>
      <c r="N505" s="1"/>
      <c r="O505" s="1"/>
    </row>
    <row r="506" spans="1:15" ht="12.75" customHeight="1">
      <c r="A506" s="30">
        <v>496</v>
      </c>
      <c r="B506" s="431" t="s">
        <v>214</v>
      </c>
      <c r="C506" s="377">
        <v>572.75</v>
      </c>
      <c r="D506" s="378">
        <v>582.23333333333335</v>
      </c>
      <c r="E506" s="378">
        <v>558.9666666666667</v>
      </c>
      <c r="F506" s="378">
        <v>545.18333333333339</v>
      </c>
      <c r="G506" s="378">
        <v>521.91666666666674</v>
      </c>
      <c r="H506" s="378">
        <v>596.01666666666665</v>
      </c>
      <c r="I506" s="378">
        <v>619.2833333333333</v>
      </c>
      <c r="J506" s="378">
        <v>633.06666666666661</v>
      </c>
      <c r="K506" s="377">
        <v>605.5</v>
      </c>
      <c r="L506" s="377">
        <v>568.45000000000005</v>
      </c>
      <c r="M506" s="377">
        <v>130.75358</v>
      </c>
      <c r="N506" s="1"/>
      <c r="O506" s="1"/>
    </row>
    <row r="507" spans="1:15" ht="12.75" customHeight="1">
      <c r="A507" s="30">
        <v>497</v>
      </c>
      <c r="B507" s="431" t="s">
        <v>562</v>
      </c>
      <c r="C507" s="377">
        <v>394.35</v>
      </c>
      <c r="D507" s="378">
        <v>397.58333333333331</v>
      </c>
      <c r="E507" s="378">
        <v>386.76666666666665</v>
      </c>
      <c r="F507" s="378">
        <v>379.18333333333334</v>
      </c>
      <c r="G507" s="378">
        <v>368.36666666666667</v>
      </c>
      <c r="H507" s="378">
        <v>405.16666666666663</v>
      </c>
      <c r="I507" s="378">
        <v>415.98333333333335</v>
      </c>
      <c r="J507" s="378">
        <v>423.56666666666661</v>
      </c>
      <c r="K507" s="377">
        <v>408.4</v>
      </c>
      <c r="L507" s="377">
        <v>390</v>
      </c>
      <c r="M507" s="377">
        <v>4.2274500000000002</v>
      </c>
      <c r="N507" s="1"/>
      <c r="O507" s="1"/>
    </row>
    <row r="508" spans="1:15" ht="12.75" customHeight="1">
      <c r="A508" s="30">
        <v>498</v>
      </c>
      <c r="B508" s="431" t="s">
        <v>283</v>
      </c>
      <c r="C508" s="377">
        <v>13.45</v>
      </c>
      <c r="D508" s="378">
        <v>13.683333333333332</v>
      </c>
      <c r="E508" s="378">
        <v>13.166666666666664</v>
      </c>
      <c r="F508" s="378">
        <v>12.883333333333333</v>
      </c>
      <c r="G508" s="378">
        <v>12.366666666666665</v>
      </c>
      <c r="H508" s="378">
        <v>13.966666666666663</v>
      </c>
      <c r="I508" s="378">
        <v>14.483333333333333</v>
      </c>
      <c r="J508" s="378">
        <v>14.766666666666662</v>
      </c>
      <c r="K508" s="377">
        <v>14.2</v>
      </c>
      <c r="L508" s="377">
        <v>13.4</v>
      </c>
      <c r="M508" s="377">
        <v>2009.08635</v>
      </c>
      <c r="N508" s="1"/>
      <c r="O508" s="1"/>
    </row>
    <row r="509" spans="1:15" ht="12.75" customHeight="1">
      <c r="A509" s="30">
        <v>499</v>
      </c>
      <c r="B509" s="431" t="s">
        <v>215</v>
      </c>
      <c r="C509" s="377">
        <v>268.10000000000002</v>
      </c>
      <c r="D509" s="378">
        <v>273.76666666666665</v>
      </c>
      <c r="E509" s="378">
        <v>256.83333333333331</v>
      </c>
      <c r="F509" s="378">
        <v>245.56666666666666</v>
      </c>
      <c r="G509" s="378">
        <v>228.63333333333333</v>
      </c>
      <c r="H509" s="378">
        <v>285.0333333333333</v>
      </c>
      <c r="I509" s="378">
        <v>301.9666666666667</v>
      </c>
      <c r="J509" s="378">
        <v>313.23333333333329</v>
      </c>
      <c r="K509" s="377">
        <v>290.7</v>
      </c>
      <c r="L509" s="377">
        <v>262.5</v>
      </c>
      <c r="M509" s="377">
        <v>288.00290999999999</v>
      </c>
      <c r="N509" s="1"/>
      <c r="O509" s="1"/>
    </row>
    <row r="510" spans="1:15" ht="12.75" customHeight="1">
      <c r="A510" s="30">
        <v>500</v>
      </c>
      <c r="B510" s="431" t="s">
        <v>563</v>
      </c>
      <c r="C510" s="377">
        <v>415.65</v>
      </c>
      <c r="D510" s="378">
        <v>422.79999999999995</v>
      </c>
      <c r="E510" s="378">
        <v>401.89999999999992</v>
      </c>
      <c r="F510" s="378">
        <v>388.15</v>
      </c>
      <c r="G510" s="378">
        <v>367.24999999999994</v>
      </c>
      <c r="H510" s="378">
        <v>436.5499999999999</v>
      </c>
      <c r="I510" s="378">
        <v>457.45</v>
      </c>
      <c r="J510" s="378">
        <v>471.19999999999987</v>
      </c>
      <c r="K510" s="377">
        <v>443.7</v>
      </c>
      <c r="L510" s="377">
        <v>409.05</v>
      </c>
      <c r="M510" s="377">
        <v>14.49038</v>
      </c>
      <c r="N510" s="1"/>
      <c r="O510" s="1"/>
    </row>
    <row r="511" spans="1:15" ht="12.75" customHeight="1">
      <c r="A511" s="30">
        <v>501</v>
      </c>
      <c r="B511" s="431" t="s">
        <v>564</v>
      </c>
      <c r="C511" s="377">
        <v>1677.6</v>
      </c>
      <c r="D511" s="378">
        <v>1668.0833333333333</v>
      </c>
      <c r="E511" s="378">
        <v>1624.5166666666664</v>
      </c>
      <c r="F511" s="378">
        <v>1571.4333333333332</v>
      </c>
      <c r="G511" s="378">
        <v>1527.8666666666663</v>
      </c>
      <c r="H511" s="378">
        <v>1721.1666666666665</v>
      </c>
      <c r="I511" s="378">
        <v>1764.7333333333336</v>
      </c>
      <c r="J511" s="378">
        <v>1817.8166666666666</v>
      </c>
      <c r="K511" s="377">
        <v>1711.65</v>
      </c>
      <c r="L511" s="377">
        <v>1615</v>
      </c>
      <c r="M511" s="377">
        <v>1.28098</v>
      </c>
      <c r="N511" s="1"/>
      <c r="O511" s="1"/>
    </row>
    <row r="512" spans="1:15" ht="12.75" customHeight="1">
      <c r="A512" s="314"/>
      <c r="B512" s="314"/>
      <c r="C512" s="315"/>
      <c r="D512" s="315"/>
      <c r="E512" s="315"/>
      <c r="F512" s="315"/>
      <c r="G512" s="315"/>
      <c r="H512" s="315"/>
      <c r="I512" s="315"/>
      <c r="J512" s="314"/>
      <c r="K512" s="314"/>
      <c r="L512" s="314"/>
      <c r="M512" s="316"/>
      <c r="N512" s="1"/>
      <c r="O512" s="1"/>
    </row>
    <row r="513" spans="1:15" ht="12.75" customHeight="1">
      <c r="A513" s="314"/>
      <c r="B513" s="314"/>
      <c r="C513" s="315"/>
      <c r="D513" s="315"/>
      <c r="E513" s="315"/>
      <c r="F513" s="315"/>
      <c r="G513" s="315"/>
      <c r="H513" s="315"/>
      <c r="I513" s="315"/>
      <c r="J513" s="314"/>
      <c r="K513" s="314"/>
      <c r="L513" s="314"/>
      <c r="M513" s="316"/>
      <c r="N513" s="1"/>
      <c r="O513" s="1"/>
    </row>
    <row r="514" spans="1:15" ht="12.75" customHeight="1">
      <c r="A514" s="314"/>
      <c r="B514" s="314"/>
      <c r="C514" s="315"/>
      <c r="D514" s="315"/>
      <c r="E514" s="315"/>
      <c r="F514" s="315"/>
      <c r="G514" s="315"/>
      <c r="H514" s="315"/>
      <c r="I514" s="315"/>
      <c r="J514" s="314"/>
      <c r="K514" s="314"/>
      <c r="L514" s="314"/>
      <c r="M514" s="316"/>
      <c r="N514" s="1"/>
      <c r="O514" s="1"/>
    </row>
    <row r="515" spans="1:15" ht="12.75" customHeight="1">
      <c r="A515" s="314"/>
      <c r="B515" s="314"/>
      <c r="C515" s="315"/>
      <c r="D515" s="315"/>
      <c r="E515" s="315"/>
      <c r="F515" s="315"/>
      <c r="G515" s="315"/>
      <c r="H515" s="315"/>
      <c r="I515" s="315"/>
      <c r="J515" s="314"/>
      <c r="K515" s="314"/>
      <c r="L515" s="314"/>
      <c r="M515" s="316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20" sqref="H2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87"/>
      <c r="B5" s="488"/>
      <c r="C5" s="487"/>
      <c r="D5" s="488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453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89" t="s">
        <v>567</v>
      </c>
      <c r="C7" s="488"/>
      <c r="D7" s="7">
        <f>Main!B10</f>
        <v>44586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44585</v>
      </c>
      <c r="B10" s="29">
        <v>541303</v>
      </c>
      <c r="C10" s="28" t="s">
        <v>1040</v>
      </c>
      <c r="D10" s="28" t="s">
        <v>1085</v>
      </c>
      <c r="E10" s="28" t="s">
        <v>577</v>
      </c>
      <c r="F10" s="87">
        <v>420000</v>
      </c>
      <c r="G10" s="29">
        <v>36.75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44585</v>
      </c>
      <c r="B11" s="29">
        <v>539621</v>
      </c>
      <c r="C11" s="28" t="s">
        <v>1010</v>
      </c>
      <c r="D11" s="28" t="s">
        <v>1086</v>
      </c>
      <c r="E11" s="28" t="s">
        <v>576</v>
      </c>
      <c r="F11" s="87">
        <v>35000</v>
      </c>
      <c r="G11" s="29">
        <v>37.950000000000003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44585</v>
      </c>
      <c r="B12" s="29">
        <v>539621</v>
      </c>
      <c r="C12" s="28" t="s">
        <v>1010</v>
      </c>
      <c r="D12" s="28" t="s">
        <v>1087</v>
      </c>
      <c r="E12" s="28" t="s">
        <v>577</v>
      </c>
      <c r="F12" s="87">
        <v>47227</v>
      </c>
      <c r="G12" s="29">
        <v>37.950000000000003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44585</v>
      </c>
      <c r="B13" s="29">
        <v>539621</v>
      </c>
      <c r="C13" s="28" t="s">
        <v>1010</v>
      </c>
      <c r="D13" s="28" t="s">
        <v>1054</v>
      </c>
      <c r="E13" s="28" t="s">
        <v>576</v>
      </c>
      <c r="F13" s="87">
        <v>17564</v>
      </c>
      <c r="G13" s="29">
        <v>37.229999999999997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44585</v>
      </c>
      <c r="B14" s="29">
        <v>539621</v>
      </c>
      <c r="C14" s="28" t="s">
        <v>1010</v>
      </c>
      <c r="D14" s="28" t="s">
        <v>1054</v>
      </c>
      <c r="E14" s="28" t="s">
        <v>577</v>
      </c>
      <c r="F14" s="87">
        <v>61608</v>
      </c>
      <c r="G14" s="29">
        <v>37.950000000000003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44585</v>
      </c>
      <c r="B15" s="29">
        <v>539621</v>
      </c>
      <c r="C15" s="28" t="s">
        <v>1010</v>
      </c>
      <c r="D15" s="28" t="s">
        <v>1088</v>
      </c>
      <c r="E15" s="28" t="s">
        <v>576</v>
      </c>
      <c r="F15" s="87">
        <v>50000</v>
      </c>
      <c r="G15" s="29">
        <v>37.950000000000003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44585</v>
      </c>
      <c r="B16" s="29">
        <v>532645</v>
      </c>
      <c r="C16" s="28" t="s">
        <v>1042</v>
      </c>
      <c r="D16" s="28" t="s">
        <v>1089</v>
      </c>
      <c r="E16" s="28" t="s">
        <v>576</v>
      </c>
      <c r="F16" s="87">
        <v>100000</v>
      </c>
      <c r="G16" s="29">
        <v>4.32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44585</v>
      </c>
      <c r="B17" s="29">
        <v>540545</v>
      </c>
      <c r="C17" s="28" t="s">
        <v>1018</v>
      </c>
      <c r="D17" s="28" t="s">
        <v>1019</v>
      </c>
      <c r="E17" s="28" t="s">
        <v>576</v>
      </c>
      <c r="F17" s="87">
        <v>58144</v>
      </c>
      <c r="G17" s="29">
        <v>35.47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44585</v>
      </c>
      <c r="B18" s="29">
        <v>540545</v>
      </c>
      <c r="C18" s="28" t="s">
        <v>1018</v>
      </c>
      <c r="D18" s="28" t="s">
        <v>1019</v>
      </c>
      <c r="E18" s="28" t="s">
        <v>577</v>
      </c>
      <c r="F18" s="87">
        <v>58146</v>
      </c>
      <c r="G18" s="29">
        <v>35.42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44585</v>
      </c>
      <c r="B19" s="29">
        <v>540545</v>
      </c>
      <c r="C19" s="28" t="s">
        <v>1018</v>
      </c>
      <c r="D19" s="28" t="s">
        <v>972</v>
      </c>
      <c r="E19" s="28" t="s">
        <v>576</v>
      </c>
      <c r="F19" s="87">
        <v>198122</v>
      </c>
      <c r="G19" s="29">
        <v>35.35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44585</v>
      </c>
      <c r="B20" s="29">
        <v>540545</v>
      </c>
      <c r="C20" s="28" t="s">
        <v>1018</v>
      </c>
      <c r="D20" s="28" t="s">
        <v>972</v>
      </c>
      <c r="E20" s="28" t="s">
        <v>577</v>
      </c>
      <c r="F20" s="87">
        <v>199618</v>
      </c>
      <c r="G20" s="29">
        <v>35.590000000000003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44585</v>
      </c>
      <c r="B21" s="29">
        <v>531752</v>
      </c>
      <c r="C21" s="28" t="s">
        <v>1043</v>
      </c>
      <c r="D21" s="28" t="s">
        <v>1047</v>
      </c>
      <c r="E21" s="28" t="s">
        <v>576</v>
      </c>
      <c r="F21" s="87">
        <v>1352274</v>
      </c>
      <c r="G21" s="29">
        <v>1.22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44585</v>
      </c>
      <c r="B22" s="29">
        <v>531752</v>
      </c>
      <c r="C22" s="28" t="s">
        <v>1043</v>
      </c>
      <c r="D22" s="28" t="s">
        <v>1047</v>
      </c>
      <c r="E22" s="28" t="s">
        <v>577</v>
      </c>
      <c r="F22" s="87">
        <v>10667541</v>
      </c>
      <c r="G22" s="29">
        <v>1.22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44585</v>
      </c>
      <c r="B23" s="29">
        <v>531752</v>
      </c>
      <c r="C23" s="28" t="s">
        <v>1043</v>
      </c>
      <c r="D23" s="28" t="s">
        <v>1090</v>
      </c>
      <c r="E23" s="28" t="s">
        <v>577</v>
      </c>
      <c r="F23" s="87">
        <v>15000000</v>
      </c>
      <c r="G23" s="29">
        <v>1.22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44585</v>
      </c>
      <c r="B24" s="29">
        <v>531752</v>
      </c>
      <c r="C24" s="28" t="s">
        <v>1043</v>
      </c>
      <c r="D24" s="28" t="s">
        <v>858</v>
      </c>
      <c r="E24" s="28" t="s">
        <v>577</v>
      </c>
      <c r="F24" s="87">
        <v>15576108</v>
      </c>
      <c r="G24" s="29">
        <v>1.22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44585</v>
      </c>
      <c r="B25" s="29">
        <v>531752</v>
      </c>
      <c r="C25" s="28" t="s">
        <v>1043</v>
      </c>
      <c r="D25" s="28" t="s">
        <v>1091</v>
      </c>
      <c r="E25" s="28" t="s">
        <v>577</v>
      </c>
      <c r="F25" s="87">
        <v>3982405</v>
      </c>
      <c r="G25" s="29">
        <v>1.22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44585</v>
      </c>
      <c r="B26" s="29">
        <v>543439</v>
      </c>
      <c r="C26" s="28" t="s">
        <v>880</v>
      </c>
      <c r="D26" s="28" t="s">
        <v>1092</v>
      </c>
      <c r="E26" s="28" t="s">
        <v>577</v>
      </c>
      <c r="F26" s="87">
        <v>16000</v>
      </c>
      <c r="G26" s="29">
        <v>30.66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44585</v>
      </c>
      <c r="B27" s="29">
        <v>512379</v>
      </c>
      <c r="C27" s="28" t="s">
        <v>1093</v>
      </c>
      <c r="D27" s="28" t="s">
        <v>1094</v>
      </c>
      <c r="E27" s="28" t="s">
        <v>576</v>
      </c>
      <c r="F27" s="87">
        <v>3595003</v>
      </c>
      <c r="G27" s="29">
        <v>5.49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44585</v>
      </c>
      <c r="B28" s="29">
        <v>512379</v>
      </c>
      <c r="C28" s="28" t="s">
        <v>1093</v>
      </c>
      <c r="D28" s="28" t="s">
        <v>1094</v>
      </c>
      <c r="E28" s="28" t="s">
        <v>577</v>
      </c>
      <c r="F28" s="87">
        <v>90000</v>
      </c>
      <c r="G28" s="29">
        <v>5.2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44585</v>
      </c>
      <c r="B29" s="29">
        <v>539559</v>
      </c>
      <c r="C29" s="28" t="s">
        <v>1095</v>
      </c>
      <c r="D29" s="28" t="s">
        <v>1096</v>
      </c>
      <c r="E29" s="28" t="s">
        <v>576</v>
      </c>
      <c r="F29" s="87">
        <v>25711</v>
      </c>
      <c r="G29" s="29">
        <v>14.74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44585</v>
      </c>
      <c r="B30" s="29">
        <v>539559</v>
      </c>
      <c r="C30" s="28" t="s">
        <v>1095</v>
      </c>
      <c r="D30" s="28" t="s">
        <v>1097</v>
      </c>
      <c r="E30" s="28" t="s">
        <v>577</v>
      </c>
      <c r="F30" s="87">
        <v>25236</v>
      </c>
      <c r="G30" s="29">
        <v>14.75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44585</v>
      </c>
      <c r="B31" s="29">
        <v>539197</v>
      </c>
      <c r="C31" s="28" t="s">
        <v>1098</v>
      </c>
      <c r="D31" s="28" t="s">
        <v>1099</v>
      </c>
      <c r="E31" s="28" t="s">
        <v>577</v>
      </c>
      <c r="F31" s="87">
        <v>389366</v>
      </c>
      <c r="G31" s="29">
        <v>0.94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44585</v>
      </c>
      <c r="B32" s="29">
        <v>501945</v>
      </c>
      <c r="C32" s="28" t="s">
        <v>1100</v>
      </c>
      <c r="D32" s="28" t="s">
        <v>1101</v>
      </c>
      <c r="E32" s="28" t="s">
        <v>577</v>
      </c>
      <c r="F32" s="87">
        <v>123172</v>
      </c>
      <c r="G32" s="29">
        <v>1.94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44585</v>
      </c>
      <c r="B33" s="29">
        <v>540811</v>
      </c>
      <c r="C33" s="28" t="s">
        <v>1044</v>
      </c>
      <c r="D33" s="28" t="s">
        <v>1102</v>
      </c>
      <c r="E33" s="28" t="s">
        <v>577</v>
      </c>
      <c r="F33" s="87">
        <v>60000</v>
      </c>
      <c r="G33" s="29">
        <v>17.5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44585</v>
      </c>
      <c r="B34" s="29">
        <v>543410</v>
      </c>
      <c r="C34" s="28" t="s">
        <v>1103</v>
      </c>
      <c r="D34" s="28" t="s">
        <v>1104</v>
      </c>
      <c r="E34" s="28" t="s">
        <v>576</v>
      </c>
      <c r="F34" s="87">
        <v>24000</v>
      </c>
      <c r="G34" s="29">
        <v>35.15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44585</v>
      </c>
      <c r="B35" s="29">
        <v>533149</v>
      </c>
      <c r="C35" s="28" t="s">
        <v>973</v>
      </c>
      <c r="D35" s="28" t="s">
        <v>1011</v>
      </c>
      <c r="E35" s="28" t="s">
        <v>577</v>
      </c>
      <c r="F35" s="87">
        <v>402800</v>
      </c>
      <c r="G35" s="29">
        <v>6.61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44585</v>
      </c>
      <c r="B36" s="29">
        <v>500142</v>
      </c>
      <c r="C36" s="28" t="s">
        <v>1105</v>
      </c>
      <c r="D36" s="28" t="s">
        <v>1106</v>
      </c>
      <c r="E36" s="28" t="s">
        <v>577</v>
      </c>
      <c r="F36" s="87">
        <v>69892</v>
      </c>
      <c r="G36" s="29">
        <v>8.06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44585</v>
      </c>
      <c r="B37" s="29">
        <v>540936</v>
      </c>
      <c r="C37" s="28" t="s">
        <v>1107</v>
      </c>
      <c r="D37" s="28" t="s">
        <v>972</v>
      </c>
      <c r="E37" s="28" t="s">
        <v>576</v>
      </c>
      <c r="F37" s="87">
        <v>52388</v>
      </c>
      <c r="G37" s="29">
        <v>13.3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44585</v>
      </c>
      <c r="B38" s="29">
        <v>540936</v>
      </c>
      <c r="C38" s="28" t="s">
        <v>1107</v>
      </c>
      <c r="D38" s="28" t="s">
        <v>972</v>
      </c>
      <c r="E38" s="28" t="s">
        <v>577</v>
      </c>
      <c r="F38" s="87">
        <v>16494</v>
      </c>
      <c r="G38" s="29">
        <v>13.29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44585</v>
      </c>
      <c r="B39" s="29">
        <v>513536</v>
      </c>
      <c r="C39" s="28" t="s">
        <v>1108</v>
      </c>
      <c r="D39" s="28" t="s">
        <v>1109</v>
      </c>
      <c r="E39" s="28" t="s">
        <v>576</v>
      </c>
      <c r="F39" s="87">
        <v>3392083</v>
      </c>
      <c r="G39" s="29">
        <v>21.45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44585</v>
      </c>
      <c r="B40" s="29">
        <v>513536</v>
      </c>
      <c r="C40" s="28" t="s">
        <v>1108</v>
      </c>
      <c r="D40" s="28" t="s">
        <v>1110</v>
      </c>
      <c r="E40" s="28" t="s">
        <v>577</v>
      </c>
      <c r="F40" s="87">
        <v>425000</v>
      </c>
      <c r="G40" s="29">
        <v>21.45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44585</v>
      </c>
      <c r="B41" s="29">
        <v>513536</v>
      </c>
      <c r="C41" s="28" t="s">
        <v>1108</v>
      </c>
      <c r="D41" s="28" t="s">
        <v>1111</v>
      </c>
      <c r="E41" s="28" t="s">
        <v>577</v>
      </c>
      <c r="F41" s="87">
        <v>425000</v>
      </c>
      <c r="G41" s="29">
        <v>21.45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44585</v>
      </c>
      <c r="B42" s="29">
        <v>513536</v>
      </c>
      <c r="C42" s="28" t="s">
        <v>1108</v>
      </c>
      <c r="D42" s="28" t="s">
        <v>1112</v>
      </c>
      <c r="E42" s="28" t="s">
        <v>577</v>
      </c>
      <c r="F42" s="87">
        <v>700000</v>
      </c>
      <c r="G42" s="29">
        <v>21.45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44585</v>
      </c>
      <c r="B43" s="29">
        <v>513536</v>
      </c>
      <c r="C43" s="28" t="s">
        <v>1108</v>
      </c>
      <c r="D43" s="28" t="s">
        <v>1113</v>
      </c>
      <c r="E43" s="28" t="s">
        <v>577</v>
      </c>
      <c r="F43" s="87">
        <v>700000</v>
      </c>
      <c r="G43" s="29">
        <v>21.45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44585</v>
      </c>
      <c r="B44" s="29">
        <v>506640</v>
      </c>
      <c r="C44" s="28" t="s">
        <v>1114</v>
      </c>
      <c r="D44" s="28" t="s">
        <v>1041</v>
      </c>
      <c r="E44" s="28" t="s">
        <v>577</v>
      </c>
      <c r="F44" s="87">
        <v>1288</v>
      </c>
      <c r="G44" s="29">
        <v>200.3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44585</v>
      </c>
      <c r="B45" s="29">
        <v>519463</v>
      </c>
      <c r="C45" s="28" t="s">
        <v>1115</v>
      </c>
      <c r="D45" s="28" t="s">
        <v>1116</v>
      </c>
      <c r="E45" s="28" t="s">
        <v>576</v>
      </c>
      <c r="F45" s="87">
        <v>10714</v>
      </c>
      <c r="G45" s="29">
        <v>28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44585</v>
      </c>
      <c r="B46" s="29">
        <v>519463</v>
      </c>
      <c r="C46" s="28" t="s">
        <v>1115</v>
      </c>
      <c r="D46" s="28" t="s">
        <v>1117</v>
      </c>
      <c r="E46" s="28" t="s">
        <v>577</v>
      </c>
      <c r="F46" s="87">
        <v>17900</v>
      </c>
      <c r="G46" s="29">
        <v>28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44585</v>
      </c>
      <c r="B47" s="29">
        <v>540377</v>
      </c>
      <c r="C47" s="28" t="s">
        <v>992</v>
      </c>
      <c r="D47" s="28" t="s">
        <v>1118</v>
      </c>
      <c r="E47" s="28" t="s">
        <v>576</v>
      </c>
      <c r="F47" s="87">
        <v>18000</v>
      </c>
      <c r="G47" s="29">
        <v>40.1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44585</v>
      </c>
      <c r="B48" s="29">
        <v>540377</v>
      </c>
      <c r="C48" s="28" t="s">
        <v>992</v>
      </c>
      <c r="D48" s="28" t="s">
        <v>1119</v>
      </c>
      <c r="E48" s="28" t="s">
        <v>577</v>
      </c>
      <c r="F48" s="87">
        <v>18000</v>
      </c>
      <c r="G48" s="29">
        <v>40.1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44585</v>
      </c>
      <c r="B49" s="29">
        <v>540377</v>
      </c>
      <c r="C49" s="28" t="s">
        <v>992</v>
      </c>
      <c r="D49" s="28" t="s">
        <v>1120</v>
      </c>
      <c r="E49" s="28" t="s">
        <v>577</v>
      </c>
      <c r="F49" s="87">
        <v>84000</v>
      </c>
      <c r="G49" s="29">
        <v>40.1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44585</v>
      </c>
      <c r="B50" s="29">
        <v>540377</v>
      </c>
      <c r="C50" s="28" t="s">
        <v>992</v>
      </c>
      <c r="D50" s="28" t="s">
        <v>1121</v>
      </c>
      <c r="E50" s="28" t="s">
        <v>576</v>
      </c>
      <c r="F50" s="87">
        <v>36000</v>
      </c>
      <c r="G50" s="29">
        <v>40.1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44585</v>
      </c>
      <c r="B51" s="29">
        <v>540377</v>
      </c>
      <c r="C51" s="28" t="s">
        <v>992</v>
      </c>
      <c r="D51" s="28" t="s">
        <v>1122</v>
      </c>
      <c r="E51" s="28" t="s">
        <v>576</v>
      </c>
      <c r="F51" s="87">
        <v>60000</v>
      </c>
      <c r="G51" s="29">
        <v>40.1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44585</v>
      </c>
      <c r="B52" s="29">
        <v>540377</v>
      </c>
      <c r="C52" s="28" t="s">
        <v>992</v>
      </c>
      <c r="D52" s="28" t="s">
        <v>1123</v>
      </c>
      <c r="E52" s="28" t="s">
        <v>577</v>
      </c>
      <c r="F52" s="87">
        <v>36000</v>
      </c>
      <c r="G52" s="29">
        <v>40.1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44585</v>
      </c>
      <c r="B53" s="29">
        <v>540377</v>
      </c>
      <c r="C53" s="28" t="s">
        <v>992</v>
      </c>
      <c r="D53" s="28" t="s">
        <v>1124</v>
      </c>
      <c r="E53" s="28" t="s">
        <v>576</v>
      </c>
      <c r="F53" s="87">
        <v>30000</v>
      </c>
      <c r="G53" s="29">
        <v>40.1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44585</v>
      </c>
      <c r="B54" s="29">
        <v>541983</v>
      </c>
      <c r="C54" s="28" t="s">
        <v>993</v>
      </c>
      <c r="D54" s="28" t="s">
        <v>1045</v>
      </c>
      <c r="E54" s="28" t="s">
        <v>577</v>
      </c>
      <c r="F54" s="87">
        <v>71000</v>
      </c>
      <c r="G54" s="29">
        <v>6.42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44585</v>
      </c>
      <c r="B55" s="29">
        <v>532154</v>
      </c>
      <c r="C55" s="28" t="s">
        <v>1046</v>
      </c>
      <c r="D55" s="28" t="s">
        <v>1125</v>
      </c>
      <c r="E55" s="28" t="s">
        <v>576</v>
      </c>
      <c r="F55" s="87">
        <v>5600000</v>
      </c>
      <c r="G55" s="29">
        <v>1.32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44585</v>
      </c>
      <c r="B56" s="29">
        <v>532154</v>
      </c>
      <c r="C56" s="28" t="s">
        <v>1046</v>
      </c>
      <c r="D56" s="28" t="s">
        <v>1126</v>
      </c>
      <c r="E56" s="28" t="s">
        <v>576</v>
      </c>
      <c r="F56" s="87">
        <v>2700000</v>
      </c>
      <c r="G56" s="29">
        <v>1.32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44585</v>
      </c>
      <c r="B57" s="29">
        <v>532154</v>
      </c>
      <c r="C57" s="28" t="s">
        <v>1046</v>
      </c>
      <c r="D57" s="28" t="s">
        <v>1126</v>
      </c>
      <c r="E57" s="28" t="s">
        <v>577</v>
      </c>
      <c r="F57" s="87">
        <v>999990</v>
      </c>
      <c r="G57" s="29">
        <v>1.32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44585</v>
      </c>
      <c r="B58" s="29">
        <v>532154</v>
      </c>
      <c r="C58" s="28" t="s">
        <v>1046</v>
      </c>
      <c r="D58" s="28" t="s">
        <v>1127</v>
      </c>
      <c r="E58" s="28" t="s">
        <v>577</v>
      </c>
      <c r="F58" s="87">
        <v>3000000</v>
      </c>
      <c r="G58" s="29">
        <v>1.32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44585</v>
      </c>
      <c r="B59" s="29">
        <v>532154</v>
      </c>
      <c r="C59" s="28" t="s">
        <v>1046</v>
      </c>
      <c r="D59" s="28" t="s">
        <v>929</v>
      </c>
      <c r="E59" s="28" t="s">
        <v>576</v>
      </c>
      <c r="F59" s="87">
        <v>700000</v>
      </c>
      <c r="G59" s="29">
        <v>1.32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44585</v>
      </c>
      <c r="B60" s="29">
        <v>532154</v>
      </c>
      <c r="C60" s="28" t="s">
        <v>1046</v>
      </c>
      <c r="D60" s="28" t="s">
        <v>1128</v>
      </c>
      <c r="E60" s="28" t="s">
        <v>577</v>
      </c>
      <c r="F60" s="87">
        <v>3200000</v>
      </c>
      <c r="G60" s="29">
        <v>1.31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44585</v>
      </c>
      <c r="B61" s="29">
        <v>532154</v>
      </c>
      <c r="C61" s="28" t="s">
        <v>1046</v>
      </c>
      <c r="D61" s="28" t="s">
        <v>929</v>
      </c>
      <c r="E61" s="28" t="s">
        <v>577</v>
      </c>
      <c r="F61" s="87">
        <v>10100000</v>
      </c>
      <c r="G61" s="29">
        <v>1.32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44585</v>
      </c>
      <c r="B62" s="29">
        <v>532154</v>
      </c>
      <c r="C62" s="18" t="s">
        <v>1046</v>
      </c>
      <c r="D62" s="18" t="s">
        <v>1129</v>
      </c>
      <c r="E62" s="28" t="s">
        <v>577</v>
      </c>
      <c r="F62" s="87">
        <v>3850000</v>
      </c>
      <c r="G62" s="29">
        <v>1.32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44585</v>
      </c>
      <c r="B63" s="29">
        <v>532154</v>
      </c>
      <c r="C63" s="28" t="s">
        <v>1046</v>
      </c>
      <c r="D63" s="28" t="s">
        <v>1047</v>
      </c>
      <c r="E63" s="28" t="s">
        <v>577</v>
      </c>
      <c r="F63" s="87">
        <v>10000000</v>
      </c>
      <c r="G63" s="29">
        <v>1.32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44585</v>
      </c>
      <c r="B64" s="29">
        <v>532154</v>
      </c>
      <c r="C64" s="28" t="s">
        <v>1046</v>
      </c>
      <c r="D64" s="28" t="s">
        <v>1091</v>
      </c>
      <c r="E64" s="28" t="s">
        <v>577</v>
      </c>
      <c r="F64" s="87">
        <v>4600000</v>
      </c>
      <c r="G64" s="29">
        <v>1.32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44585</v>
      </c>
      <c r="B65" s="29">
        <v>532154</v>
      </c>
      <c r="C65" s="28" t="s">
        <v>1046</v>
      </c>
      <c r="D65" s="28" t="s">
        <v>858</v>
      </c>
      <c r="E65" s="28" t="s">
        <v>576</v>
      </c>
      <c r="F65" s="87">
        <v>3</v>
      </c>
      <c r="G65" s="29">
        <v>1.28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44585</v>
      </c>
      <c r="B66" s="29">
        <v>532154</v>
      </c>
      <c r="C66" s="28" t="s">
        <v>1046</v>
      </c>
      <c r="D66" s="28" t="s">
        <v>858</v>
      </c>
      <c r="E66" s="28" t="s">
        <v>577</v>
      </c>
      <c r="F66" s="87">
        <v>14400003</v>
      </c>
      <c r="G66" s="29">
        <v>1.32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44585</v>
      </c>
      <c r="B67" s="29">
        <v>540385</v>
      </c>
      <c r="C67" s="28" t="s">
        <v>1130</v>
      </c>
      <c r="D67" s="28" t="s">
        <v>1131</v>
      </c>
      <c r="E67" s="28" t="s">
        <v>576</v>
      </c>
      <c r="F67" s="87">
        <v>49876</v>
      </c>
      <c r="G67" s="29">
        <v>19.940000000000001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44585</v>
      </c>
      <c r="B68" s="29">
        <v>540385</v>
      </c>
      <c r="C68" s="28" t="s">
        <v>1130</v>
      </c>
      <c r="D68" s="28" t="s">
        <v>1132</v>
      </c>
      <c r="E68" s="28" t="s">
        <v>577</v>
      </c>
      <c r="F68" s="87">
        <v>48626</v>
      </c>
      <c r="G68" s="29">
        <v>19.95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44585</v>
      </c>
      <c r="B69" s="29">
        <v>539408</v>
      </c>
      <c r="C69" s="28" t="s">
        <v>1133</v>
      </c>
      <c r="D69" s="28" t="s">
        <v>1134</v>
      </c>
      <c r="E69" s="28" t="s">
        <v>576</v>
      </c>
      <c r="F69" s="87">
        <v>27062</v>
      </c>
      <c r="G69" s="29">
        <v>1.05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44585</v>
      </c>
      <c r="B70" s="29">
        <v>539408</v>
      </c>
      <c r="C70" s="28" t="s">
        <v>1133</v>
      </c>
      <c r="D70" s="28" t="s">
        <v>1135</v>
      </c>
      <c r="E70" s="28" t="s">
        <v>576</v>
      </c>
      <c r="F70" s="87">
        <v>45000</v>
      </c>
      <c r="G70" s="29">
        <v>1.06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44585</v>
      </c>
      <c r="B71" s="29">
        <v>505850</v>
      </c>
      <c r="C71" s="28" t="s">
        <v>1048</v>
      </c>
      <c r="D71" s="28" t="s">
        <v>1050</v>
      </c>
      <c r="E71" s="28" t="s">
        <v>576</v>
      </c>
      <c r="F71" s="87">
        <v>350000</v>
      </c>
      <c r="G71" s="29">
        <v>100.53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44585</v>
      </c>
      <c r="B72" s="29">
        <v>505850</v>
      </c>
      <c r="C72" s="28" t="s">
        <v>1048</v>
      </c>
      <c r="D72" s="28" t="s">
        <v>1136</v>
      </c>
      <c r="E72" s="28" t="s">
        <v>577</v>
      </c>
      <c r="F72" s="87">
        <v>106811</v>
      </c>
      <c r="G72" s="29">
        <v>100.91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44585</v>
      </c>
      <c r="B73" s="29">
        <v>505850</v>
      </c>
      <c r="C73" s="28" t="s">
        <v>1048</v>
      </c>
      <c r="D73" s="28" t="s">
        <v>1049</v>
      </c>
      <c r="E73" s="28" t="s">
        <v>577</v>
      </c>
      <c r="F73" s="87">
        <v>235000</v>
      </c>
      <c r="G73" s="29">
        <v>100.43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44585</v>
      </c>
      <c r="B74" s="29">
        <v>526622</v>
      </c>
      <c r="C74" s="28" t="s">
        <v>1051</v>
      </c>
      <c r="D74" s="28" t="s">
        <v>858</v>
      </c>
      <c r="E74" s="28" t="s">
        <v>576</v>
      </c>
      <c r="F74" s="87">
        <v>12</v>
      </c>
      <c r="G74" s="29">
        <v>2.66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44585</v>
      </c>
      <c r="B75" s="29">
        <v>526622</v>
      </c>
      <c r="C75" s="28" t="s">
        <v>1051</v>
      </c>
      <c r="D75" s="28" t="s">
        <v>858</v>
      </c>
      <c r="E75" s="28" t="s">
        <v>577</v>
      </c>
      <c r="F75" s="87">
        <v>10402160</v>
      </c>
      <c r="G75" s="29">
        <v>2.66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44585</v>
      </c>
      <c r="B76" s="29">
        <v>526622</v>
      </c>
      <c r="C76" s="28" t="s">
        <v>1051</v>
      </c>
      <c r="D76" s="28" t="s">
        <v>1137</v>
      </c>
      <c r="E76" s="28" t="s">
        <v>576</v>
      </c>
      <c r="F76" s="87">
        <v>2500000</v>
      </c>
      <c r="G76" s="29">
        <v>2.66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44585</v>
      </c>
      <c r="B77" s="29">
        <v>526622</v>
      </c>
      <c r="C77" s="28" t="s">
        <v>1051</v>
      </c>
      <c r="D77" s="28" t="s">
        <v>1047</v>
      </c>
      <c r="E77" s="28" t="s">
        <v>577</v>
      </c>
      <c r="F77" s="87">
        <v>4298463</v>
      </c>
      <c r="G77" s="29">
        <v>2.66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44585</v>
      </c>
      <c r="B78" s="29">
        <v>526622</v>
      </c>
      <c r="C78" s="28" t="s">
        <v>1051</v>
      </c>
      <c r="D78" s="28" t="s">
        <v>1090</v>
      </c>
      <c r="E78" s="28" t="s">
        <v>577</v>
      </c>
      <c r="F78" s="87">
        <v>4527000</v>
      </c>
      <c r="G78" s="29">
        <v>2.66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44585</v>
      </c>
      <c r="B79" s="29">
        <v>540809</v>
      </c>
      <c r="C79" s="28" t="s">
        <v>1138</v>
      </c>
      <c r="D79" s="28" t="s">
        <v>1139</v>
      </c>
      <c r="E79" s="28" t="s">
        <v>576</v>
      </c>
      <c r="F79" s="87">
        <v>24000</v>
      </c>
      <c r="G79" s="29">
        <v>23.47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44585</v>
      </c>
      <c r="B80" s="29">
        <v>540809</v>
      </c>
      <c r="C80" s="28" t="s">
        <v>1138</v>
      </c>
      <c r="D80" s="28" t="s">
        <v>1139</v>
      </c>
      <c r="E80" s="28" t="s">
        <v>577</v>
      </c>
      <c r="F80" s="87">
        <v>72000</v>
      </c>
      <c r="G80" s="29">
        <v>23.85</v>
      </c>
      <c r="H80" s="29" t="s">
        <v>312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44585</v>
      </c>
      <c r="B81" s="29">
        <v>540809</v>
      </c>
      <c r="C81" s="28" t="s">
        <v>1138</v>
      </c>
      <c r="D81" s="28" t="s">
        <v>1140</v>
      </c>
      <c r="E81" s="28" t="s">
        <v>577</v>
      </c>
      <c r="F81" s="87">
        <v>56000</v>
      </c>
      <c r="G81" s="29">
        <v>23.75</v>
      </c>
      <c r="H81" s="29" t="s">
        <v>312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44585</v>
      </c>
      <c r="B82" s="29">
        <v>504335</v>
      </c>
      <c r="C82" s="28" t="s">
        <v>1141</v>
      </c>
      <c r="D82" s="28" t="s">
        <v>858</v>
      </c>
      <c r="E82" s="28" t="s">
        <v>576</v>
      </c>
      <c r="F82" s="87">
        <v>1097129</v>
      </c>
      <c r="G82" s="29">
        <v>0.44</v>
      </c>
      <c r="H82" s="29" t="s">
        <v>312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44585</v>
      </c>
      <c r="B83" s="29">
        <v>540727</v>
      </c>
      <c r="C83" s="28" t="s">
        <v>1052</v>
      </c>
      <c r="D83" s="28" t="s">
        <v>1142</v>
      </c>
      <c r="E83" s="28" t="s">
        <v>577</v>
      </c>
      <c r="F83" s="87">
        <v>72000</v>
      </c>
      <c r="G83" s="29">
        <v>69.099999999999994</v>
      </c>
      <c r="H83" s="29" t="s">
        <v>312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44585</v>
      </c>
      <c r="B84" s="29">
        <v>540727</v>
      </c>
      <c r="C84" s="28" t="s">
        <v>1052</v>
      </c>
      <c r="D84" s="28" t="s">
        <v>1143</v>
      </c>
      <c r="E84" s="28" t="s">
        <v>577</v>
      </c>
      <c r="F84" s="87">
        <v>126000</v>
      </c>
      <c r="G84" s="29">
        <v>69.099999999999994</v>
      </c>
      <c r="H84" s="29" t="s">
        <v>312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44585</v>
      </c>
      <c r="B85" s="29">
        <v>512217</v>
      </c>
      <c r="C85" s="28" t="s">
        <v>1144</v>
      </c>
      <c r="D85" s="28" t="s">
        <v>1145</v>
      </c>
      <c r="E85" s="28" t="s">
        <v>576</v>
      </c>
      <c r="F85" s="87">
        <v>31410</v>
      </c>
      <c r="G85" s="29">
        <v>14.84</v>
      </c>
      <c r="H85" s="29" t="s">
        <v>312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44585</v>
      </c>
      <c r="B86" s="29">
        <v>512217</v>
      </c>
      <c r="C86" s="28" t="s">
        <v>1144</v>
      </c>
      <c r="D86" s="28" t="s">
        <v>1145</v>
      </c>
      <c r="E86" s="28" t="s">
        <v>577</v>
      </c>
      <c r="F86" s="87">
        <v>6045</v>
      </c>
      <c r="G86" s="29">
        <v>14.18</v>
      </c>
      <c r="H86" s="29" t="s">
        <v>312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44585</v>
      </c>
      <c r="B87" s="29">
        <v>539962</v>
      </c>
      <c r="C87" s="28" t="s">
        <v>1146</v>
      </c>
      <c r="D87" s="28" t="s">
        <v>1147</v>
      </c>
      <c r="E87" s="28" t="s">
        <v>576</v>
      </c>
      <c r="F87" s="87">
        <v>788556</v>
      </c>
      <c r="G87" s="29">
        <v>0.33</v>
      </c>
      <c r="H87" s="29" t="s">
        <v>312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44585</v>
      </c>
      <c r="B88" s="29">
        <v>539962</v>
      </c>
      <c r="C88" s="28" t="s">
        <v>1146</v>
      </c>
      <c r="D88" s="28" t="s">
        <v>1148</v>
      </c>
      <c r="E88" s="28" t="s">
        <v>577</v>
      </c>
      <c r="F88" s="87">
        <v>1255813</v>
      </c>
      <c r="G88" s="29">
        <v>0.33</v>
      </c>
      <c r="H88" s="29" t="s">
        <v>312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44585</v>
      </c>
      <c r="B89" s="29">
        <v>522207</v>
      </c>
      <c r="C89" s="28" t="s">
        <v>1149</v>
      </c>
      <c r="D89" s="28" t="s">
        <v>1150</v>
      </c>
      <c r="E89" s="28" t="s">
        <v>577</v>
      </c>
      <c r="F89" s="87">
        <v>99000</v>
      </c>
      <c r="G89" s="29">
        <v>173.6</v>
      </c>
      <c r="H89" s="29" t="s">
        <v>312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44585</v>
      </c>
      <c r="B90" s="29">
        <v>539673</v>
      </c>
      <c r="C90" s="28" t="s">
        <v>1151</v>
      </c>
      <c r="D90" s="28" t="s">
        <v>1152</v>
      </c>
      <c r="E90" s="28" t="s">
        <v>577</v>
      </c>
      <c r="F90" s="87">
        <v>20299</v>
      </c>
      <c r="G90" s="29">
        <v>13</v>
      </c>
      <c r="H90" s="29" t="s">
        <v>312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44585</v>
      </c>
      <c r="B91" s="29">
        <v>539673</v>
      </c>
      <c r="C91" s="28" t="s">
        <v>1151</v>
      </c>
      <c r="D91" s="28" t="s">
        <v>1153</v>
      </c>
      <c r="E91" s="28" t="s">
        <v>577</v>
      </c>
      <c r="F91" s="87">
        <v>22870</v>
      </c>
      <c r="G91" s="29">
        <v>13</v>
      </c>
      <c r="H91" s="29" t="s">
        <v>312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44585</v>
      </c>
      <c r="B92" s="29">
        <v>539673</v>
      </c>
      <c r="C92" s="28" t="s">
        <v>1151</v>
      </c>
      <c r="D92" s="28" t="s">
        <v>1154</v>
      </c>
      <c r="E92" s="28" t="s">
        <v>577</v>
      </c>
      <c r="F92" s="87">
        <v>77245</v>
      </c>
      <c r="G92" s="29">
        <v>13</v>
      </c>
      <c r="H92" s="29" t="s">
        <v>312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44585</v>
      </c>
      <c r="B93" s="29">
        <v>539673</v>
      </c>
      <c r="C93" s="28" t="s">
        <v>1151</v>
      </c>
      <c r="D93" s="28" t="s">
        <v>1155</v>
      </c>
      <c r="E93" s="28" t="s">
        <v>576</v>
      </c>
      <c r="F93" s="87">
        <v>37001</v>
      </c>
      <c r="G93" s="29">
        <v>13</v>
      </c>
      <c r="H93" s="29" t="s">
        <v>312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44585</v>
      </c>
      <c r="B94" s="29">
        <v>539673</v>
      </c>
      <c r="C94" s="28" t="s">
        <v>1151</v>
      </c>
      <c r="D94" s="28" t="s">
        <v>1156</v>
      </c>
      <c r="E94" s="28" t="s">
        <v>576</v>
      </c>
      <c r="F94" s="87">
        <v>50000</v>
      </c>
      <c r="G94" s="29">
        <v>13</v>
      </c>
      <c r="H94" s="29" t="s">
        <v>312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44585</v>
      </c>
      <c r="B95" s="29">
        <v>539673</v>
      </c>
      <c r="C95" s="28" t="s">
        <v>1151</v>
      </c>
      <c r="D95" s="28" t="s">
        <v>1157</v>
      </c>
      <c r="E95" s="28" t="s">
        <v>576</v>
      </c>
      <c r="F95" s="87">
        <v>38000</v>
      </c>
      <c r="G95" s="29">
        <v>13</v>
      </c>
      <c r="H95" s="29" t="s">
        <v>312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44585</v>
      </c>
      <c r="B96" s="29">
        <v>531893</v>
      </c>
      <c r="C96" s="28" t="s">
        <v>1053</v>
      </c>
      <c r="D96" s="28" t="s">
        <v>1158</v>
      </c>
      <c r="E96" s="28" t="s">
        <v>576</v>
      </c>
      <c r="F96" s="87">
        <v>87911</v>
      </c>
      <c r="G96" s="29">
        <v>21.14</v>
      </c>
      <c r="H96" s="29" t="s">
        <v>312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44585</v>
      </c>
      <c r="B97" s="29">
        <v>531893</v>
      </c>
      <c r="C97" s="28" t="s">
        <v>1053</v>
      </c>
      <c r="D97" s="28" t="s">
        <v>1158</v>
      </c>
      <c r="E97" s="28" t="s">
        <v>577</v>
      </c>
      <c r="F97" s="87">
        <v>35421</v>
      </c>
      <c r="G97" s="29">
        <v>22.96</v>
      </c>
      <c r="H97" s="29" t="s">
        <v>312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44585</v>
      </c>
      <c r="B98" s="29">
        <v>538875</v>
      </c>
      <c r="C98" s="28" t="s">
        <v>1159</v>
      </c>
      <c r="D98" s="28" t="s">
        <v>1160</v>
      </c>
      <c r="E98" s="28" t="s">
        <v>576</v>
      </c>
      <c r="F98" s="87">
        <v>60000</v>
      </c>
      <c r="G98" s="29">
        <v>15.7</v>
      </c>
      <c r="H98" s="29" t="s">
        <v>312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44585</v>
      </c>
      <c r="B99" s="29">
        <v>538875</v>
      </c>
      <c r="C99" s="28" t="s">
        <v>1159</v>
      </c>
      <c r="D99" s="28" t="s">
        <v>1161</v>
      </c>
      <c r="E99" s="28" t="s">
        <v>577</v>
      </c>
      <c r="F99" s="87">
        <v>50000</v>
      </c>
      <c r="G99" s="29">
        <v>15.7</v>
      </c>
      <c r="H99" s="29" t="s">
        <v>312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44585</v>
      </c>
      <c r="B100" s="29">
        <v>538875</v>
      </c>
      <c r="C100" s="28" t="s">
        <v>1159</v>
      </c>
      <c r="D100" s="28" t="s">
        <v>1162</v>
      </c>
      <c r="E100" s="28" t="s">
        <v>577</v>
      </c>
      <c r="F100" s="87">
        <v>50000</v>
      </c>
      <c r="G100" s="29">
        <v>15.7</v>
      </c>
      <c r="H100" s="29" t="s">
        <v>312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44585</v>
      </c>
      <c r="B101" s="29">
        <v>538875</v>
      </c>
      <c r="C101" s="28" t="s">
        <v>1159</v>
      </c>
      <c r="D101" s="28" t="s">
        <v>1163</v>
      </c>
      <c r="E101" s="28" t="s">
        <v>577</v>
      </c>
      <c r="F101" s="87">
        <v>50000</v>
      </c>
      <c r="G101" s="29">
        <v>15.7</v>
      </c>
      <c r="H101" s="29" t="s">
        <v>312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44585</v>
      </c>
      <c r="B102" s="29">
        <v>512499</v>
      </c>
      <c r="C102" s="28" t="s">
        <v>1164</v>
      </c>
      <c r="D102" s="28" t="s">
        <v>1047</v>
      </c>
      <c r="E102" s="28" t="s">
        <v>576</v>
      </c>
      <c r="F102" s="87">
        <v>5000000</v>
      </c>
      <c r="G102" s="29">
        <v>0.72</v>
      </c>
      <c r="H102" s="29" t="s">
        <v>312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44585</v>
      </c>
      <c r="B103" s="29">
        <v>539833</v>
      </c>
      <c r="C103" s="28" t="s">
        <v>1165</v>
      </c>
      <c r="D103" s="28" t="s">
        <v>858</v>
      </c>
      <c r="E103" s="28" t="s">
        <v>576</v>
      </c>
      <c r="F103" s="87">
        <v>500000</v>
      </c>
      <c r="G103" s="29">
        <v>0.57999999999999996</v>
      </c>
      <c r="H103" s="29" t="s">
        <v>312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44585</v>
      </c>
      <c r="B104" s="29">
        <v>539833</v>
      </c>
      <c r="C104" s="28" t="s">
        <v>1165</v>
      </c>
      <c r="D104" s="28" t="s">
        <v>858</v>
      </c>
      <c r="E104" s="28" t="s">
        <v>577</v>
      </c>
      <c r="F104" s="87">
        <v>298</v>
      </c>
      <c r="G104" s="29">
        <v>0.57999999999999996</v>
      </c>
      <c r="H104" s="29" t="s">
        <v>312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44585</v>
      </c>
      <c r="B105" s="29">
        <v>532217</v>
      </c>
      <c r="C105" s="28" t="s">
        <v>1166</v>
      </c>
      <c r="D105" s="28" t="s">
        <v>1167</v>
      </c>
      <c r="E105" s="28" t="s">
        <v>576</v>
      </c>
      <c r="F105" s="87">
        <v>58443</v>
      </c>
      <c r="G105" s="29">
        <v>18.45</v>
      </c>
      <c r="H105" s="29" t="s">
        <v>312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44585</v>
      </c>
      <c r="B106" s="29">
        <v>517166</v>
      </c>
      <c r="C106" s="28" t="s">
        <v>1168</v>
      </c>
      <c r="D106" s="28" t="s">
        <v>1169</v>
      </c>
      <c r="E106" s="28" t="s">
        <v>576</v>
      </c>
      <c r="F106" s="87">
        <v>250000</v>
      </c>
      <c r="G106" s="29">
        <v>90.5</v>
      </c>
      <c r="H106" s="29" t="s">
        <v>312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44585</v>
      </c>
      <c r="B107" s="29">
        <v>539217</v>
      </c>
      <c r="C107" s="28" t="s">
        <v>1170</v>
      </c>
      <c r="D107" s="28" t="s">
        <v>1171</v>
      </c>
      <c r="E107" s="28" t="s">
        <v>576</v>
      </c>
      <c r="F107" s="87">
        <v>518310</v>
      </c>
      <c r="G107" s="29">
        <v>2.14</v>
      </c>
      <c r="H107" s="29" t="s">
        <v>312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44585</v>
      </c>
      <c r="B108" s="29">
        <v>539217</v>
      </c>
      <c r="C108" s="28" t="s">
        <v>1170</v>
      </c>
      <c r="D108" s="28" t="s">
        <v>1171</v>
      </c>
      <c r="E108" s="28" t="s">
        <v>577</v>
      </c>
      <c r="F108" s="87">
        <v>468617</v>
      </c>
      <c r="G108" s="29">
        <v>2.16</v>
      </c>
      <c r="H108" s="29" t="s">
        <v>312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44585</v>
      </c>
      <c r="B109" s="29">
        <v>542025</v>
      </c>
      <c r="C109" s="28" t="s">
        <v>1055</v>
      </c>
      <c r="D109" s="28" t="s">
        <v>1047</v>
      </c>
      <c r="E109" s="28" t="s">
        <v>577</v>
      </c>
      <c r="F109" s="87">
        <v>960000</v>
      </c>
      <c r="G109" s="29">
        <v>1.82</v>
      </c>
      <c r="H109" s="29" t="s">
        <v>312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44585</v>
      </c>
      <c r="B110" s="29">
        <v>513305</v>
      </c>
      <c r="C110" s="28" t="s">
        <v>1056</v>
      </c>
      <c r="D110" s="28" t="s">
        <v>858</v>
      </c>
      <c r="E110" s="28" t="s">
        <v>577</v>
      </c>
      <c r="F110" s="87">
        <v>96767</v>
      </c>
      <c r="G110" s="29">
        <v>6.67</v>
      </c>
      <c r="H110" s="29" t="s">
        <v>312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44585</v>
      </c>
      <c r="B111" s="29">
        <v>538607</v>
      </c>
      <c r="C111" s="28" t="s">
        <v>1172</v>
      </c>
      <c r="D111" s="28" t="s">
        <v>1173</v>
      </c>
      <c r="E111" s="28" t="s">
        <v>576</v>
      </c>
      <c r="F111" s="87">
        <v>1500000</v>
      </c>
      <c r="G111" s="29">
        <v>8.07</v>
      </c>
      <c r="H111" s="29" t="s">
        <v>312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44585</v>
      </c>
      <c r="B112" s="29">
        <v>537582</v>
      </c>
      <c r="C112" s="28" t="s">
        <v>1174</v>
      </c>
      <c r="D112" s="28" t="s">
        <v>1175</v>
      </c>
      <c r="E112" s="28" t="s">
        <v>576</v>
      </c>
      <c r="F112" s="87">
        <v>170000</v>
      </c>
      <c r="G112" s="29">
        <v>3.27</v>
      </c>
      <c r="H112" s="29" t="s">
        <v>312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44585</v>
      </c>
      <c r="B113" s="29">
        <v>537582</v>
      </c>
      <c r="C113" s="28" t="s">
        <v>1174</v>
      </c>
      <c r="D113" s="28" t="s">
        <v>1175</v>
      </c>
      <c r="E113" s="28" t="s">
        <v>577</v>
      </c>
      <c r="F113" s="87">
        <v>10000</v>
      </c>
      <c r="G113" s="29">
        <v>3.37</v>
      </c>
      <c r="H113" s="29" t="s">
        <v>312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44585</v>
      </c>
      <c r="B114" s="29">
        <v>537582</v>
      </c>
      <c r="C114" s="28" t="s">
        <v>1174</v>
      </c>
      <c r="D114" s="28" t="s">
        <v>858</v>
      </c>
      <c r="E114" s="28" t="s">
        <v>577</v>
      </c>
      <c r="F114" s="87">
        <v>180000</v>
      </c>
      <c r="G114" s="29">
        <v>3.4</v>
      </c>
      <c r="H114" s="29" t="s">
        <v>312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44585</v>
      </c>
      <c r="B115" s="29">
        <v>539402</v>
      </c>
      <c r="C115" s="28" t="s">
        <v>1176</v>
      </c>
      <c r="D115" s="28" t="s">
        <v>1012</v>
      </c>
      <c r="E115" s="28" t="s">
        <v>577</v>
      </c>
      <c r="F115" s="87">
        <v>70200</v>
      </c>
      <c r="G115" s="29">
        <v>28.76</v>
      </c>
      <c r="H115" s="29" t="s">
        <v>312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44585</v>
      </c>
      <c r="B116" s="29">
        <v>539402</v>
      </c>
      <c r="C116" s="28" t="s">
        <v>1176</v>
      </c>
      <c r="D116" s="28" t="s">
        <v>1177</v>
      </c>
      <c r="E116" s="28" t="s">
        <v>576</v>
      </c>
      <c r="F116" s="87">
        <v>120000</v>
      </c>
      <c r="G116" s="29">
        <v>29</v>
      </c>
      <c r="H116" s="29" t="s">
        <v>312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44585</v>
      </c>
      <c r="B117" s="29">
        <v>539402</v>
      </c>
      <c r="C117" s="28" t="s">
        <v>1176</v>
      </c>
      <c r="D117" s="28" t="s">
        <v>1057</v>
      </c>
      <c r="E117" s="28" t="s">
        <v>577</v>
      </c>
      <c r="F117" s="87">
        <v>167800</v>
      </c>
      <c r="G117" s="29">
        <v>28.6</v>
      </c>
      <c r="H117" s="29" t="s">
        <v>312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44585</v>
      </c>
      <c r="B118" s="29">
        <v>539402</v>
      </c>
      <c r="C118" s="28" t="s">
        <v>1176</v>
      </c>
      <c r="D118" s="28" t="s">
        <v>1178</v>
      </c>
      <c r="E118" s="28" t="s">
        <v>577</v>
      </c>
      <c r="F118" s="87">
        <v>250000</v>
      </c>
      <c r="G118" s="29">
        <v>28.9</v>
      </c>
      <c r="H118" s="29" t="s">
        <v>312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44585</v>
      </c>
      <c r="B119" s="29">
        <v>539402</v>
      </c>
      <c r="C119" s="28" t="s">
        <v>1176</v>
      </c>
      <c r="D119" s="28" t="s">
        <v>1179</v>
      </c>
      <c r="E119" s="28" t="s">
        <v>577</v>
      </c>
      <c r="F119" s="87">
        <v>307200</v>
      </c>
      <c r="G119" s="29">
        <v>28.74</v>
      </c>
      <c r="H119" s="29" t="s">
        <v>312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44585</v>
      </c>
      <c r="B120" s="29">
        <v>539402</v>
      </c>
      <c r="C120" s="28" t="s">
        <v>1176</v>
      </c>
      <c r="D120" s="28" t="s">
        <v>1180</v>
      </c>
      <c r="E120" s="28" t="s">
        <v>576</v>
      </c>
      <c r="F120" s="87">
        <v>70000</v>
      </c>
      <c r="G120" s="29">
        <v>28.74</v>
      </c>
      <c r="H120" s="29" t="s">
        <v>312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44585</v>
      </c>
      <c r="B121" s="29">
        <v>539402</v>
      </c>
      <c r="C121" s="28" t="s">
        <v>1176</v>
      </c>
      <c r="D121" s="28" t="s">
        <v>1181</v>
      </c>
      <c r="E121" s="28" t="s">
        <v>576</v>
      </c>
      <c r="F121" s="87">
        <v>83727</v>
      </c>
      <c r="G121" s="29">
        <v>29</v>
      </c>
      <c r="H121" s="29" t="s">
        <v>312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44585</v>
      </c>
      <c r="B122" s="29">
        <v>539402</v>
      </c>
      <c r="C122" s="28" t="s">
        <v>1176</v>
      </c>
      <c r="D122" s="28" t="s">
        <v>1182</v>
      </c>
      <c r="E122" s="28" t="s">
        <v>576</v>
      </c>
      <c r="F122" s="87">
        <v>140000</v>
      </c>
      <c r="G122" s="29">
        <v>28.53</v>
      </c>
      <c r="H122" s="29" t="s">
        <v>312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44585</v>
      </c>
      <c r="B123" s="29">
        <v>539402</v>
      </c>
      <c r="C123" s="28" t="s">
        <v>1176</v>
      </c>
      <c r="D123" s="28" t="s">
        <v>1183</v>
      </c>
      <c r="E123" s="28" t="s">
        <v>576</v>
      </c>
      <c r="F123" s="87">
        <v>157000</v>
      </c>
      <c r="G123" s="29">
        <v>28.58</v>
      </c>
      <c r="H123" s="29" t="s">
        <v>312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44585</v>
      </c>
      <c r="B124" s="29">
        <v>532372</v>
      </c>
      <c r="C124" s="28" t="s">
        <v>1184</v>
      </c>
      <c r="D124" s="28" t="s">
        <v>1173</v>
      </c>
      <c r="E124" s="28" t="s">
        <v>576</v>
      </c>
      <c r="F124" s="87">
        <v>250000</v>
      </c>
      <c r="G124" s="29">
        <v>193.05</v>
      </c>
      <c r="H124" s="29" t="s">
        <v>312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44585</v>
      </c>
      <c r="B125" s="29">
        <v>531025</v>
      </c>
      <c r="C125" s="28" t="s">
        <v>1185</v>
      </c>
      <c r="D125" s="28" t="s">
        <v>929</v>
      </c>
      <c r="E125" s="28" t="s">
        <v>577</v>
      </c>
      <c r="F125" s="87">
        <v>642090</v>
      </c>
      <c r="G125" s="29">
        <v>6.03</v>
      </c>
      <c r="H125" s="29" t="s">
        <v>312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44585</v>
      </c>
      <c r="B126" s="29">
        <v>531025</v>
      </c>
      <c r="C126" s="28" t="s">
        <v>1185</v>
      </c>
      <c r="D126" s="28" t="s">
        <v>858</v>
      </c>
      <c r="E126" s="28" t="s">
        <v>576</v>
      </c>
      <c r="F126" s="87">
        <v>500005</v>
      </c>
      <c r="G126" s="29">
        <v>6.03</v>
      </c>
      <c r="H126" s="29" t="s">
        <v>312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44585</v>
      </c>
      <c r="B127" s="29">
        <v>531025</v>
      </c>
      <c r="C127" s="28" t="s">
        <v>1185</v>
      </c>
      <c r="D127" s="28" t="s">
        <v>858</v>
      </c>
      <c r="E127" s="28" t="s">
        <v>577</v>
      </c>
      <c r="F127" s="87">
        <v>319221</v>
      </c>
      <c r="G127" s="29">
        <v>6.03</v>
      </c>
      <c r="H127" s="29" t="s">
        <v>312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44585</v>
      </c>
      <c r="B128" s="29">
        <v>503624</v>
      </c>
      <c r="C128" s="28" t="s">
        <v>1186</v>
      </c>
      <c r="D128" s="28" t="s">
        <v>1187</v>
      </c>
      <c r="E128" s="28" t="s">
        <v>577</v>
      </c>
      <c r="F128" s="87">
        <v>100000</v>
      </c>
      <c r="G128" s="29">
        <v>10.15</v>
      </c>
      <c r="H128" s="29" t="s">
        <v>312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44585</v>
      </c>
      <c r="B129" s="29" t="s">
        <v>1188</v>
      </c>
      <c r="C129" s="28" t="s">
        <v>1189</v>
      </c>
      <c r="D129" s="28" t="s">
        <v>1190</v>
      </c>
      <c r="E129" s="28" t="s">
        <v>576</v>
      </c>
      <c r="F129" s="87">
        <v>46949</v>
      </c>
      <c r="G129" s="29">
        <v>99.88</v>
      </c>
      <c r="H129" s="29" t="s">
        <v>934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44585</v>
      </c>
      <c r="B130" s="29" t="s">
        <v>1191</v>
      </c>
      <c r="C130" s="28" t="s">
        <v>1192</v>
      </c>
      <c r="D130" s="28" t="s">
        <v>1193</v>
      </c>
      <c r="E130" s="28" t="s">
        <v>576</v>
      </c>
      <c r="F130" s="87">
        <v>56682</v>
      </c>
      <c r="G130" s="29">
        <v>80.150000000000006</v>
      </c>
      <c r="H130" s="29" t="s">
        <v>934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44585</v>
      </c>
      <c r="B131" s="29" t="s">
        <v>994</v>
      </c>
      <c r="C131" s="28" t="s">
        <v>995</v>
      </c>
      <c r="D131" s="28" t="s">
        <v>932</v>
      </c>
      <c r="E131" s="28" t="s">
        <v>576</v>
      </c>
      <c r="F131" s="87">
        <v>2530225</v>
      </c>
      <c r="G131" s="29">
        <v>57.62</v>
      </c>
      <c r="H131" s="29" t="s">
        <v>934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44585</v>
      </c>
      <c r="B132" s="29" t="s">
        <v>1020</v>
      </c>
      <c r="C132" s="28" t="s">
        <v>1021</v>
      </c>
      <c r="D132" s="28" t="s">
        <v>1190</v>
      </c>
      <c r="E132" s="28" t="s">
        <v>576</v>
      </c>
      <c r="F132" s="87">
        <v>146938</v>
      </c>
      <c r="G132" s="29">
        <v>91.75</v>
      </c>
      <c r="H132" s="29" t="s">
        <v>934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44585</v>
      </c>
      <c r="B133" s="29" t="s">
        <v>930</v>
      </c>
      <c r="C133" s="28" t="s">
        <v>933</v>
      </c>
      <c r="D133" s="28" t="s">
        <v>931</v>
      </c>
      <c r="E133" s="28" t="s">
        <v>576</v>
      </c>
      <c r="F133" s="87">
        <v>3777688</v>
      </c>
      <c r="G133" s="29">
        <v>5.86</v>
      </c>
      <c r="H133" s="29" t="s">
        <v>934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44585</v>
      </c>
      <c r="B134" s="29" t="s">
        <v>1194</v>
      </c>
      <c r="C134" s="28" t="s">
        <v>1195</v>
      </c>
      <c r="D134" s="28" t="s">
        <v>1196</v>
      </c>
      <c r="E134" s="28" t="s">
        <v>576</v>
      </c>
      <c r="F134" s="87">
        <v>162000</v>
      </c>
      <c r="G134" s="29">
        <v>12.46</v>
      </c>
      <c r="H134" s="29" t="s">
        <v>934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44585</v>
      </c>
      <c r="B135" s="29" t="s">
        <v>1197</v>
      </c>
      <c r="C135" s="28" t="s">
        <v>1198</v>
      </c>
      <c r="D135" s="28" t="s">
        <v>1199</v>
      </c>
      <c r="E135" s="28" t="s">
        <v>576</v>
      </c>
      <c r="F135" s="87">
        <v>30167820</v>
      </c>
      <c r="G135" s="29">
        <v>8.76</v>
      </c>
      <c r="H135" s="29" t="s">
        <v>934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44585</v>
      </c>
      <c r="B136" s="29" t="s">
        <v>1013</v>
      </c>
      <c r="C136" s="28" t="s">
        <v>1014</v>
      </c>
      <c r="D136" s="28" t="s">
        <v>1200</v>
      </c>
      <c r="E136" s="28" t="s">
        <v>576</v>
      </c>
      <c r="F136" s="87">
        <v>275000</v>
      </c>
      <c r="G136" s="29">
        <v>29.99</v>
      </c>
      <c r="H136" s="29" t="s">
        <v>934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44585</v>
      </c>
      <c r="B137" s="29" t="s">
        <v>1013</v>
      </c>
      <c r="C137" s="28" t="s">
        <v>1014</v>
      </c>
      <c r="D137" s="28" t="s">
        <v>1201</v>
      </c>
      <c r="E137" s="28" t="s">
        <v>576</v>
      </c>
      <c r="F137" s="87">
        <v>350000</v>
      </c>
      <c r="G137" s="29">
        <v>36.51</v>
      </c>
      <c r="H137" s="29" t="s">
        <v>934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44585</v>
      </c>
      <c r="B138" s="29" t="s">
        <v>1013</v>
      </c>
      <c r="C138" s="28" t="s">
        <v>1014</v>
      </c>
      <c r="D138" s="28" t="s">
        <v>1065</v>
      </c>
      <c r="E138" s="28" t="s">
        <v>576</v>
      </c>
      <c r="F138" s="87">
        <v>308065</v>
      </c>
      <c r="G138" s="29">
        <v>27.45</v>
      </c>
      <c r="H138" s="29" t="s">
        <v>934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44585</v>
      </c>
      <c r="B139" s="29" t="s">
        <v>1013</v>
      </c>
      <c r="C139" s="28" t="s">
        <v>1014</v>
      </c>
      <c r="D139" s="28" t="s">
        <v>858</v>
      </c>
      <c r="E139" s="28" t="s">
        <v>576</v>
      </c>
      <c r="F139" s="87">
        <v>553417</v>
      </c>
      <c r="G139" s="29">
        <v>27.92</v>
      </c>
      <c r="H139" s="29" t="s">
        <v>934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44585</v>
      </c>
      <c r="B140" s="29" t="s">
        <v>1013</v>
      </c>
      <c r="C140" s="28" t="s">
        <v>1014</v>
      </c>
      <c r="D140" s="28" t="s">
        <v>1202</v>
      </c>
      <c r="E140" s="28" t="s">
        <v>576</v>
      </c>
      <c r="F140" s="87">
        <v>300000</v>
      </c>
      <c r="G140" s="29">
        <v>31.71</v>
      </c>
      <c r="H140" s="29" t="s">
        <v>934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44585</v>
      </c>
      <c r="B141" s="29" t="s">
        <v>1013</v>
      </c>
      <c r="C141" s="28" t="s">
        <v>1014</v>
      </c>
      <c r="D141" s="28" t="s">
        <v>1203</v>
      </c>
      <c r="E141" s="28" t="s">
        <v>576</v>
      </c>
      <c r="F141" s="87">
        <v>292182</v>
      </c>
      <c r="G141" s="29">
        <v>36.25</v>
      </c>
      <c r="H141" s="29" t="s">
        <v>934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44585</v>
      </c>
      <c r="B142" s="29" t="s">
        <v>1204</v>
      </c>
      <c r="C142" s="28" t="s">
        <v>1205</v>
      </c>
      <c r="D142" s="28" t="s">
        <v>1206</v>
      </c>
      <c r="E142" s="28" t="s">
        <v>576</v>
      </c>
      <c r="F142" s="87">
        <v>99552</v>
      </c>
      <c r="G142" s="29">
        <v>372.43</v>
      </c>
      <c r="H142" s="29" t="s">
        <v>934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44585</v>
      </c>
      <c r="B143" s="29" t="s">
        <v>1207</v>
      </c>
      <c r="C143" s="28" t="s">
        <v>1208</v>
      </c>
      <c r="D143" s="28" t="s">
        <v>1209</v>
      </c>
      <c r="E143" s="28" t="s">
        <v>576</v>
      </c>
      <c r="F143" s="87">
        <v>750000</v>
      </c>
      <c r="G143" s="29">
        <v>397.75</v>
      </c>
      <c r="H143" s="29" t="s">
        <v>934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44585</v>
      </c>
      <c r="B144" s="29" t="s">
        <v>980</v>
      </c>
      <c r="C144" s="28" t="s">
        <v>981</v>
      </c>
      <c r="D144" s="28" t="s">
        <v>979</v>
      </c>
      <c r="E144" s="28" t="s">
        <v>576</v>
      </c>
      <c r="F144" s="87">
        <v>98077</v>
      </c>
      <c r="G144" s="29">
        <v>875.82</v>
      </c>
      <c r="H144" s="29" t="s">
        <v>934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44585</v>
      </c>
      <c r="B145" s="29" t="s">
        <v>500</v>
      </c>
      <c r="C145" s="28" t="s">
        <v>1210</v>
      </c>
      <c r="D145" s="28" t="s">
        <v>979</v>
      </c>
      <c r="E145" s="28" t="s">
        <v>576</v>
      </c>
      <c r="F145" s="87">
        <v>458598</v>
      </c>
      <c r="G145" s="29">
        <v>433.39</v>
      </c>
      <c r="H145" s="29" t="s">
        <v>934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44585</v>
      </c>
      <c r="B146" s="29" t="s">
        <v>1063</v>
      </c>
      <c r="C146" s="28" t="s">
        <v>1064</v>
      </c>
      <c r="D146" s="28" t="s">
        <v>932</v>
      </c>
      <c r="E146" s="28" t="s">
        <v>576</v>
      </c>
      <c r="F146" s="87">
        <v>487816</v>
      </c>
      <c r="G146" s="29">
        <v>460.03</v>
      </c>
      <c r="H146" s="29" t="s">
        <v>934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44585</v>
      </c>
      <c r="B147" s="29" t="s">
        <v>1211</v>
      </c>
      <c r="C147" s="28" t="s">
        <v>1212</v>
      </c>
      <c r="D147" s="28" t="s">
        <v>1213</v>
      </c>
      <c r="E147" s="28" t="s">
        <v>576</v>
      </c>
      <c r="F147" s="87">
        <v>32000</v>
      </c>
      <c r="G147" s="29">
        <v>118.21</v>
      </c>
      <c r="H147" s="29" t="s">
        <v>934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44585</v>
      </c>
      <c r="B148" s="29" t="s">
        <v>1214</v>
      </c>
      <c r="C148" s="28" t="s">
        <v>1215</v>
      </c>
      <c r="D148" s="28" t="s">
        <v>931</v>
      </c>
      <c r="E148" s="28" t="s">
        <v>576</v>
      </c>
      <c r="F148" s="87">
        <v>3560031</v>
      </c>
      <c r="G148" s="29">
        <v>5.67</v>
      </c>
      <c r="H148" s="29" t="s">
        <v>934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44585</v>
      </c>
      <c r="B149" s="29" t="s">
        <v>1214</v>
      </c>
      <c r="C149" s="28" t="s">
        <v>1215</v>
      </c>
      <c r="D149" s="28" t="s">
        <v>858</v>
      </c>
      <c r="E149" s="28" t="s">
        <v>576</v>
      </c>
      <c r="F149" s="87">
        <v>3100012</v>
      </c>
      <c r="G149" s="29">
        <v>5.64</v>
      </c>
      <c r="H149" s="29" t="s">
        <v>934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44585</v>
      </c>
      <c r="B150" s="29" t="s">
        <v>1214</v>
      </c>
      <c r="C150" s="28" t="s">
        <v>1215</v>
      </c>
      <c r="D150" s="28" t="s">
        <v>1066</v>
      </c>
      <c r="E150" s="28" t="s">
        <v>576</v>
      </c>
      <c r="F150" s="87">
        <v>4725540</v>
      </c>
      <c r="G150" s="29">
        <v>5.79</v>
      </c>
      <c r="H150" s="29" t="s">
        <v>934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44585</v>
      </c>
      <c r="B151" s="29" t="s">
        <v>1022</v>
      </c>
      <c r="C151" s="28" t="s">
        <v>1023</v>
      </c>
      <c r="D151" s="28" t="s">
        <v>858</v>
      </c>
      <c r="E151" s="28" t="s">
        <v>576</v>
      </c>
      <c r="F151" s="87">
        <v>7</v>
      </c>
      <c r="G151" s="29">
        <v>1.5</v>
      </c>
      <c r="H151" s="29" t="s">
        <v>934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44585</v>
      </c>
      <c r="B152" s="29" t="s">
        <v>1216</v>
      </c>
      <c r="C152" s="28" t="s">
        <v>1217</v>
      </c>
      <c r="D152" s="28" t="s">
        <v>1218</v>
      </c>
      <c r="E152" s="28" t="s">
        <v>577</v>
      </c>
      <c r="F152" s="87">
        <v>74730</v>
      </c>
      <c r="G152" s="29">
        <v>180.37</v>
      </c>
      <c r="H152" s="29" t="s">
        <v>934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44585</v>
      </c>
      <c r="B153" s="29" t="s">
        <v>1058</v>
      </c>
      <c r="C153" s="28" t="s">
        <v>1059</v>
      </c>
      <c r="D153" s="28" t="s">
        <v>1067</v>
      </c>
      <c r="E153" s="28" t="s">
        <v>577</v>
      </c>
      <c r="F153" s="87">
        <v>1900000</v>
      </c>
      <c r="G153" s="29">
        <v>2.75</v>
      </c>
      <c r="H153" s="29" t="s">
        <v>934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44585</v>
      </c>
      <c r="B154" s="29" t="s">
        <v>1060</v>
      </c>
      <c r="C154" s="28" t="s">
        <v>1061</v>
      </c>
      <c r="D154" s="28" t="s">
        <v>1062</v>
      </c>
      <c r="E154" s="28" t="s">
        <v>577</v>
      </c>
      <c r="F154" s="87">
        <v>50000</v>
      </c>
      <c r="G154" s="29">
        <v>212.41</v>
      </c>
      <c r="H154" s="29" t="s">
        <v>934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44585</v>
      </c>
      <c r="B155" s="29" t="s">
        <v>1188</v>
      </c>
      <c r="C155" s="28" t="s">
        <v>1189</v>
      </c>
      <c r="D155" s="28" t="s">
        <v>1190</v>
      </c>
      <c r="E155" s="28" t="s">
        <v>577</v>
      </c>
      <c r="F155" s="87">
        <v>46949</v>
      </c>
      <c r="G155" s="29">
        <v>99.12</v>
      </c>
      <c r="H155" s="29" t="s">
        <v>934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44585</v>
      </c>
      <c r="B156" s="29" t="s">
        <v>994</v>
      </c>
      <c r="C156" s="28" t="s">
        <v>995</v>
      </c>
      <c r="D156" s="28" t="s">
        <v>932</v>
      </c>
      <c r="E156" s="28" t="s">
        <v>577</v>
      </c>
      <c r="F156" s="87">
        <v>2530225</v>
      </c>
      <c r="G156" s="29">
        <v>57.64</v>
      </c>
      <c r="H156" s="29" t="s">
        <v>934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44585</v>
      </c>
      <c r="B157" s="29" t="s">
        <v>1020</v>
      </c>
      <c r="C157" s="28" t="s">
        <v>1021</v>
      </c>
      <c r="D157" s="28" t="s">
        <v>1190</v>
      </c>
      <c r="E157" s="28" t="s">
        <v>577</v>
      </c>
      <c r="F157" s="87">
        <v>146938</v>
      </c>
      <c r="G157" s="29">
        <v>98.67</v>
      </c>
      <c r="H157" s="29" t="s">
        <v>934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44585</v>
      </c>
      <c r="B158" s="29" t="s">
        <v>930</v>
      </c>
      <c r="C158" s="28" t="s">
        <v>933</v>
      </c>
      <c r="D158" s="28" t="s">
        <v>931</v>
      </c>
      <c r="E158" s="28" t="s">
        <v>577</v>
      </c>
      <c r="F158" s="87">
        <v>4250346</v>
      </c>
      <c r="G158" s="29">
        <v>5.87</v>
      </c>
      <c r="H158" s="29" t="s">
        <v>934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44585</v>
      </c>
      <c r="B159" s="29" t="s">
        <v>1194</v>
      </c>
      <c r="C159" s="28" t="s">
        <v>1195</v>
      </c>
      <c r="D159" s="28" t="s">
        <v>1219</v>
      </c>
      <c r="E159" s="28" t="s">
        <v>577</v>
      </c>
      <c r="F159" s="87">
        <v>150000</v>
      </c>
      <c r="G159" s="29">
        <v>12.46</v>
      </c>
      <c r="H159" s="29" t="s">
        <v>934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44585</v>
      </c>
      <c r="B160" s="29" t="s">
        <v>1220</v>
      </c>
      <c r="C160" s="28" t="s">
        <v>1221</v>
      </c>
      <c r="D160" s="28" t="s">
        <v>1222</v>
      </c>
      <c r="E160" s="28" t="s">
        <v>577</v>
      </c>
      <c r="F160" s="87">
        <v>618000</v>
      </c>
      <c r="G160" s="29">
        <v>1</v>
      </c>
      <c r="H160" s="29" t="s">
        <v>934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44585</v>
      </c>
      <c r="B161" s="29" t="s">
        <v>1197</v>
      </c>
      <c r="C161" s="28" t="s">
        <v>1198</v>
      </c>
      <c r="D161" s="28" t="s">
        <v>1199</v>
      </c>
      <c r="E161" s="28" t="s">
        <v>577</v>
      </c>
      <c r="F161" s="87">
        <v>40244730</v>
      </c>
      <c r="G161" s="29">
        <v>8.7899999999999991</v>
      </c>
      <c r="H161" s="29" t="s">
        <v>934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44585</v>
      </c>
      <c r="B162" s="29" t="s">
        <v>1013</v>
      </c>
      <c r="C162" s="28" t="s">
        <v>1014</v>
      </c>
      <c r="D162" s="28" t="s">
        <v>1223</v>
      </c>
      <c r="E162" s="28" t="s">
        <v>577</v>
      </c>
      <c r="F162" s="87">
        <v>400000</v>
      </c>
      <c r="G162" s="29">
        <v>27.3</v>
      </c>
      <c r="H162" s="29" t="s">
        <v>934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44585</v>
      </c>
      <c r="B163" s="29" t="s">
        <v>1013</v>
      </c>
      <c r="C163" s="28" t="s">
        <v>1014</v>
      </c>
      <c r="D163" s="28" t="s">
        <v>1201</v>
      </c>
      <c r="E163" s="28" t="s">
        <v>577</v>
      </c>
      <c r="F163" s="87">
        <v>250000</v>
      </c>
      <c r="G163" s="29">
        <v>27.3</v>
      </c>
      <c r="H163" s="29" t="s">
        <v>934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44585</v>
      </c>
      <c r="B164" s="29" t="s">
        <v>1013</v>
      </c>
      <c r="C164" s="28" t="s">
        <v>1014</v>
      </c>
      <c r="D164" s="28" t="s">
        <v>858</v>
      </c>
      <c r="E164" s="28" t="s">
        <v>577</v>
      </c>
      <c r="F164" s="87">
        <v>734572</v>
      </c>
      <c r="G164" s="29">
        <v>29.72</v>
      </c>
      <c r="H164" s="29" t="s">
        <v>934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44585</v>
      </c>
      <c r="B165" s="29" t="s">
        <v>1013</v>
      </c>
      <c r="C165" s="28" t="s">
        <v>1014</v>
      </c>
      <c r="D165" s="28" t="s">
        <v>1065</v>
      </c>
      <c r="E165" s="28" t="s">
        <v>577</v>
      </c>
      <c r="F165" s="87">
        <v>308067</v>
      </c>
      <c r="G165" s="29">
        <v>37.659999999999997</v>
      </c>
      <c r="H165" s="29" t="s">
        <v>934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44585</v>
      </c>
      <c r="B166" s="29" t="s">
        <v>1013</v>
      </c>
      <c r="C166" s="28" t="s">
        <v>1014</v>
      </c>
      <c r="D166" s="28" t="s">
        <v>1203</v>
      </c>
      <c r="E166" s="28" t="s">
        <v>577</v>
      </c>
      <c r="F166" s="87">
        <v>279031</v>
      </c>
      <c r="G166" s="29">
        <v>35.18</v>
      </c>
      <c r="H166" s="29" t="s">
        <v>934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44585</v>
      </c>
      <c r="B167" s="29" t="s">
        <v>1204</v>
      </c>
      <c r="C167" s="28" t="s">
        <v>1205</v>
      </c>
      <c r="D167" s="28" t="s">
        <v>1206</v>
      </c>
      <c r="E167" s="28" t="s">
        <v>577</v>
      </c>
      <c r="F167" s="87">
        <v>74196</v>
      </c>
      <c r="G167" s="29">
        <v>369.97</v>
      </c>
      <c r="H167" s="29" t="s">
        <v>934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44585</v>
      </c>
      <c r="B168" s="29" t="s">
        <v>980</v>
      </c>
      <c r="C168" s="28" t="s">
        <v>981</v>
      </c>
      <c r="D168" s="28" t="s">
        <v>979</v>
      </c>
      <c r="E168" s="28" t="s">
        <v>577</v>
      </c>
      <c r="F168" s="87">
        <v>93743</v>
      </c>
      <c r="G168" s="29">
        <v>881.08</v>
      </c>
      <c r="H168" s="29" t="s">
        <v>934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44585</v>
      </c>
      <c r="B169" s="29" t="s">
        <v>500</v>
      </c>
      <c r="C169" s="28" t="s">
        <v>1210</v>
      </c>
      <c r="D169" s="28" t="s">
        <v>979</v>
      </c>
      <c r="E169" s="28" t="s">
        <v>577</v>
      </c>
      <c r="F169" s="87">
        <v>458271</v>
      </c>
      <c r="G169" s="29">
        <v>434</v>
      </c>
      <c r="H169" s="29" t="s">
        <v>934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44585</v>
      </c>
      <c r="B170" s="29" t="s">
        <v>1224</v>
      </c>
      <c r="C170" s="28" t="s">
        <v>1225</v>
      </c>
      <c r="D170" s="28" t="s">
        <v>1226</v>
      </c>
      <c r="E170" s="28" t="s">
        <v>577</v>
      </c>
      <c r="F170" s="87">
        <v>75600</v>
      </c>
      <c r="G170" s="29">
        <v>74.52</v>
      </c>
      <c r="H170" s="29" t="s">
        <v>934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>
        <v>44585</v>
      </c>
      <c r="B171" s="29" t="s">
        <v>1063</v>
      </c>
      <c r="C171" s="28" t="s">
        <v>1064</v>
      </c>
      <c r="D171" s="28" t="s">
        <v>932</v>
      </c>
      <c r="E171" s="28" t="s">
        <v>577</v>
      </c>
      <c r="F171" s="87">
        <v>487816</v>
      </c>
      <c r="G171" s="29">
        <v>460.52</v>
      </c>
      <c r="H171" s="29" t="s">
        <v>934</v>
      </c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>
        <v>44585</v>
      </c>
      <c r="B172" s="29" t="s">
        <v>1211</v>
      </c>
      <c r="C172" s="28" t="s">
        <v>1212</v>
      </c>
      <c r="D172" s="28" t="s">
        <v>1227</v>
      </c>
      <c r="E172" s="28" t="s">
        <v>577</v>
      </c>
      <c r="F172" s="87">
        <v>20000</v>
      </c>
      <c r="G172" s="29">
        <v>123.83</v>
      </c>
      <c r="H172" s="29" t="s">
        <v>934</v>
      </c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>
        <v>44585</v>
      </c>
      <c r="B173" s="29" t="s">
        <v>1211</v>
      </c>
      <c r="C173" s="28" t="s">
        <v>1212</v>
      </c>
      <c r="D173" s="28" t="s">
        <v>1213</v>
      </c>
      <c r="E173" s="28" t="s">
        <v>577</v>
      </c>
      <c r="F173" s="87">
        <v>30000</v>
      </c>
      <c r="G173" s="29">
        <v>126.95</v>
      </c>
      <c r="H173" s="29" t="s">
        <v>934</v>
      </c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>
        <v>44585</v>
      </c>
      <c r="B174" s="29" t="s">
        <v>1214</v>
      </c>
      <c r="C174" s="28" t="s">
        <v>1215</v>
      </c>
      <c r="D174" s="28" t="s">
        <v>858</v>
      </c>
      <c r="E174" s="28" t="s">
        <v>577</v>
      </c>
      <c r="F174" s="87">
        <v>6100012</v>
      </c>
      <c r="G174" s="29">
        <v>5.78</v>
      </c>
      <c r="H174" s="29" t="s">
        <v>934</v>
      </c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>
        <v>44585</v>
      </c>
      <c r="B175" s="29" t="s">
        <v>1214</v>
      </c>
      <c r="C175" s="28" t="s">
        <v>1215</v>
      </c>
      <c r="D175" s="28" t="s">
        <v>1066</v>
      </c>
      <c r="E175" s="28" t="s">
        <v>577</v>
      </c>
      <c r="F175" s="87">
        <v>3825540</v>
      </c>
      <c r="G175" s="29">
        <v>5.78</v>
      </c>
      <c r="H175" s="29" t="s">
        <v>934</v>
      </c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>
        <v>44585</v>
      </c>
      <c r="B176" s="29" t="s">
        <v>1214</v>
      </c>
      <c r="C176" s="28" t="s">
        <v>1215</v>
      </c>
      <c r="D176" s="28" t="s">
        <v>931</v>
      </c>
      <c r="E176" s="28" t="s">
        <v>577</v>
      </c>
      <c r="F176" s="87">
        <v>3755146</v>
      </c>
      <c r="G176" s="29">
        <v>5.67</v>
      </c>
      <c r="H176" s="29" t="s">
        <v>934</v>
      </c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>
        <v>44585</v>
      </c>
      <c r="B177" s="29" t="s">
        <v>1022</v>
      </c>
      <c r="C177" s="28" t="s">
        <v>1023</v>
      </c>
      <c r="D177" s="28" t="s">
        <v>858</v>
      </c>
      <c r="E177" s="28" t="s">
        <v>577</v>
      </c>
      <c r="F177" s="87">
        <v>30897007</v>
      </c>
      <c r="G177" s="29">
        <v>1.5</v>
      </c>
      <c r="H177" s="29" t="s">
        <v>934</v>
      </c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3"/>
  <sheetViews>
    <sheetView zoomScale="85" zoomScaleNormal="85" workbookViewId="0">
      <selection activeCell="N25" sqref="N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452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881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44586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826</v>
      </c>
      <c r="Q9" s="1"/>
      <c r="R9" s="6"/>
      <c r="S9" s="1"/>
      <c r="T9" s="1"/>
      <c r="U9" s="1"/>
      <c r="V9" s="1"/>
      <c r="W9" s="1"/>
      <c r="X9" s="1"/>
    </row>
    <row r="10" spans="1:38" s="258" customFormat="1" ht="12.75" customHeight="1">
      <c r="A10" s="454">
        <v>1</v>
      </c>
      <c r="B10" s="358">
        <v>44532</v>
      </c>
      <c r="C10" s="456"/>
      <c r="D10" s="457" t="s">
        <v>251</v>
      </c>
      <c r="E10" s="458" t="s">
        <v>593</v>
      </c>
      <c r="F10" s="459">
        <v>437.5</v>
      </c>
      <c r="G10" s="459">
        <v>414</v>
      </c>
      <c r="H10" s="458">
        <v>414</v>
      </c>
      <c r="I10" s="460" t="s">
        <v>862</v>
      </c>
      <c r="J10" s="444" t="s">
        <v>1072</v>
      </c>
      <c r="K10" s="444">
        <f t="shared" ref="K10" si="0">H10-F10</f>
        <v>-23.5</v>
      </c>
      <c r="L10" s="445">
        <f t="shared" ref="L10" si="1">(F10*-0.7)/100</f>
        <v>-3.0625</v>
      </c>
      <c r="M10" s="446">
        <f t="shared" ref="M10" si="2">(K10+L10)/F10</f>
        <v>-6.0714285714285714E-2</v>
      </c>
      <c r="N10" s="444" t="s">
        <v>604</v>
      </c>
      <c r="O10" s="447">
        <v>44585</v>
      </c>
      <c r="P10" s="461"/>
      <c r="Q10" s="257"/>
      <c r="R10" s="257" t="s">
        <v>592</v>
      </c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</row>
    <row r="11" spans="1:38" s="258" customFormat="1" ht="12.75" customHeight="1">
      <c r="A11" s="387">
        <v>2</v>
      </c>
      <c r="B11" s="388">
        <v>44532</v>
      </c>
      <c r="C11" s="389"/>
      <c r="D11" s="390" t="s">
        <v>136</v>
      </c>
      <c r="E11" s="391" t="s">
        <v>593</v>
      </c>
      <c r="F11" s="392">
        <v>119</v>
      </c>
      <c r="G11" s="392">
        <v>109</v>
      </c>
      <c r="H11" s="391">
        <v>125.5</v>
      </c>
      <c r="I11" s="393" t="s">
        <v>863</v>
      </c>
      <c r="J11" s="99" t="s">
        <v>1015</v>
      </c>
      <c r="K11" s="99">
        <f t="shared" ref="K11:K12" si="3">H11-F11</f>
        <v>6.5</v>
      </c>
      <c r="L11" s="100">
        <f t="shared" ref="L11:L12" si="4">(F11*-0.7)/100</f>
        <v>-0.83299999999999996</v>
      </c>
      <c r="M11" s="101">
        <f t="shared" ref="M11:M12" si="5">(K11+L11)/F11</f>
        <v>4.7621848739495799E-2</v>
      </c>
      <c r="N11" s="99" t="s">
        <v>591</v>
      </c>
      <c r="O11" s="102">
        <v>44580</v>
      </c>
      <c r="P11" s="394"/>
      <c r="Q11" s="257"/>
      <c r="R11" s="257" t="s">
        <v>592</v>
      </c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</row>
    <row r="12" spans="1:38" s="258" customFormat="1" ht="12.75" customHeight="1">
      <c r="A12" s="454">
        <v>3</v>
      </c>
      <c r="B12" s="455">
        <v>44544</v>
      </c>
      <c r="C12" s="456"/>
      <c r="D12" s="457" t="s">
        <v>118</v>
      </c>
      <c r="E12" s="458" t="s">
        <v>593</v>
      </c>
      <c r="F12" s="459">
        <v>665.5</v>
      </c>
      <c r="G12" s="459">
        <v>635</v>
      </c>
      <c r="H12" s="458">
        <v>635</v>
      </c>
      <c r="I12" s="460" t="s">
        <v>864</v>
      </c>
      <c r="J12" s="444" t="s">
        <v>989</v>
      </c>
      <c r="K12" s="444">
        <f t="shared" si="3"/>
        <v>-30.5</v>
      </c>
      <c r="L12" s="445">
        <f t="shared" si="4"/>
        <v>-4.6585000000000001</v>
      </c>
      <c r="M12" s="446">
        <f t="shared" si="5"/>
        <v>-5.2830202854996247E-2</v>
      </c>
      <c r="N12" s="444" t="s">
        <v>604</v>
      </c>
      <c r="O12" s="447">
        <v>44585</v>
      </c>
      <c r="P12" s="461"/>
      <c r="Q12" s="257"/>
      <c r="R12" s="257" t="s">
        <v>592</v>
      </c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</row>
    <row r="13" spans="1:38" s="258" customFormat="1" ht="12.75" customHeight="1">
      <c r="A13" s="387">
        <v>4</v>
      </c>
      <c r="B13" s="388">
        <v>44547</v>
      </c>
      <c r="C13" s="389"/>
      <c r="D13" s="390" t="s">
        <v>71</v>
      </c>
      <c r="E13" s="391" t="s">
        <v>593</v>
      </c>
      <c r="F13" s="392">
        <v>201.5</v>
      </c>
      <c r="G13" s="392">
        <v>188</v>
      </c>
      <c r="H13" s="391">
        <v>214.5</v>
      </c>
      <c r="I13" s="393" t="s">
        <v>865</v>
      </c>
      <c r="J13" s="99" t="s">
        <v>884</v>
      </c>
      <c r="K13" s="99">
        <f t="shared" ref="K13:K14" si="6">H13-F13</f>
        <v>13</v>
      </c>
      <c r="L13" s="100">
        <f t="shared" ref="L13:L14" si="7">(F13*-0.7)/100</f>
        <v>-1.4104999999999999</v>
      </c>
      <c r="M13" s="101">
        <f t="shared" ref="M13:M14" si="8">(K13+L13)/F13</f>
        <v>5.751612903225807E-2</v>
      </c>
      <c r="N13" s="99" t="s">
        <v>591</v>
      </c>
      <c r="O13" s="102">
        <v>44200</v>
      </c>
      <c r="P13" s="394"/>
      <c r="Q13" s="257"/>
      <c r="R13" s="257" t="s">
        <v>592</v>
      </c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</row>
    <row r="14" spans="1:38" s="258" customFormat="1" ht="12.75" customHeight="1">
      <c r="A14" s="387">
        <v>5</v>
      </c>
      <c r="B14" s="388">
        <v>44547</v>
      </c>
      <c r="C14" s="389"/>
      <c r="D14" s="390" t="s">
        <v>125</v>
      </c>
      <c r="E14" s="391" t="s">
        <v>593</v>
      </c>
      <c r="F14" s="392">
        <v>730</v>
      </c>
      <c r="G14" s="392">
        <v>687</v>
      </c>
      <c r="H14" s="391">
        <v>774</v>
      </c>
      <c r="I14" s="393" t="s">
        <v>866</v>
      </c>
      <c r="J14" s="99" t="s">
        <v>887</v>
      </c>
      <c r="K14" s="99">
        <f t="shared" si="6"/>
        <v>44</v>
      </c>
      <c r="L14" s="100">
        <f t="shared" si="7"/>
        <v>-5.1099999999999994</v>
      </c>
      <c r="M14" s="101">
        <f t="shared" si="8"/>
        <v>5.3273972602739729E-2</v>
      </c>
      <c r="N14" s="99" t="s">
        <v>591</v>
      </c>
      <c r="O14" s="102">
        <v>44200</v>
      </c>
      <c r="P14" s="394"/>
      <c r="Q14" s="257"/>
      <c r="R14" s="257" t="s">
        <v>592</v>
      </c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</row>
    <row r="15" spans="1:38" s="258" customFormat="1" ht="12.75" customHeight="1">
      <c r="A15" s="387">
        <v>6</v>
      </c>
      <c r="B15" s="388">
        <v>44552</v>
      </c>
      <c r="C15" s="389"/>
      <c r="D15" s="390" t="s">
        <v>43</v>
      </c>
      <c r="E15" s="391" t="s">
        <v>593</v>
      </c>
      <c r="F15" s="392">
        <v>2140</v>
      </c>
      <c r="G15" s="392">
        <v>1995</v>
      </c>
      <c r="H15" s="391">
        <v>2280</v>
      </c>
      <c r="I15" s="393" t="s">
        <v>869</v>
      </c>
      <c r="J15" s="99" t="s">
        <v>743</v>
      </c>
      <c r="K15" s="99">
        <f t="shared" ref="K15:K16" si="9">H15-F15</f>
        <v>140</v>
      </c>
      <c r="L15" s="100">
        <f t="shared" ref="L15:L16" si="10">(F15*-0.7)/100</f>
        <v>-14.98</v>
      </c>
      <c r="M15" s="101">
        <f t="shared" ref="M15:M16" si="11">(K15+L15)/F15</f>
        <v>5.8420560747663552E-2</v>
      </c>
      <c r="N15" s="99" t="s">
        <v>591</v>
      </c>
      <c r="O15" s="102">
        <v>44203</v>
      </c>
      <c r="P15" s="394"/>
      <c r="Q15" s="257"/>
      <c r="R15" s="257" t="s">
        <v>592</v>
      </c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</row>
    <row r="16" spans="1:38" s="258" customFormat="1" ht="12.75" customHeight="1">
      <c r="A16" s="337">
        <v>7</v>
      </c>
      <c r="B16" s="338">
        <v>44557</v>
      </c>
      <c r="C16" s="339"/>
      <c r="D16" s="340" t="s">
        <v>522</v>
      </c>
      <c r="E16" s="341" t="s">
        <v>593</v>
      </c>
      <c r="F16" s="342">
        <v>2215</v>
      </c>
      <c r="G16" s="342">
        <v>2035</v>
      </c>
      <c r="H16" s="341">
        <v>2310</v>
      </c>
      <c r="I16" s="343" t="s">
        <v>824</v>
      </c>
      <c r="J16" s="265" t="s">
        <v>974</v>
      </c>
      <c r="K16" s="265">
        <f t="shared" si="9"/>
        <v>95</v>
      </c>
      <c r="L16" s="266">
        <f t="shared" si="10"/>
        <v>-15.505000000000001</v>
      </c>
      <c r="M16" s="267">
        <f t="shared" si="11"/>
        <v>3.588939051918736E-2</v>
      </c>
      <c r="N16" s="265" t="s">
        <v>591</v>
      </c>
      <c r="O16" s="268">
        <v>44578</v>
      </c>
      <c r="P16" s="264">
        <f>VLOOKUP(D16,'MidCap Intra'!B49:C542,2,0)</f>
        <v>2130.0500000000002</v>
      </c>
      <c r="Q16" s="257"/>
      <c r="R16" s="257" t="s">
        <v>592</v>
      </c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</row>
    <row r="17" spans="1:38" s="258" customFormat="1" ht="12.75" customHeight="1">
      <c r="A17" s="387">
        <v>8</v>
      </c>
      <c r="B17" s="388">
        <v>44559</v>
      </c>
      <c r="C17" s="389"/>
      <c r="D17" s="390" t="s">
        <v>493</v>
      </c>
      <c r="E17" s="391" t="s">
        <v>593</v>
      </c>
      <c r="F17" s="392">
        <v>1730</v>
      </c>
      <c r="G17" s="392">
        <v>1640</v>
      </c>
      <c r="H17" s="391">
        <v>1870</v>
      </c>
      <c r="I17" s="393" t="s">
        <v>872</v>
      </c>
      <c r="J17" s="99" t="s">
        <v>743</v>
      </c>
      <c r="K17" s="99">
        <f t="shared" ref="K17" si="12">H17-F17</f>
        <v>140</v>
      </c>
      <c r="L17" s="100">
        <f t="shared" ref="L17" si="13">(F17*-0.7)/100</f>
        <v>-12.11</v>
      </c>
      <c r="M17" s="101">
        <f t="shared" ref="M17" si="14">(K17+L17)/F17</f>
        <v>7.3924855491329475E-2</v>
      </c>
      <c r="N17" s="99" t="s">
        <v>591</v>
      </c>
      <c r="O17" s="102">
        <v>44572</v>
      </c>
      <c r="P17" s="394"/>
      <c r="Q17" s="257"/>
      <c r="R17" s="257" t="s">
        <v>592</v>
      </c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</row>
    <row r="18" spans="1:38" s="258" customFormat="1" ht="12.75" customHeight="1">
      <c r="A18" s="454">
        <v>9</v>
      </c>
      <c r="B18" s="455">
        <v>44561</v>
      </c>
      <c r="C18" s="456"/>
      <c r="D18" s="457" t="s">
        <v>179</v>
      </c>
      <c r="E18" s="458" t="s">
        <v>593</v>
      </c>
      <c r="F18" s="459">
        <v>2980</v>
      </c>
      <c r="G18" s="459">
        <v>2790</v>
      </c>
      <c r="H18" s="458">
        <v>2947.5</v>
      </c>
      <c r="I18" s="460" t="s">
        <v>873</v>
      </c>
      <c r="J18" s="444" t="s">
        <v>1068</v>
      </c>
      <c r="K18" s="444">
        <f t="shared" ref="K18" si="15">H18-F18</f>
        <v>-32.5</v>
      </c>
      <c r="L18" s="445">
        <f t="shared" ref="L18" si="16">(F18*-0.7)/100</f>
        <v>-20.86</v>
      </c>
      <c r="M18" s="446">
        <f t="shared" ref="M18" si="17">(K18+L18)/F18</f>
        <v>-1.7906040268456377E-2</v>
      </c>
      <c r="N18" s="444" t="s">
        <v>604</v>
      </c>
      <c r="O18" s="447">
        <v>44579</v>
      </c>
      <c r="P18" s="461"/>
      <c r="Q18" s="257"/>
      <c r="R18" s="257" t="s">
        <v>592</v>
      </c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</row>
    <row r="19" spans="1:38" s="258" customFormat="1" ht="12.75" customHeight="1">
      <c r="A19" s="454">
        <v>10</v>
      </c>
      <c r="B19" s="455">
        <v>44571</v>
      </c>
      <c r="C19" s="456"/>
      <c r="D19" s="457" t="s">
        <v>405</v>
      </c>
      <c r="E19" s="458" t="s">
        <v>593</v>
      </c>
      <c r="F19" s="459">
        <v>170</v>
      </c>
      <c r="G19" s="459">
        <v>160</v>
      </c>
      <c r="H19" s="458">
        <v>168.75</v>
      </c>
      <c r="I19" s="460" t="s">
        <v>923</v>
      </c>
      <c r="J19" s="444" t="s">
        <v>1069</v>
      </c>
      <c r="K19" s="444">
        <f t="shared" ref="K19" si="18">H19-F19</f>
        <v>-1.25</v>
      </c>
      <c r="L19" s="445">
        <f t="shared" ref="L19" si="19">(F19*-0.7)/100</f>
        <v>-1.19</v>
      </c>
      <c r="M19" s="446">
        <f t="shared" ref="M19" si="20">(K19+L19)/F19</f>
        <v>-1.4352941176470587E-2</v>
      </c>
      <c r="N19" s="444" t="s">
        <v>604</v>
      </c>
      <c r="O19" s="447">
        <v>44582</v>
      </c>
      <c r="P19" s="461"/>
      <c r="Q19" s="257"/>
      <c r="R19" s="257" t="s">
        <v>595</v>
      </c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</row>
    <row r="20" spans="1:38" s="258" customFormat="1" ht="12.75" customHeight="1">
      <c r="A20" s="317">
        <v>11</v>
      </c>
      <c r="B20" s="318">
        <v>44572</v>
      </c>
      <c r="C20" s="319"/>
      <c r="D20" s="320" t="s">
        <v>363</v>
      </c>
      <c r="E20" s="321" t="s">
        <v>593</v>
      </c>
      <c r="F20" s="322" t="s">
        <v>716</v>
      </c>
      <c r="G20" s="322">
        <v>187</v>
      </c>
      <c r="H20" s="321"/>
      <c r="I20" s="323" t="s">
        <v>927</v>
      </c>
      <c r="J20" s="295" t="s">
        <v>594</v>
      </c>
      <c r="K20" s="295"/>
      <c r="L20" s="296"/>
      <c r="M20" s="297"/>
      <c r="N20" s="295"/>
      <c r="O20" s="298"/>
      <c r="P20" s="293">
        <f>VLOOKUP(D20,'MidCap Intra'!B53:C546,2,0)</f>
        <v>187.85</v>
      </c>
      <c r="Q20" s="257"/>
      <c r="R20" s="257" t="s">
        <v>592</v>
      </c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</row>
    <row r="21" spans="1:38" s="258" customFormat="1" ht="12.75" customHeight="1">
      <c r="A21" s="454">
        <v>12</v>
      </c>
      <c r="B21" s="455">
        <v>44578</v>
      </c>
      <c r="C21" s="456"/>
      <c r="D21" s="457" t="s">
        <v>110</v>
      </c>
      <c r="E21" s="458" t="s">
        <v>593</v>
      </c>
      <c r="F21" s="459">
        <v>345</v>
      </c>
      <c r="G21" s="459">
        <v>320</v>
      </c>
      <c r="H21" s="458">
        <v>320</v>
      </c>
      <c r="I21" s="460" t="s">
        <v>975</v>
      </c>
      <c r="J21" s="444" t="s">
        <v>1070</v>
      </c>
      <c r="K21" s="444">
        <f t="shared" ref="K21" si="21">H21-F21</f>
        <v>-25</v>
      </c>
      <c r="L21" s="445">
        <f t="shared" ref="L21" si="22">(F21*-0.7)/100</f>
        <v>-2.4149999999999996</v>
      </c>
      <c r="M21" s="446">
        <f t="shared" ref="M21" si="23">(K21+L21)/F21</f>
        <v>-7.9463768115942024E-2</v>
      </c>
      <c r="N21" s="444" t="s">
        <v>604</v>
      </c>
      <c r="O21" s="447">
        <v>44580</v>
      </c>
      <c r="P21" s="461"/>
      <c r="Q21" s="257"/>
      <c r="R21" s="257" t="s">
        <v>592</v>
      </c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</row>
    <row r="22" spans="1:38" s="258" customFormat="1" ht="12.75" customHeight="1">
      <c r="A22" s="317">
        <v>13</v>
      </c>
      <c r="B22" s="318">
        <v>44582</v>
      </c>
      <c r="C22" s="319"/>
      <c r="D22" s="320" t="s">
        <v>114</v>
      </c>
      <c r="E22" s="321" t="s">
        <v>593</v>
      </c>
      <c r="F22" s="322" t="s">
        <v>1024</v>
      </c>
      <c r="G22" s="322">
        <v>1090</v>
      </c>
      <c r="H22" s="321"/>
      <c r="I22" s="323" t="s">
        <v>1025</v>
      </c>
      <c r="J22" s="295" t="s">
        <v>594</v>
      </c>
      <c r="K22" s="295"/>
      <c r="L22" s="296"/>
      <c r="M22" s="297"/>
      <c r="N22" s="295"/>
      <c r="O22" s="298"/>
      <c r="P22" s="293">
        <f>VLOOKUP(D22,'MidCap Intra'!B55:C548,2,0)</f>
        <v>1124.9000000000001</v>
      </c>
      <c r="Q22" s="257"/>
      <c r="R22" s="257" t="s">
        <v>592</v>
      </c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</row>
    <row r="23" spans="1:38" s="258" customFormat="1" ht="12.75" customHeight="1">
      <c r="A23" s="317">
        <v>14</v>
      </c>
      <c r="B23" s="318">
        <v>44582</v>
      </c>
      <c r="C23" s="319"/>
      <c r="D23" s="320" t="s">
        <v>202</v>
      </c>
      <c r="E23" s="321" t="s">
        <v>593</v>
      </c>
      <c r="F23" s="322" t="s">
        <v>1026</v>
      </c>
      <c r="G23" s="322">
        <v>3590</v>
      </c>
      <c r="H23" s="321"/>
      <c r="I23" s="323" t="s">
        <v>1027</v>
      </c>
      <c r="J23" s="295" t="s">
        <v>594</v>
      </c>
      <c r="K23" s="295"/>
      <c r="L23" s="296"/>
      <c r="M23" s="297"/>
      <c r="N23" s="295"/>
      <c r="O23" s="298"/>
      <c r="P23" s="293">
        <f>VLOOKUP(D23,'MidCap Intra'!B56:C549,2,0)</f>
        <v>3771.35</v>
      </c>
      <c r="Q23" s="257"/>
      <c r="R23" s="257" t="s">
        <v>592</v>
      </c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</row>
    <row r="24" spans="1:38" s="258" customFormat="1" ht="12.75" customHeight="1">
      <c r="A24" s="317">
        <v>15</v>
      </c>
      <c r="B24" s="318">
        <v>44585</v>
      </c>
      <c r="C24" s="319"/>
      <c r="D24" s="320" t="s">
        <v>71</v>
      </c>
      <c r="E24" s="321" t="s">
        <v>593</v>
      </c>
      <c r="F24" s="322" t="s">
        <v>1073</v>
      </c>
      <c r="G24" s="322">
        <v>189</v>
      </c>
      <c r="H24" s="321"/>
      <c r="I24" s="323" t="s">
        <v>865</v>
      </c>
      <c r="J24" s="295" t="s">
        <v>594</v>
      </c>
      <c r="K24" s="295"/>
      <c r="L24" s="296"/>
      <c r="M24" s="297"/>
      <c r="N24" s="295"/>
      <c r="O24" s="298"/>
      <c r="P24" s="293">
        <f>VLOOKUP(D24,'MidCap Intra'!B57:C550,2,0)</f>
        <v>197.3</v>
      </c>
      <c r="Q24" s="257"/>
      <c r="R24" s="257" t="s">
        <v>592</v>
      </c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</row>
    <row r="25" spans="1:38" ht="13.9" customHeight="1">
      <c r="A25" s="109"/>
      <c r="B25" s="104"/>
      <c r="C25" s="110"/>
      <c r="D25" s="105"/>
      <c r="E25" s="106"/>
      <c r="F25" s="103"/>
      <c r="G25" s="103"/>
      <c r="H25" s="106"/>
      <c r="I25" s="107"/>
      <c r="J25" s="108"/>
      <c r="K25" s="109"/>
      <c r="L25" s="104"/>
      <c r="M25" s="110"/>
      <c r="N25" s="105"/>
      <c r="O25" s="106"/>
      <c r="P25" s="106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4.25" customHeight="1">
      <c r="A26" s="116"/>
      <c r="B26" s="117"/>
      <c r="C26" s="118"/>
      <c r="D26" s="119"/>
      <c r="E26" s="120"/>
      <c r="F26" s="120"/>
      <c r="H26" s="120"/>
      <c r="I26" s="121"/>
      <c r="J26" s="122"/>
      <c r="K26" s="122"/>
      <c r="L26" s="123"/>
      <c r="M26" s="124"/>
      <c r="N26" s="125"/>
      <c r="O26" s="126"/>
      <c r="P26" s="127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116"/>
      <c r="B27" s="117"/>
      <c r="C27" s="118"/>
      <c r="D27" s="119"/>
      <c r="E27" s="120"/>
      <c r="F27" s="120"/>
      <c r="G27" s="116"/>
      <c r="H27" s="120"/>
      <c r="I27" s="121"/>
      <c r="J27" s="122"/>
      <c r="K27" s="122"/>
      <c r="L27" s="123"/>
      <c r="M27" s="124"/>
      <c r="N27" s="125"/>
      <c r="O27" s="126"/>
      <c r="P27" s="127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28" t="s">
        <v>596</v>
      </c>
      <c r="B28" s="129"/>
      <c r="C28" s="130"/>
      <c r="D28" s="131"/>
      <c r="E28" s="132"/>
      <c r="F28" s="132"/>
      <c r="G28" s="132"/>
      <c r="H28" s="132"/>
      <c r="I28" s="132"/>
      <c r="J28" s="133"/>
      <c r="K28" s="132"/>
      <c r="L28" s="134"/>
      <c r="M28" s="56"/>
      <c r="N28" s="133"/>
      <c r="O28" s="130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35" t="s">
        <v>597</v>
      </c>
      <c r="B29" s="128"/>
      <c r="C29" s="128"/>
      <c r="D29" s="128"/>
      <c r="E29" s="41"/>
      <c r="F29" s="136" t="s">
        <v>598</v>
      </c>
      <c r="G29" s="6"/>
      <c r="H29" s="6"/>
      <c r="I29" s="6"/>
      <c r="J29" s="137"/>
      <c r="K29" s="138"/>
      <c r="L29" s="138"/>
      <c r="M29" s="139"/>
      <c r="N29" s="1"/>
      <c r="O29" s="140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28" t="s">
        <v>599</v>
      </c>
      <c r="B30" s="128"/>
      <c r="C30" s="128"/>
      <c r="D30" s="128" t="s">
        <v>917</v>
      </c>
      <c r="E30" s="6"/>
      <c r="F30" s="136" t="s">
        <v>600</v>
      </c>
      <c r="G30" s="6"/>
      <c r="H30" s="6"/>
      <c r="I30" s="6"/>
      <c r="J30" s="137"/>
      <c r="K30" s="138"/>
      <c r="L30" s="138"/>
      <c r="M30" s="139"/>
      <c r="N30" s="1"/>
      <c r="O30" s="140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28"/>
      <c r="B31" s="128"/>
      <c r="C31" s="128"/>
      <c r="D31" s="128"/>
      <c r="E31" s="6"/>
      <c r="F31" s="6"/>
      <c r="G31" s="6"/>
      <c r="H31" s="6"/>
      <c r="I31" s="6"/>
      <c r="J31" s="141"/>
      <c r="K31" s="138"/>
      <c r="L31" s="138"/>
      <c r="M31" s="6"/>
      <c r="N31" s="142"/>
      <c r="O31" s="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.75" customHeight="1">
      <c r="A32" s="1"/>
      <c r="B32" s="143" t="s">
        <v>601</v>
      </c>
      <c r="C32" s="143"/>
      <c r="D32" s="143"/>
      <c r="E32" s="143"/>
      <c r="F32" s="144"/>
      <c r="G32" s="6"/>
      <c r="H32" s="6"/>
      <c r="I32" s="145"/>
      <c r="J32" s="146"/>
      <c r="K32" s="147"/>
      <c r="L32" s="146"/>
      <c r="M32" s="6"/>
      <c r="N32" s="1"/>
      <c r="O32" s="1"/>
      <c r="P32" s="1"/>
      <c r="R32" s="56"/>
      <c r="S32" s="1"/>
      <c r="T32" s="1"/>
      <c r="U32" s="1"/>
      <c r="V32" s="1"/>
      <c r="W32" s="1"/>
      <c r="X32" s="1"/>
      <c r="Y32" s="1"/>
      <c r="Z32" s="1"/>
    </row>
    <row r="33" spans="1:38" ht="38.25" customHeight="1">
      <c r="A33" s="95" t="s">
        <v>16</v>
      </c>
      <c r="B33" s="96" t="s">
        <v>568</v>
      </c>
      <c r="C33" s="98"/>
      <c r="D33" s="97" t="s">
        <v>579</v>
      </c>
      <c r="E33" s="96" t="s">
        <v>580</v>
      </c>
      <c r="F33" s="96" t="s">
        <v>581</v>
      </c>
      <c r="G33" s="96" t="s">
        <v>602</v>
      </c>
      <c r="H33" s="96" t="s">
        <v>583</v>
      </c>
      <c r="I33" s="96" t="s">
        <v>584</v>
      </c>
      <c r="J33" s="96" t="s">
        <v>585</v>
      </c>
      <c r="K33" s="96" t="s">
        <v>603</v>
      </c>
      <c r="L33" s="149" t="s">
        <v>587</v>
      </c>
      <c r="M33" s="98" t="s">
        <v>588</v>
      </c>
      <c r="N33" s="95" t="s">
        <v>589</v>
      </c>
      <c r="O33" s="354" t="s">
        <v>590</v>
      </c>
      <c r="P33" s="299"/>
      <c r="Q33" s="1"/>
      <c r="R33" s="351"/>
      <c r="S33" s="351"/>
      <c r="T33" s="351"/>
      <c r="U33" s="314"/>
      <c r="V33" s="314"/>
      <c r="W33" s="314"/>
      <c r="X33" s="314"/>
      <c r="Y33" s="314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s="274" customFormat="1" ht="15" customHeight="1">
      <c r="A34" s="355">
        <v>1</v>
      </c>
      <c r="B34" s="256">
        <v>44559</v>
      </c>
      <c r="C34" s="303"/>
      <c r="D34" s="356" t="s">
        <v>199</v>
      </c>
      <c r="E34" s="302" t="s">
        <v>593</v>
      </c>
      <c r="F34" s="302">
        <v>476</v>
      </c>
      <c r="G34" s="302">
        <v>463</v>
      </c>
      <c r="H34" s="302">
        <v>496</v>
      </c>
      <c r="I34" s="302" t="s">
        <v>811</v>
      </c>
      <c r="J34" s="99" t="s">
        <v>861</v>
      </c>
      <c r="K34" s="99">
        <f t="shared" ref="K34:K35" si="24">H34-F34</f>
        <v>20</v>
      </c>
      <c r="L34" s="100">
        <f t="shared" ref="L34:L35" si="25">(F34*-0.7)/100</f>
        <v>-3.3319999999999999</v>
      </c>
      <c r="M34" s="101">
        <f t="shared" ref="M34:M35" si="26">(K34+L34)/F34</f>
        <v>3.5016806722689073E-2</v>
      </c>
      <c r="N34" s="99" t="s">
        <v>591</v>
      </c>
      <c r="O34" s="102">
        <v>44564</v>
      </c>
      <c r="P34" s="352"/>
      <c r="Q34" s="352"/>
      <c r="R34" s="353" t="s">
        <v>592</v>
      </c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350"/>
      <c r="AJ34" s="313"/>
      <c r="AK34" s="313"/>
      <c r="AL34" s="313"/>
    </row>
    <row r="35" spans="1:38" s="274" customFormat="1" ht="15" customHeight="1">
      <c r="A35" s="355">
        <v>2</v>
      </c>
      <c r="B35" s="256">
        <v>44559</v>
      </c>
      <c r="C35" s="303"/>
      <c r="D35" s="356" t="s">
        <v>849</v>
      </c>
      <c r="E35" s="302" t="s">
        <v>593</v>
      </c>
      <c r="F35" s="302">
        <v>3010</v>
      </c>
      <c r="G35" s="302">
        <v>2930</v>
      </c>
      <c r="H35" s="302">
        <v>3170</v>
      </c>
      <c r="I35" s="302" t="s">
        <v>870</v>
      </c>
      <c r="J35" s="99" t="s">
        <v>941</v>
      </c>
      <c r="K35" s="99">
        <f t="shared" si="24"/>
        <v>160</v>
      </c>
      <c r="L35" s="100">
        <f t="shared" si="25"/>
        <v>-21.07</v>
      </c>
      <c r="M35" s="101">
        <f t="shared" si="26"/>
        <v>4.6156146179401995E-2</v>
      </c>
      <c r="N35" s="99" t="s">
        <v>591</v>
      </c>
      <c r="O35" s="102">
        <v>44573</v>
      </c>
      <c r="P35" s="352"/>
      <c r="Q35" s="352"/>
      <c r="R35" s="353" t="s">
        <v>592</v>
      </c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350"/>
      <c r="AJ35" s="313"/>
      <c r="AK35" s="313"/>
      <c r="AL35" s="313"/>
    </row>
    <row r="36" spans="1:38" s="274" customFormat="1" ht="15" customHeight="1">
      <c r="A36" s="355">
        <v>3</v>
      </c>
      <c r="B36" s="256">
        <v>44559</v>
      </c>
      <c r="C36" s="303"/>
      <c r="D36" s="356" t="s">
        <v>391</v>
      </c>
      <c r="E36" s="302" t="s">
        <v>593</v>
      </c>
      <c r="F36" s="302">
        <v>126</v>
      </c>
      <c r="G36" s="302">
        <v>122</v>
      </c>
      <c r="H36" s="302">
        <v>131.5</v>
      </c>
      <c r="I36" s="302" t="s">
        <v>871</v>
      </c>
      <c r="J36" s="99" t="s">
        <v>885</v>
      </c>
      <c r="K36" s="99">
        <f t="shared" ref="K36" si="27">H36-F36</f>
        <v>5.5</v>
      </c>
      <c r="L36" s="100">
        <f t="shared" ref="L36" si="28">(F36*-0.7)/100</f>
        <v>-0.8819999999999999</v>
      </c>
      <c r="M36" s="101">
        <f t="shared" ref="M36" si="29">(K36+L36)/F36</f>
        <v>3.6650793650793656E-2</v>
      </c>
      <c r="N36" s="99" t="s">
        <v>591</v>
      </c>
      <c r="O36" s="102">
        <v>44565</v>
      </c>
      <c r="P36" s="352"/>
      <c r="Q36" s="352"/>
      <c r="R36" s="353" t="s">
        <v>595</v>
      </c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350"/>
      <c r="AJ36" s="313"/>
      <c r="AK36" s="313"/>
      <c r="AL36" s="313"/>
    </row>
    <row r="37" spans="1:38" s="274" customFormat="1" ht="15" customHeight="1">
      <c r="A37" s="355">
        <v>4</v>
      </c>
      <c r="B37" s="256">
        <v>44561</v>
      </c>
      <c r="C37" s="303"/>
      <c r="D37" s="356" t="s">
        <v>381</v>
      </c>
      <c r="E37" s="302" t="s">
        <v>593</v>
      </c>
      <c r="F37" s="302">
        <v>443.5</v>
      </c>
      <c r="G37" s="302">
        <v>430</v>
      </c>
      <c r="H37" s="302">
        <v>459</v>
      </c>
      <c r="I37" s="302" t="s">
        <v>874</v>
      </c>
      <c r="J37" s="99" t="s">
        <v>886</v>
      </c>
      <c r="K37" s="99">
        <f t="shared" ref="K37" si="30">H37-F37</f>
        <v>15.5</v>
      </c>
      <c r="L37" s="100">
        <f t="shared" ref="L37" si="31">(F37*-0.7)/100</f>
        <v>-3.1044999999999998</v>
      </c>
      <c r="M37" s="101">
        <f t="shared" ref="M37" si="32">(K37+L37)/F37</f>
        <v>2.7949267192784667E-2</v>
      </c>
      <c r="N37" s="99" t="s">
        <v>591</v>
      </c>
      <c r="O37" s="102">
        <v>44565</v>
      </c>
      <c r="P37" s="352"/>
      <c r="Q37" s="352"/>
      <c r="R37" s="353" t="s">
        <v>595</v>
      </c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350"/>
      <c r="AJ37" s="313"/>
      <c r="AK37" s="313"/>
      <c r="AL37" s="313"/>
    </row>
    <row r="38" spans="1:38" s="274" customFormat="1" ht="15" customHeight="1">
      <c r="A38" s="408">
        <v>5</v>
      </c>
      <c r="B38" s="409">
        <v>44561</v>
      </c>
      <c r="C38" s="410"/>
      <c r="D38" s="411" t="s">
        <v>61</v>
      </c>
      <c r="E38" s="412" t="s">
        <v>593</v>
      </c>
      <c r="F38" s="412">
        <v>677.5</v>
      </c>
      <c r="G38" s="412">
        <v>659</v>
      </c>
      <c r="H38" s="412">
        <v>696</v>
      </c>
      <c r="I38" s="412" t="s">
        <v>879</v>
      </c>
      <c r="J38" s="413" t="s">
        <v>882</v>
      </c>
      <c r="K38" s="413">
        <f t="shared" ref="K38" si="33">H38-F38</f>
        <v>18.5</v>
      </c>
      <c r="L38" s="414">
        <f t="shared" ref="L38" si="34">(F38*-0.7)/100</f>
        <v>-4.7424999999999997</v>
      </c>
      <c r="M38" s="415">
        <f t="shared" ref="M38" si="35">(K38+L38)/F38</f>
        <v>2.0306273062730629E-2</v>
      </c>
      <c r="N38" s="413" t="s">
        <v>591</v>
      </c>
      <c r="O38" s="416">
        <v>44564</v>
      </c>
      <c r="P38" s="352"/>
      <c r="Q38" s="352"/>
      <c r="R38" s="353" t="s">
        <v>592</v>
      </c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350"/>
      <c r="AJ38" s="313"/>
      <c r="AK38" s="313"/>
      <c r="AL38" s="313"/>
    </row>
    <row r="39" spans="1:38" s="274" customFormat="1" ht="15" customHeight="1">
      <c r="A39" s="355">
        <v>6</v>
      </c>
      <c r="B39" s="256">
        <v>44567</v>
      </c>
      <c r="C39" s="303"/>
      <c r="D39" s="356" t="s">
        <v>77</v>
      </c>
      <c r="E39" s="302" t="s">
        <v>593</v>
      </c>
      <c r="F39" s="302">
        <v>362</v>
      </c>
      <c r="G39" s="302">
        <v>350</v>
      </c>
      <c r="H39" s="302">
        <v>373</v>
      </c>
      <c r="I39" s="302" t="s">
        <v>907</v>
      </c>
      <c r="J39" s="413" t="s">
        <v>950</v>
      </c>
      <c r="K39" s="413">
        <f t="shared" ref="K39" si="36">H39-F39</f>
        <v>11</v>
      </c>
      <c r="L39" s="414">
        <f t="shared" ref="L39" si="37">(F39*-0.7)/100</f>
        <v>-2.5339999999999998</v>
      </c>
      <c r="M39" s="415">
        <f t="shared" ref="M39" si="38">(K39+L39)/F39</f>
        <v>2.3386740331491716E-2</v>
      </c>
      <c r="N39" s="413" t="s">
        <v>591</v>
      </c>
      <c r="O39" s="416">
        <v>44574</v>
      </c>
      <c r="P39" s="352"/>
      <c r="Q39" s="352"/>
      <c r="R39" s="353" t="s">
        <v>595</v>
      </c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350"/>
      <c r="AJ39" s="313"/>
      <c r="AK39" s="313"/>
      <c r="AL39" s="313"/>
    </row>
    <row r="40" spans="1:38" s="274" customFormat="1" ht="15" customHeight="1">
      <c r="A40" s="408">
        <v>7</v>
      </c>
      <c r="B40" s="409">
        <v>44568</v>
      </c>
      <c r="C40" s="410"/>
      <c r="D40" s="411" t="s">
        <v>415</v>
      </c>
      <c r="E40" s="412" t="s">
        <v>593</v>
      </c>
      <c r="F40" s="412">
        <v>1668</v>
      </c>
      <c r="G40" s="412">
        <v>1618</v>
      </c>
      <c r="H40" s="412">
        <v>1715</v>
      </c>
      <c r="I40" s="412" t="s">
        <v>914</v>
      </c>
      <c r="J40" s="413" t="s">
        <v>922</v>
      </c>
      <c r="K40" s="413">
        <f t="shared" ref="K40" si="39">H40-F40</f>
        <v>47</v>
      </c>
      <c r="L40" s="414">
        <f t="shared" ref="L40" si="40">(F40*-0.7)/100</f>
        <v>-11.675999999999998</v>
      </c>
      <c r="M40" s="415">
        <f t="shared" ref="M40" si="41">(K40+L40)/F40</f>
        <v>2.117745803357314E-2</v>
      </c>
      <c r="N40" s="413" t="s">
        <v>591</v>
      </c>
      <c r="O40" s="416">
        <v>44571</v>
      </c>
      <c r="P40" s="352"/>
      <c r="Q40" s="352"/>
      <c r="R40" s="353" t="s">
        <v>592</v>
      </c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350"/>
      <c r="AJ40" s="313"/>
      <c r="AK40" s="313"/>
      <c r="AL40" s="313"/>
    </row>
    <row r="41" spans="1:38" s="274" customFormat="1" ht="15" customHeight="1">
      <c r="A41" s="355">
        <v>8</v>
      </c>
      <c r="B41" s="256">
        <v>44572</v>
      </c>
      <c r="C41" s="303"/>
      <c r="D41" s="356" t="s">
        <v>207</v>
      </c>
      <c r="E41" s="302" t="s">
        <v>593</v>
      </c>
      <c r="F41" s="302">
        <v>1084</v>
      </c>
      <c r="G41" s="302">
        <v>1050</v>
      </c>
      <c r="H41" s="302">
        <v>1117</v>
      </c>
      <c r="I41" s="302" t="s">
        <v>924</v>
      </c>
      <c r="J41" s="413" t="s">
        <v>925</v>
      </c>
      <c r="K41" s="413">
        <f>H41-F41</f>
        <v>33</v>
      </c>
      <c r="L41" s="414">
        <f>(F41*-0.07)/100</f>
        <v>-0.75880000000000014</v>
      </c>
      <c r="M41" s="415">
        <f t="shared" ref="M41:M42" si="42">(K41+L41)/F41</f>
        <v>2.9742804428044278E-2</v>
      </c>
      <c r="N41" s="413" t="s">
        <v>591</v>
      </c>
      <c r="O41" s="432">
        <v>44572</v>
      </c>
      <c r="P41" s="352"/>
      <c r="Q41" s="352"/>
      <c r="R41" s="353" t="s">
        <v>592</v>
      </c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350"/>
      <c r="AJ41" s="313"/>
      <c r="AK41" s="313"/>
      <c r="AL41" s="313"/>
    </row>
    <row r="42" spans="1:38" s="274" customFormat="1" ht="15" customHeight="1">
      <c r="A42" s="355">
        <v>9</v>
      </c>
      <c r="B42" s="256">
        <v>44572</v>
      </c>
      <c r="C42" s="303"/>
      <c r="D42" s="356" t="s">
        <v>430</v>
      </c>
      <c r="E42" s="302" t="s">
        <v>593</v>
      </c>
      <c r="F42" s="302">
        <v>312</v>
      </c>
      <c r="G42" s="302">
        <v>302</v>
      </c>
      <c r="H42" s="302">
        <v>321</v>
      </c>
      <c r="I42" s="302" t="s">
        <v>926</v>
      </c>
      <c r="J42" s="99" t="s">
        <v>885</v>
      </c>
      <c r="K42" s="99">
        <f t="shared" ref="K42" si="43">H42-F42</f>
        <v>9</v>
      </c>
      <c r="L42" s="100">
        <f t="shared" ref="L42" si="44">(F42*-0.7)/100</f>
        <v>-2.1839999999999997</v>
      </c>
      <c r="M42" s="101">
        <f t="shared" si="42"/>
        <v>2.1846153846153848E-2</v>
      </c>
      <c r="N42" s="99" t="s">
        <v>591</v>
      </c>
      <c r="O42" s="102">
        <v>44573</v>
      </c>
      <c r="P42" s="352"/>
      <c r="Q42" s="352"/>
      <c r="R42" s="353" t="s">
        <v>595</v>
      </c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350"/>
      <c r="AJ42" s="313"/>
      <c r="AK42" s="313"/>
      <c r="AL42" s="313"/>
    </row>
    <row r="43" spans="1:38" s="274" customFormat="1" ht="15" customHeight="1">
      <c r="A43" s="355">
        <v>10</v>
      </c>
      <c r="B43" s="256">
        <v>44573</v>
      </c>
      <c r="C43" s="303"/>
      <c r="D43" s="356" t="s">
        <v>207</v>
      </c>
      <c r="E43" s="302" t="s">
        <v>593</v>
      </c>
      <c r="F43" s="302">
        <v>1117.5</v>
      </c>
      <c r="G43" s="302">
        <v>1080</v>
      </c>
      <c r="H43" s="302">
        <v>1144</v>
      </c>
      <c r="I43" s="302" t="s">
        <v>935</v>
      </c>
      <c r="J43" s="413" t="s">
        <v>936</v>
      </c>
      <c r="K43" s="413">
        <f>H43-F43</f>
        <v>26.5</v>
      </c>
      <c r="L43" s="414">
        <f>(F43*-0.07)/100</f>
        <v>-0.78225000000000011</v>
      </c>
      <c r="M43" s="415">
        <f t="shared" ref="M43:M44" si="45">(K43+L43)/F43</f>
        <v>2.3013646532438477E-2</v>
      </c>
      <c r="N43" s="413" t="s">
        <v>591</v>
      </c>
      <c r="O43" s="432">
        <v>44573</v>
      </c>
      <c r="P43" s="352"/>
      <c r="Q43" s="352"/>
      <c r="R43" s="353" t="s">
        <v>592</v>
      </c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350"/>
      <c r="AJ43" s="313"/>
      <c r="AK43" s="313"/>
      <c r="AL43" s="313"/>
    </row>
    <row r="44" spans="1:38" s="274" customFormat="1" ht="15" customHeight="1">
      <c r="A44" s="355">
        <v>11</v>
      </c>
      <c r="B44" s="256">
        <v>44573</v>
      </c>
      <c r="C44" s="303"/>
      <c r="D44" s="356" t="s">
        <v>309</v>
      </c>
      <c r="E44" s="302" t="s">
        <v>593</v>
      </c>
      <c r="F44" s="302">
        <v>615</v>
      </c>
      <c r="G44" s="302">
        <v>595</v>
      </c>
      <c r="H44" s="302">
        <v>631</v>
      </c>
      <c r="I44" s="302" t="s">
        <v>939</v>
      </c>
      <c r="J44" s="99" t="s">
        <v>899</v>
      </c>
      <c r="K44" s="99">
        <f t="shared" ref="K44" si="46">H44-F44</f>
        <v>16</v>
      </c>
      <c r="L44" s="100">
        <f t="shared" ref="L44" si="47">(F44*-0.7)/100</f>
        <v>-4.3049999999999997</v>
      </c>
      <c r="M44" s="101">
        <f t="shared" si="45"/>
        <v>1.9016260162601627E-2</v>
      </c>
      <c r="N44" s="99" t="s">
        <v>591</v>
      </c>
      <c r="O44" s="102">
        <v>44585</v>
      </c>
      <c r="P44" s="352"/>
      <c r="Q44" s="352"/>
      <c r="R44" s="353" t="s">
        <v>592</v>
      </c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350"/>
      <c r="AJ44" s="313"/>
      <c r="AK44" s="313"/>
      <c r="AL44" s="313"/>
    </row>
    <row r="45" spans="1:38" s="274" customFormat="1" ht="15" customHeight="1">
      <c r="A45" s="442">
        <v>12</v>
      </c>
      <c r="B45" s="358">
        <v>44574</v>
      </c>
      <c r="C45" s="359"/>
      <c r="D45" s="443" t="s">
        <v>951</v>
      </c>
      <c r="E45" s="357" t="s">
        <v>593</v>
      </c>
      <c r="F45" s="357">
        <v>134.5</v>
      </c>
      <c r="G45" s="357">
        <v>130.5</v>
      </c>
      <c r="H45" s="357">
        <v>130.5</v>
      </c>
      <c r="I45" s="357" t="s">
        <v>952</v>
      </c>
      <c r="J45" s="444" t="s">
        <v>969</v>
      </c>
      <c r="K45" s="444">
        <f t="shared" ref="K45:K47" si="48">H45-F45</f>
        <v>-4</v>
      </c>
      <c r="L45" s="445">
        <f t="shared" ref="L45:L47" si="49">(F45*-0.7)/100</f>
        <v>-0.94149999999999989</v>
      </c>
      <c r="M45" s="446">
        <f t="shared" ref="M45:M47" si="50">(K45+L45)/F45</f>
        <v>-3.673977695167286E-2</v>
      </c>
      <c r="N45" s="444" t="s">
        <v>604</v>
      </c>
      <c r="O45" s="447">
        <v>44579</v>
      </c>
      <c r="P45" s="352"/>
      <c r="Q45" s="352"/>
      <c r="R45" s="353" t="s">
        <v>595</v>
      </c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350"/>
      <c r="AJ45" s="313"/>
      <c r="AK45" s="313"/>
      <c r="AL45" s="313"/>
    </row>
    <row r="46" spans="1:38" s="274" customFormat="1" ht="15" customHeight="1">
      <c r="A46" s="442">
        <v>13</v>
      </c>
      <c r="B46" s="358">
        <v>44574</v>
      </c>
      <c r="C46" s="359"/>
      <c r="D46" s="443" t="s">
        <v>960</v>
      </c>
      <c r="E46" s="357" t="s">
        <v>593</v>
      </c>
      <c r="F46" s="357">
        <v>1545</v>
      </c>
      <c r="G46" s="357">
        <v>1495</v>
      </c>
      <c r="H46" s="357">
        <v>1495</v>
      </c>
      <c r="I46" s="357" t="s">
        <v>961</v>
      </c>
      <c r="J46" s="444" t="s">
        <v>991</v>
      </c>
      <c r="K46" s="444">
        <f t="shared" si="48"/>
        <v>-50</v>
      </c>
      <c r="L46" s="445">
        <f t="shared" si="49"/>
        <v>-10.815</v>
      </c>
      <c r="M46" s="446">
        <f t="shared" si="50"/>
        <v>-3.9362459546925563E-2</v>
      </c>
      <c r="N46" s="444" t="s">
        <v>604</v>
      </c>
      <c r="O46" s="447">
        <v>44579</v>
      </c>
      <c r="P46" s="352"/>
      <c r="Q46" s="352"/>
      <c r="R46" s="353" t="s">
        <v>592</v>
      </c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350"/>
      <c r="AJ46" s="313"/>
      <c r="AK46" s="313"/>
      <c r="AL46" s="313"/>
    </row>
    <row r="47" spans="1:38" s="274" customFormat="1" ht="15" customHeight="1">
      <c r="A47" s="442">
        <v>14</v>
      </c>
      <c r="B47" s="358">
        <v>44575</v>
      </c>
      <c r="C47" s="359"/>
      <c r="D47" s="443" t="s">
        <v>201</v>
      </c>
      <c r="E47" s="357" t="s">
        <v>593</v>
      </c>
      <c r="F47" s="357">
        <v>1205</v>
      </c>
      <c r="G47" s="357">
        <v>1170</v>
      </c>
      <c r="H47" s="357">
        <v>1170</v>
      </c>
      <c r="I47" s="357" t="s">
        <v>967</v>
      </c>
      <c r="J47" s="444" t="s">
        <v>1083</v>
      </c>
      <c r="K47" s="444">
        <f t="shared" si="48"/>
        <v>-35</v>
      </c>
      <c r="L47" s="445">
        <f t="shared" si="49"/>
        <v>-8.4350000000000005</v>
      </c>
      <c r="M47" s="446">
        <f t="shared" si="50"/>
        <v>-3.6045643153526971E-2</v>
      </c>
      <c r="N47" s="444" t="s">
        <v>604</v>
      </c>
      <c r="O47" s="447">
        <v>44585</v>
      </c>
      <c r="P47" s="352"/>
      <c r="Q47" s="352"/>
      <c r="R47" s="353" t="s">
        <v>592</v>
      </c>
      <c r="S47" s="257"/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350"/>
      <c r="AJ47" s="313"/>
      <c r="AK47" s="313"/>
      <c r="AL47" s="313"/>
    </row>
    <row r="48" spans="1:38" s="274" customFormat="1" ht="15" customHeight="1">
      <c r="A48" s="355">
        <v>15</v>
      </c>
      <c r="B48" s="256">
        <v>44575</v>
      </c>
      <c r="C48" s="303"/>
      <c r="D48" s="356" t="s">
        <v>545</v>
      </c>
      <c r="E48" s="302" t="s">
        <v>593</v>
      </c>
      <c r="F48" s="302">
        <v>534</v>
      </c>
      <c r="G48" s="302">
        <v>515</v>
      </c>
      <c r="H48" s="302">
        <v>549</v>
      </c>
      <c r="I48" s="302" t="s">
        <v>968</v>
      </c>
      <c r="J48" s="99" t="s">
        <v>976</v>
      </c>
      <c r="K48" s="99">
        <f t="shared" ref="K48" si="51">H48-F48</f>
        <v>15</v>
      </c>
      <c r="L48" s="100">
        <f t="shared" ref="L48" si="52">(F48*-0.7)/100</f>
        <v>-3.7379999999999995</v>
      </c>
      <c r="M48" s="101">
        <f t="shared" ref="M48" si="53">(K48+L48)/F48</f>
        <v>2.1089887640449438E-2</v>
      </c>
      <c r="N48" s="99" t="s">
        <v>591</v>
      </c>
      <c r="O48" s="102">
        <v>44578</v>
      </c>
      <c r="P48" s="352"/>
      <c r="Q48" s="352"/>
      <c r="R48" s="353" t="s">
        <v>592</v>
      </c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350"/>
      <c r="AJ48" s="313"/>
      <c r="AK48" s="313"/>
      <c r="AL48" s="313"/>
    </row>
    <row r="49" spans="1:38" s="274" customFormat="1" ht="15" customHeight="1">
      <c r="A49" s="442">
        <v>16</v>
      </c>
      <c r="B49" s="358">
        <v>44578</v>
      </c>
      <c r="C49" s="359"/>
      <c r="D49" s="443" t="s">
        <v>71</v>
      </c>
      <c r="E49" s="357" t="s">
        <v>593</v>
      </c>
      <c r="F49" s="357">
        <v>218.5</v>
      </c>
      <c r="G49" s="357">
        <v>213</v>
      </c>
      <c r="H49" s="357">
        <v>213</v>
      </c>
      <c r="I49" s="357" t="s">
        <v>978</v>
      </c>
      <c r="J49" s="444" t="s">
        <v>982</v>
      </c>
      <c r="K49" s="444">
        <f t="shared" ref="K49" si="54">H49-F49</f>
        <v>-5.5</v>
      </c>
      <c r="L49" s="445">
        <f t="shared" ref="L49" si="55">(F49*-0.7)/100</f>
        <v>-1.5294999999999999</v>
      </c>
      <c r="M49" s="446">
        <f t="shared" ref="M49" si="56">(K49+L49)/F49</f>
        <v>-3.2171624713958812E-2</v>
      </c>
      <c r="N49" s="444" t="s">
        <v>604</v>
      </c>
      <c r="O49" s="447">
        <v>44579</v>
      </c>
      <c r="P49" s="352"/>
      <c r="Q49" s="352"/>
      <c r="R49" s="353" t="s">
        <v>592</v>
      </c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350"/>
      <c r="AJ49" s="313"/>
      <c r="AK49" s="313"/>
      <c r="AL49" s="313"/>
    </row>
    <row r="50" spans="1:38" s="274" customFormat="1" ht="15" customHeight="1">
      <c r="A50" s="442">
        <v>17</v>
      </c>
      <c r="B50" s="358">
        <v>44579</v>
      </c>
      <c r="C50" s="359"/>
      <c r="D50" s="443" t="s">
        <v>130</v>
      </c>
      <c r="E50" s="357" t="s">
        <v>593</v>
      </c>
      <c r="F50" s="357">
        <v>457</v>
      </c>
      <c r="G50" s="357">
        <v>445</v>
      </c>
      <c r="H50" s="357">
        <v>445</v>
      </c>
      <c r="I50" s="357" t="s">
        <v>978</v>
      </c>
      <c r="J50" s="444" t="s">
        <v>996</v>
      </c>
      <c r="K50" s="444">
        <f t="shared" ref="K50" si="57">H50-F50</f>
        <v>-12</v>
      </c>
      <c r="L50" s="445">
        <f t="shared" ref="L50" si="58">(F50*-0.7)/100</f>
        <v>-3.1989999999999998</v>
      </c>
      <c r="M50" s="446">
        <f t="shared" ref="M50" si="59">(K50+L50)/F50</f>
        <v>-3.3258205689277898E-2</v>
      </c>
      <c r="N50" s="444" t="s">
        <v>604</v>
      </c>
      <c r="O50" s="447">
        <v>44580</v>
      </c>
      <c r="P50" s="352"/>
      <c r="Q50" s="352"/>
      <c r="R50" s="353" t="s">
        <v>592</v>
      </c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  <c r="AI50" s="350"/>
      <c r="AJ50" s="313"/>
      <c r="AK50" s="313"/>
      <c r="AL50" s="313"/>
    </row>
    <row r="51" spans="1:38" s="274" customFormat="1" ht="15" customHeight="1">
      <c r="A51" s="442">
        <v>18</v>
      </c>
      <c r="B51" s="358">
        <v>44582</v>
      </c>
      <c r="C51" s="359"/>
      <c r="D51" s="443" t="s">
        <v>51</v>
      </c>
      <c r="E51" s="357" t="s">
        <v>593</v>
      </c>
      <c r="F51" s="357">
        <v>371</v>
      </c>
      <c r="G51" s="357">
        <v>358</v>
      </c>
      <c r="H51" s="357">
        <v>358</v>
      </c>
      <c r="I51" s="357" t="s">
        <v>1039</v>
      </c>
      <c r="J51" s="444" t="s">
        <v>1084</v>
      </c>
      <c r="K51" s="444">
        <f t="shared" ref="K51" si="60">H51-F51</f>
        <v>-13</v>
      </c>
      <c r="L51" s="445">
        <f t="shared" ref="L51" si="61">(F51*-0.7)/100</f>
        <v>-2.597</v>
      </c>
      <c r="M51" s="446">
        <f t="shared" ref="M51" si="62">(K51+L51)/F51</f>
        <v>-4.2040431266846361E-2</v>
      </c>
      <c r="N51" s="444" t="s">
        <v>604</v>
      </c>
      <c r="O51" s="447">
        <v>44585</v>
      </c>
      <c r="P51" s="352"/>
      <c r="Q51" s="352"/>
      <c r="R51" s="353" t="s">
        <v>592</v>
      </c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350"/>
      <c r="AJ51" s="313"/>
      <c r="AK51" s="313"/>
      <c r="AL51" s="313"/>
    </row>
    <row r="52" spans="1:38" s="274" customFormat="1" ht="15" customHeight="1">
      <c r="A52" s="344"/>
      <c r="B52" s="259"/>
      <c r="C52" s="345"/>
      <c r="D52" s="346"/>
      <c r="E52" s="262"/>
      <c r="F52" s="262"/>
      <c r="G52" s="262"/>
      <c r="H52" s="262"/>
      <c r="I52" s="262"/>
      <c r="J52" s="347"/>
      <c r="K52" s="347"/>
      <c r="L52" s="348"/>
      <c r="M52" s="349"/>
      <c r="N52" s="347"/>
      <c r="O52" s="417"/>
      <c r="P52" s="352"/>
      <c r="Q52" s="352"/>
      <c r="R52" s="353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350"/>
      <c r="AJ52" s="313"/>
      <c r="AK52" s="313"/>
      <c r="AL52" s="313"/>
    </row>
    <row r="53" spans="1:38" s="287" customFormat="1" ht="15" customHeight="1">
      <c r="K53" s="263"/>
      <c r="L53" s="300"/>
      <c r="M53" s="379"/>
      <c r="N53" s="263"/>
      <c r="O53" s="311"/>
      <c r="P53" s="1"/>
      <c r="Q53" s="1"/>
      <c r="R53" s="374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381"/>
      <c r="AJ53" s="380"/>
      <c r="AK53" s="380"/>
      <c r="AL53" s="380"/>
    </row>
    <row r="54" spans="1:38" ht="15" customHeight="1">
      <c r="A54" s="365"/>
      <c r="B54" s="366"/>
      <c r="C54" s="367"/>
      <c r="D54" s="368"/>
      <c r="E54" s="369"/>
      <c r="F54" s="369"/>
      <c r="G54" s="369"/>
      <c r="H54" s="369"/>
      <c r="I54" s="369"/>
      <c r="J54" s="370"/>
      <c r="K54" s="370"/>
      <c r="L54" s="371"/>
      <c r="M54" s="372"/>
      <c r="N54" s="370"/>
      <c r="O54" s="373"/>
      <c r="P54" s="1"/>
      <c r="Q54" s="1"/>
      <c r="R54" s="374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44.25" customHeight="1">
      <c r="A55" s="128" t="s">
        <v>596</v>
      </c>
      <c r="B55" s="151"/>
      <c r="C55" s="151"/>
      <c r="D55" s="1"/>
      <c r="E55" s="6"/>
      <c r="F55" s="6"/>
      <c r="G55" s="6"/>
      <c r="H55" s="6" t="s">
        <v>608</v>
      </c>
      <c r="I55" s="6"/>
      <c r="J55" s="6"/>
      <c r="K55" s="124"/>
      <c r="L55" s="153"/>
      <c r="M55" s="124"/>
      <c r="N55" s="125"/>
      <c r="O55" s="124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316"/>
      <c r="AD55" s="316"/>
      <c r="AE55" s="316"/>
      <c r="AF55" s="316"/>
      <c r="AG55" s="316"/>
      <c r="AH55" s="316"/>
    </row>
    <row r="56" spans="1:38" ht="12.75" customHeight="1">
      <c r="A56" s="135" t="s">
        <v>597</v>
      </c>
      <c r="B56" s="128"/>
      <c r="C56" s="128"/>
      <c r="D56" s="128"/>
      <c r="E56" s="41"/>
      <c r="F56" s="136" t="s">
        <v>598</v>
      </c>
      <c r="G56" s="56"/>
      <c r="H56" s="41"/>
      <c r="I56" s="56"/>
      <c r="J56" s="6"/>
      <c r="K56" s="154"/>
      <c r="L56" s="155"/>
      <c r="M56" s="6"/>
      <c r="N56" s="118"/>
      <c r="O56" s="156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35"/>
      <c r="B57" s="128"/>
      <c r="C57" s="128"/>
      <c r="D57" s="128"/>
      <c r="E57" s="6"/>
      <c r="F57" s="136" t="s">
        <v>600</v>
      </c>
      <c r="G57" s="56"/>
      <c r="H57" s="41"/>
      <c r="I57" s="56"/>
      <c r="J57" s="6"/>
      <c r="K57" s="154"/>
      <c r="L57" s="155"/>
      <c r="M57" s="6"/>
      <c r="N57" s="118"/>
      <c r="O57" s="156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28"/>
      <c r="B58" s="128"/>
      <c r="C58" s="128"/>
      <c r="D58" s="128"/>
      <c r="E58" s="6"/>
      <c r="F58" s="6"/>
      <c r="G58" s="6"/>
      <c r="H58" s="6"/>
      <c r="I58" s="6"/>
      <c r="J58" s="141"/>
      <c r="K58" s="138"/>
      <c r="L58" s="139"/>
      <c r="M58" s="6"/>
      <c r="N58" s="142"/>
      <c r="O58" s="1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157" t="s">
        <v>609</v>
      </c>
      <c r="B59" s="157"/>
      <c r="C59" s="157"/>
      <c r="D59" s="157"/>
      <c r="E59" s="6"/>
      <c r="F59" s="6"/>
      <c r="G59" s="6"/>
      <c r="H59" s="6"/>
      <c r="I59" s="6"/>
      <c r="J59" s="6"/>
      <c r="K59" s="6"/>
      <c r="L59" s="6"/>
      <c r="M59" s="6"/>
      <c r="N59" s="6"/>
      <c r="O59" s="2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38.25" customHeight="1">
      <c r="A60" s="96" t="s">
        <v>16</v>
      </c>
      <c r="B60" s="96" t="s">
        <v>568</v>
      </c>
      <c r="C60" s="96"/>
      <c r="D60" s="97" t="s">
        <v>579</v>
      </c>
      <c r="E60" s="96" t="s">
        <v>580</v>
      </c>
      <c r="F60" s="96" t="s">
        <v>581</v>
      </c>
      <c r="G60" s="96" t="s">
        <v>602</v>
      </c>
      <c r="H60" s="96" t="s">
        <v>583</v>
      </c>
      <c r="I60" s="96" t="s">
        <v>584</v>
      </c>
      <c r="J60" s="95" t="s">
        <v>585</v>
      </c>
      <c r="K60" s="158" t="s">
        <v>610</v>
      </c>
      <c r="L60" s="98" t="s">
        <v>587</v>
      </c>
      <c r="M60" s="158" t="s">
        <v>611</v>
      </c>
      <c r="N60" s="96" t="s">
        <v>612</v>
      </c>
      <c r="O60" s="95" t="s">
        <v>589</v>
      </c>
      <c r="P60" s="97" t="s">
        <v>590</v>
      </c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s="258" customFormat="1" ht="13.5" customHeight="1">
      <c r="A61" s="357">
        <v>1</v>
      </c>
      <c r="B61" s="358">
        <v>44561</v>
      </c>
      <c r="C61" s="399"/>
      <c r="D61" s="399" t="s">
        <v>878</v>
      </c>
      <c r="E61" s="357" t="s">
        <v>593</v>
      </c>
      <c r="F61" s="357">
        <v>2432.5</v>
      </c>
      <c r="G61" s="357">
        <v>2398</v>
      </c>
      <c r="H61" s="361">
        <v>2398</v>
      </c>
      <c r="I61" s="361" t="s">
        <v>877</v>
      </c>
      <c r="J61" s="376" t="s">
        <v>891</v>
      </c>
      <c r="K61" s="361">
        <f t="shared" ref="K61" si="63">H61-F61</f>
        <v>-34.5</v>
      </c>
      <c r="L61" s="395">
        <f t="shared" ref="L61" si="64">(H61*N61)*0.07%</f>
        <v>629.47500000000014</v>
      </c>
      <c r="M61" s="396">
        <f t="shared" ref="M61" si="65">(K61*N61)-L61</f>
        <v>-13566.975</v>
      </c>
      <c r="N61" s="361">
        <v>375</v>
      </c>
      <c r="O61" s="397" t="s">
        <v>604</v>
      </c>
      <c r="P61" s="398">
        <v>44200</v>
      </c>
      <c r="Q61" s="260"/>
      <c r="R61" s="270" t="s">
        <v>595</v>
      </c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69"/>
      <c r="AG61" s="259"/>
      <c r="AH61" s="312"/>
      <c r="AI61" s="312"/>
      <c r="AJ61" s="293"/>
      <c r="AK61" s="293"/>
      <c r="AL61" s="293"/>
    </row>
    <row r="62" spans="1:38" s="258" customFormat="1" ht="13.5" customHeight="1">
      <c r="A62" s="357">
        <v>2</v>
      </c>
      <c r="B62" s="358">
        <v>44565</v>
      </c>
      <c r="C62" s="399"/>
      <c r="D62" s="399" t="s">
        <v>888</v>
      </c>
      <c r="E62" s="357" t="s">
        <v>889</v>
      </c>
      <c r="F62" s="357">
        <v>17770</v>
      </c>
      <c r="G62" s="357">
        <v>17875</v>
      </c>
      <c r="H62" s="361">
        <v>17875</v>
      </c>
      <c r="I62" s="361" t="s">
        <v>890</v>
      </c>
      <c r="J62" s="376" t="s">
        <v>898</v>
      </c>
      <c r="K62" s="361">
        <f>F62-H62</f>
        <v>-105</v>
      </c>
      <c r="L62" s="395">
        <f t="shared" ref="L62:L63" si="66">(H62*N62)*0.07%</f>
        <v>625.62500000000011</v>
      </c>
      <c r="M62" s="396">
        <f t="shared" ref="M62:M63" si="67">(K62*N62)-L62</f>
        <v>-5875.625</v>
      </c>
      <c r="N62" s="361">
        <v>50</v>
      </c>
      <c r="O62" s="397" t="s">
        <v>604</v>
      </c>
      <c r="P62" s="398">
        <v>44201</v>
      </c>
      <c r="Q62" s="260"/>
      <c r="R62" s="270" t="s">
        <v>592</v>
      </c>
      <c r="S62" s="257"/>
      <c r="T62" s="257"/>
      <c r="U62" s="257"/>
      <c r="V62" s="257"/>
      <c r="W62" s="257"/>
      <c r="X62" s="257"/>
      <c r="Y62" s="257"/>
      <c r="Z62" s="257"/>
      <c r="AA62" s="257"/>
      <c r="AB62" s="257"/>
      <c r="AC62" s="257"/>
      <c r="AD62" s="257"/>
      <c r="AE62" s="257"/>
      <c r="AF62" s="269"/>
      <c r="AG62" s="259"/>
      <c r="AH62" s="312"/>
      <c r="AI62" s="312"/>
      <c r="AJ62" s="293"/>
      <c r="AK62" s="293"/>
      <c r="AL62" s="293"/>
    </row>
    <row r="63" spans="1:38" s="258" customFormat="1" ht="13.5" customHeight="1">
      <c r="A63" s="302">
        <v>3</v>
      </c>
      <c r="B63" s="256">
        <v>44568</v>
      </c>
      <c r="C63" s="433"/>
      <c r="D63" s="433" t="s">
        <v>915</v>
      </c>
      <c r="E63" s="302" t="s">
        <v>593</v>
      </c>
      <c r="F63" s="302">
        <v>1470</v>
      </c>
      <c r="G63" s="302">
        <v>1432</v>
      </c>
      <c r="H63" s="401">
        <v>1490</v>
      </c>
      <c r="I63" s="401" t="s">
        <v>916</v>
      </c>
      <c r="J63" s="405" t="s">
        <v>861</v>
      </c>
      <c r="K63" s="401">
        <f t="shared" ref="K63" si="68">H63-F63</f>
        <v>20</v>
      </c>
      <c r="L63" s="434">
        <f t="shared" si="66"/>
        <v>365.05000000000007</v>
      </c>
      <c r="M63" s="435">
        <f t="shared" si="67"/>
        <v>6634.95</v>
      </c>
      <c r="N63" s="401">
        <v>350</v>
      </c>
      <c r="O63" s="436" t="s">
        <v>591</v>
      </c>
      <c r="P63" s="437">
        <v>44214</v>
      </c>
      <c r="Q63" s="260"/>
      <c r="R63" s="270" t="s">
        <v>595</v>
      </c>
      <c r="S63" s="257"/>
      <c r="T63" s="257"/>
      <c r="U63" s="257"/>
      <c r="V63" s="257"/>
      <c r="W63" s="257"/>
      <c r="X63" s="257"/>
      <c r="Y63" s="257"/>
      <c r="Z63" s="257"/>
      <c r="AA63" s="257"/>
      <c r="AB63" s="257"/>
      <c r="AC63" s="257"/>
      <c r="AD63" s="257"/>
      <c r="AE63" s="257"/>
      <c r="AF63" s="269"/>
      <c r="AG63" s="259"/>
      <c r="AH63" s="312"/>
      <c r="AI63" s="312"/>
      <c r="AJ63" s="293"/>
      <c r="AK63" s="293"/>
      <c r="AL63" s="293"/>
    </row>
    <row r="64" spans="1:38" s="258" customFormat="1" ht="13.5" customHeight="1">
      <c r="A64" s="302">
        <v>4</v>
      </c>
      <c r="B64" s="256">
        <v>44573</v>
      </c>
      <c r="C64" s="433"/>
      <c r="D64" s="433" t="s">
        <v>937</v>
      </c>
      <c r="E64" s="302" t="s">
        <v>593</v>
      </c>
      <c r="F64" s="302">
        <v>131.15</v>
      </c>
      <c r="G64" s="302">
        <v>128</v>
      </c>
      <c r="H64" s="401">
        <v>133.15</v>
      </c>
      <c r="I64" s="401" t="s">
        <v>938</v>
      </c>
      <c r="J64" s="405" t="s">
        <v>946</v>
      </c>
      <c r="K64" s="401">
        <f t="shared" ref="K64:K65" si="69">H64-F64</f>
        <v>2</v>
      </c>
      <c r="L64" s="434">
        <f t="shared" ref="L64:L65" si="70">(H64*N64)*0.07%</f>
        <v>400.78150000000005</v>
      </c>
      <c r="M64" s="435">
        <f t="shared" ref="M64:M65" si="71">(K64*N64)-L64</f>
        <v>8199.218499999999</v>
      </c>
      <c r="N64" s="401">
        <v>4300</v>
      </c>
      <c r="O64" s="436" t="s">
        <v>591</v>
      </c>
      <c r="P64" s="438">
        <v>44208</v>
      </c>
      <c r="Q64" s="260"/>
      <c r="R64" s="270" t="s">
        <v>595</v>
      </c>
      <c r="S64" s="257"/>
      <c r="T64" s="257"/>
      <c r="U64" s="257"/>
      <c r="V64" s="257"/>
      <c r="W64" s="257"/>
      <c r="X64" s="257"/>
      <c r="Y64" s="257"/>
      <c r="Z64" s="257"/>
      <c r="AA64" s="257"/>
      <c r="AB64" s="257"/>
      <c r="AC64" s="257"/>
      <c r="AD64" s="257"/>
      <c r="AE64" s="257"/>
      <c r="AF64" s="269"/>
      <c r="AG64" s="259"/>
      <c r="AH64" s="312"/>
      <c r="AI64" s="312"/>
      <c r="AJ64" s="293"/>
      <c r="AK64" s="293"/>
      <c r="AL64" s="293"/>
    </row>
    <row r="65" spans="1:38" s="258" customFormat="1" ht="13.5" customHeight="1">
      <c r="A65" s="302">
        <v>5</v>
      </c>
      <c r="B65" s="256">
        <v>44573</v>
      </c>
      <c r="C65" s="433"/>
      <c r="D65" s="433" t="s">
        <v>947</v>
      </c>
      <c r="E65" s="302" t="s">
        <v>593</v>
      </c>
      <c r="F65" s="302">
        <v>1520</v>
      </c>
      <c r="G65" s="302">
        <v>1490</v>
      </c>
      <c r="H65" s="401">
        <v>1544.5</v>
      </c>
      <c r="I65" s="401" t="s">
        <v>940</v>
      </c>
      <c r="J65" s="405" t="s">
        <v>948</v>
      </c>
      <c r="K65" s="401">
        <f t="shared" si="69"/>
        <v>24.5</v>
      </c>
      <c r="L65" s="434">
        <f t="shared" si="70"/>
        <v>432.46000000000004</v>
      </c>
      <c r="M65" s="435">
        <f t="shared" si="71"/>
        <v>9367.5400000000009</v>
      </c>
      <c r="N65" s="401">
        <v>400</v>
      </c>
      <c r="O65" s="436" t="s">
        <v>591</v>
      </c>
      <c r="P65" s="438">
        <v>44208</v>
      </c>
      <c r="Q65" s="260"/>
      <c r="R65" s="270" t="s">
        <v>592</v>
      </c>
      <c r="S65" s="257"/>
      <c r="T65" s="257"/>
      <c r="U65" s="257"/>
      <c r="V65" s="257"/>
      <c r="W65" s="257"/>
      <c r="X65" s="257"/>
      <c r="Y65" s="257"/>
      <c r="Z65" s="257"/>
      <c r="AA65" s="257"/>
      <c r="AB65" s="257"/>
      <c r="AC65" s="257"/>
      <c r="AD65" s="257"/>
      <c r="AE65" s="257"/>
      <c r="AF65" s="269"/>
      <c r="AG65" s="259"/>
      <c r="AH65" s="312"/>
      <c r="AI65" s="312"/>
      <c r="AJ65" s="293"/>
      <c r="AK65" s="293"/>
      <c r="AL65" s="293"/>
    </row>
    <row r="66" spans="1:38" s="258" customFormat="1" ht="13.5" customHeight="1">
      <c r="A66" s="302">
        <v>6</v>
      </c>
      <c r="B66" s="256">
        <v>44573</v>
      </c>
      <c r="C66" s="433"/>
      <c r="D66" s="433" t="s">
        <v>944</v>
      </c>
      <c r="E66" s="302" t="s">
        <v>593</v>
      </c>
      <c r="F66" s="302">
        <v>443.5</v>
      </c>
      <c r="G66" s="302">
        <v>434</v>
      </c>
      <c r="H66" s="401">
        <v>451.5</v>
      </c>
      <c r="I66" s="401" t="s">
        <v>945</v>
      </c>
      <c r="J66" s="405" t="s">
        <v>962</v>
      </c>
      <c r="K66" s="401">
        <f t="shared" ref="K66" si="72">H66-F66</f>
        <v>8</v>
      </c>
      <c r="L66" s="434">
        <f t="shared" ref="L66" si="73">(H66*N66)*0.07%</f>
        <v>347.65500000000003</v>
      </c>
      <c r="M66" s="435">
        <f t="shared" ref="M66" si="74">(K66*N66)-L66</f>
        <v>8452.3449999999993</v>
      </c>
      <c r="N66" s="401">
        <v>1100</v>
      </c>
      <c r="O66" s="436" t="s">
        <v>591</v>
      </c>
      <c r="P66" s="437">
        <v>44209</v>
      </c>
      <c r="Q66" s="260"/>
      <c r="R66" s="270" t="s">
        <v>592</v>
      </c>
      <c r="S66" s="257"/>
      <c r="T66" s="257"/>
      <c r="U66" s="257"/>
      <c r="V66" s="257"/>
      <c r="W66" s="257"/>
      <c r="X66" s="257"/>
      <c r="Y66" s="257"/>
      <c r="Z66" s="257"/>
      <c r="AA66" s="257"/>
      <c r="AB66" s="257"/>
      <c r="AC66" s="257"/>
      <c r="AD66" s="257"/>
      <c r="AE66" s="257"/>
      <c r="AF66" s="269"/>
      <c r="AG66" s="259"/>
      <c r="AH66" s="312"/>
      <c r="AI66" s="312"/>
      <c r="AJ66" s="293"/>
      <c r="AK66" s="293"/>
      <c r="AL66" s="293"/>
    </row>
    <row r="67" spans="1:38" s="258" customFormat="1" ht="13.5" customHeight="1">
      <c r="A67" s="440">
        <v>7</v>
      </c>
      <c r="B67" s="256">
        <v>44574</v>
      </c>
      <c r="C67" s="433"/>
      <c r="D67" s="433" t="s">
        <v>963</v>
      </c>
      <c r="E67" s="302" t="s">
        <v>593</v>
      </c>
      <c r="F67" s="302">
        <v>944</v>
      </c>
      <c r="G67" s="302">
        <v>934</v>
      </c>
      <c r="H67" s="401">
        <v>952</v>
      </c>
      <c r="I67" s="401" t="s">
        <v>964</v>
      </c>
      <c r="J67" s="405" t="s">
        <v>962</v>
      </c>
      <c r="K67" s="401">
        <f t="shared" ref="K67" si="75">H67-F67</f>
        <v>8</v>
      </c>
      <c r="L67" s="434">
        <f t="shared" ref="L67" si="76">(H67*N67)*0.07%</f>
        <v>833.00000000000011</v>
      </c>
      <c r="M67" s="435">
        <f t="shared" ref="M67" si="77">(K67*N67)-L67</f>
        <v>9167</v>
      </c>
      <c r="N67" s="401">
        <v>1250</v>
      </c>
      <c r="O67" s="436" t="s">
        <v>591</v>
      </c>
      <c r="P67" s="437">
        <v>44210</v>
      </c>
      <c r="Q67" s="260"/>
      <c r="R67" s="270" t="s">
        <v>595</v>
      </c>
      <c r="S67" s="257"/>
      <c r="T67" s="257"/>
      <c r="U67" s="257"/>
      <c r="V67" s="257"/>
      <c r="W67" s="257"/>
      <c r="X67" s="257"/>
      <c r="Y67" s="257"/>
      <c r="Z67" s="257"/>
      <c r="AA67" s="257"/>
      <c r="AB67" s="257"/>
      <c r="AC67" s="257"/>
      <c r="AD67" s="257"/>
      <c r="AE67" s="257"/>
      <c r="AF67" s="269"/>
      <c r="AG67" s="259"/>
      <c r="AH67" s="312"/>
      <c r="AI67" s="312"/>
      <c r="AJ67" s="293"/>
      <c r="AK67" s="293"/>
      <c r="AL67" s="293"/>
    </row>
    <row r="68" spans="1:38" s="258" customFormat="1" ht="13.5" customHeight="1">
      <c r="A68" s="448">
        <v>8</v>
      </c>
      <c r="B68" s="256">
        <v>44575</v>
      </c>
      <c r="C68" s="433"/>
      <c r="D68" s="433" t="s">
        <v>970</v>
      </c>
      <c r="E68" s="302" t="s">
        <v>593</v>
      </c>
      <c r="F68" s="302">
        <v>3270</v>
      </c>
      <c r="G68" s="302">
        <v>3210</v>
      </c>
      <c r="H68" s="401">
        <v>3320</v>
      </c>
      <c r="I68" s="401" t="s">
        <v>971</v>
      </c>
      <c r="J68" s="405" t="s">
        <v>990</v>
      </c>
      <c r="K68" s="401">
        <f t="shared" ref="K68:K69" si="78">H68-F68</f>
        <v>50</v>
      </c>
      <c r="L68" s="434">
        <f t="shared" ref="L68:L69" si="79">(H68*N68)*0.07%</f>
        <v>406.70000000000005</v>
      </c>
      <c r="M68" s="435">
        <f t="shared" ref="M68:M69" si="80">(K68*N68)-L68</f>
        <v>8343.2999999999993</v>
      </c>
      <c r="N68" s="401">
        <v>175</v>
      </c>
      <c r="O68" s="436" t="s">
        <v>591</v>
      </c>
      <c r="P68" s="437">
        <v>44214</v>
      </c>
      <c r="Q68" s="260"/>
      <c r="R68" s="270" t="s">
        <v>592</v>
      </c>
      <c r="S68" s="257"/>
      <c r="T68" s="257"/>
      <c r="U68" s="257"/>
      <c r="V68" s="257"/>
      <c r="W68" s="257"/>
      <c r="X68" s="257"/>
      <c r="Y68" s="257"/>
      <c r="Z68" s="257"/>
      <c r="AA68" s="257"/>
      <c r="AB68" s="257"/>
      <c r="AC68" s="257"/>
      <c r="AD68" s="257"/>
      <c r="AE68" s="257"/>
      <c r="AF68" s="269"/>
      <c r="AG68" s="259"/>
      <c r="AH68" s="312"/>
      <c r="AI68" s="312"/>
      <c r="AJ68" s="293"/>
      <c r="AK68" s="293"/>
      <c r="AL68" s="293"/>
    </row>
    <row r="69" spans="1:38" s="258" customFormat="1" ht="13.5" customHeight="1">
      <c r="A69" s="449">
        <v>9</v>
      </c>
      <c r="B69" s="358">
        <v>44579</v>
      </c>
      <c r="C69" s="399"/>
      <c r="D69" s="399" t="s">
        <v>947</v>
      </c>
      <c r="E69" s="357" t="s">
        <v>593</v>
      </c>
      <c r="F69" s="357">
        <v>1527.5</v>
      </c>
      <c r="G69" s="357">
        <v>1497</v>
      </c>
      <c r="H69" s="361">
        <v>1497</v>
      </c>
      <c r="I69" s="361" t="s">
        <v>988</v>
      </c>
      <c r="J69" s="376" t="s">
        <v>989</v>
      </c>
      <c r="K69" s="361">
        <f t="shared" si="78"/>
        <v>-30.5</v>
      </c>
      <c r="L69" s="395">
        <f t="shared" si="79"/>
        <v>419.16000000000008</v>
      </c>
      <c r="M69" s="396">
        <f t="shared" si="80"/>
        <v>-12619.16</v>
      </c>
      <c r="N69" s="361">
        <v>400</v>
      </c>
      <c r="O69" s="397" t="s">
        <v>604</v>
      </c>
      <c r="P69" s="398">
        <v>44214</v>
      </c>
      <c r="Q69" s="260"/>
      <c r="R69" s="270" t="s">
        <v>592</v>
      </c>
      <c r="S69" s="257"/>
      <c r="T69" s="257"/>
      <c r="U69" s="257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69"/>
      <c r="AG69" s="259"/>
      <c r="AH69" s="312"/>
      <c r="AI69" s="312"/>
      <c r="AJ69" s="293"/>
      <c r="AK69" s="293"/>
      <c r="AL69" s="293"/>
    </row>
    <row r="70" spans="1:38" s="258" customFormat="1" ht="13.5" customHeight="1">
      <c r="A70" s="448">
        <v>10</v>
      </c>
      <c r="B70" s="256">
        <v>44580</v>
      </c>
      <c r="C70" s="433"/>
      <c r="D70" s="433" t="s">
        <v>1003</v>
      </c>
      <c r="E70" s="302" t="s">
        <v>593</v>
      </c>
      <c r="F70" s="302">
        <v>815.5</v>
      </c>
      <c r="G70" s="302">
        <v>807</v>
      </c>
      <c r="H70" s="401">
        <v>821.5</v>
      </c>
      <c r="I70" s="401" t="s">
        <v>1004</v>
      </c>
      <c r="J70" s="405" t="s">
        <v>1005</v>
      </c>
      <c r="K70" s="401">
        <f t="shared" ref="K70:K71" si="81">H70-F70</f>
        <v>6</v>
      </c>
      <c r="L70" s="434">
        <f t="shared" ref="L70:L71" si="82">(H70*N70)*0.07%</f>
        <v>790.69375000000014</v>
      </c>
      <c r="M70" s="435">
        <f t="shared" ref="M70:M71" si="83">(K70*N70)-L70</f>
        <v>7459.3062499999996</v>
      </c>
      <c r="N70" s="401">
        <v>1375</v>
      </c>
      <c r="O70" s="436" t="s">
        <v>591</v>
      </c>
      <c r="P70" s="437">
        <v>44215</v>
      </c>
      <c r="Q70" s="260"/>
      <c r="R70" s="270" t="s">
        <v>592</v>
      </c>
      <c r="S70" s="257"/>
      <c r="T70" s="257"/>
      <c r="U70" s="257"/>
      <c r="V70" s="257"/>
      <c r="W70" s="257"/>
      <c r="X70" s="257"/>
      <c r="Y70" s="257"/>
      <c r="Z70" s="257"/>
      <c r="AA70" s="257"/>
      <c r="AB70" s="257"/>
      <c r="AC70" s="257"/>
      <c r="AD70" s="257"/>
      <c r="AE70" s="257"/>
      <c r="AF70" s="269"/>
      <c r="AG70" s="259"/>
      <c r="AH70" s="312"/>
      <c r="AI70" s="312"/>
      <c r="AJ70" s="293"/>
      <c r="AK70" s="293"/>
      <c r="AL70" s="293"/>
    </row>
    <row r="71" spans="1:38" s="258" customFormat="1" ht="13.5" customHeight="1">
      <c r="A71" s="449">
        <v>11</v>
      </c>
      <c r="B71" s="358">
        <v>44580</v>
      </c>
      <c r="C71" s="399"/>
      <c r="D71" s="399" t="s">
        <v>1008</v>
      </c>
      <c r="E71" s="357" t="s">
        <v>593</v>
      </c>
      <c r="F71" s="357">
        <v>1521</v>
      </c>
      <c r="G71" s="357">
        <v>1499</v>
      </c>
      <c r="H71" s="361">
        <v>1499</v>
      </c>
      <c r="I71" s="361" t="s">
        <v>1009</v>
      </c>
      <c r="J71" s="376" t="s">
        <v>1038</v>
      </c>
      <c r="K71" s="361">
        <f t="shared" si="81"/>
        <v>-22</v>
      </c>
      <c r="L71" s="395">
        <f t="shared" si="82"/>
        <v>577.11500000000012</v>
      </c>
      <c r="M71" s="396">
        <f t="shared" si="83"/>
        <v>-12677.115</v>
      </c>
      <c r="N71" s="361">
        <v>550</v>
      </c>
      <c r="O71" s="397" t="s">
        <v>604</v>
      </c>
      <c r="P71" s="398">
        <v>44217</v>
      </c>
      <c r="Q71" s="260"/>
      <c r="R71" s="270" t="s">
        <v>592</v>
      </c>
      <c r="S71" s="257"/>
      <c r="T71" s="257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69"/>
      <c r="AG71" s="259"/>
      <c r="AH71" s="312"/>
      <c r="AI71" s="312"/>
      <c r="AJ71" s="293"/>
      <c r="AK71" s="293"/>
      <c r="AL71" s="293"/>
    </row>
    <row r="72" spans="1:38" s="258" customFormat="1" ht="13.5" customHeight="1">
      <c r="A72" s="439"/>
      <c r="B72" s="259"/>
      <c r="C72" s="418"/>
      <c r="D72" s="418"/>
      <c r="E72" s="262"/>
      <c r="F72" s="262"/>
      <c r="G72" s="262"/>
      <c r="H72" s="263"/>
      <c r="I72" s="263"/>
      <c r="J72" s="347"/>
      <c r="K72" s="263"/>
      <c r="L72" s="300"/>
      <c r="M72" s="301"/>
      <c r="N72" s="263"/>
      <c r="O72" s="310"/>
      <c r="P72" s="311"/>
      <c r="Q72" s="260"/>
      <c r="R72" s="270"/>
      <c r="S72" s="257"/>
      <c r="T72" s="257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69"/>
      <c r="AG72" s="259"/>
      <c r="AH72" s="312"/>
      <c r="AI72" s="312"/>
      <c r="AJ72" s="293"/>
      <c r="AK72" s="293"/>
      <c r="AL72" s="293"/>
    </row>
    <row r="73" spans="1:38" s="258" customFormat="1" ht="13.5" customHeight="1">
      <c r="A73" s="262"/>
      <c r="B73" s="274"/>
      <c r="C73" s="274"/>
      <c r="D73" s="274"/>
      <c r="E73" s="274"/>
      <c r="F73" s="274"/>
      <c r="G73" s="274"/>
      <c r="H73" s="274"/>
      <c r="I73" s="274"/>
      <c r="J73" s="274"/>
      <c r="K73" s="263"/>
      <c r="L73" s="300"/>
      <c r="M73" s="301"/>
      <c r="N73" s="263"/>
      <c r="O73" s="310"/>
      <c r="P73" s="311"/>
      <c r="Q73" s="260"/>
      <c r="R73" s="270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257"/>
      <c r="AF73" s="269"/>
      <c r="AG73" s="259"/>
      <c r="AH73" s="312"/>
      <c r="AI73" s="312"/>
      <c r="AJ73" s="293"/>
      <c r="AK73" s="293"/>
      <c r="AL73" s="293"/>
    </row>
    <row r="74" spans="1:38" ht="13.5" customHeight="1">
      <c r="A74" s="116"/>
      <c r="B74" s="117"/>
      <c r="C74" s="151"/>
      <c r="D74" s="159"/>
      <c r="E74" s="160"/>
      <c r="F74" s="116"/>
      <c r="G74" s="116"/>
      <c r="H74" s="116"/>
      <c r="I74" s="152"/>
      <c r="J74" s="152"/>
      <c r="K74" s="152"/>
      <c r="L74" s="152"/>
      <c r="M74" s="152"/>
      <c r="N74" s="152"/>
      <c r="O74" s="152"/>
      <c r="P74" s="152"/>
      <c r="Q74" s="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>
      <c r="A75" s="161"/>
      <c r="B75" s="117"/>
      <c r="C75" s="118"/>
      <c r="D75" s="162"/>
      <c r="E75" s="121"/>
      <c r="F75" s="121"/>
      <c r="G75" s="121"/>
      <c r="H75" s="121"/>
      <c r="I75" s="121"/>
      <c r="J75" s="6"/>
      <c r="K75" s="121"/>
      <c r="L75" s="121"/>
      <c r="M75" s="6"/>
      <c r="N75" s="1"/>
      <c r="O75" s="118"/>
      <c r="P75" s="41"/>
      <c r="Q75" s="4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41"/>
      <c r="AH75" s="41"/>
      <c r="AI75" s="41"/>
      <c r="AJ75" s="41"/>
      <c r="AK75" s="41"/>
      <c r="AL75" s="41"/>
    </row>
    <row r="76" spans="1:38" ht="12.75" customHeight="1">
      <c r="A76" s="163" t="s">
        <v>614</v>
      </c>
      <c r="B76" s="163"/>
      <c r="C76" s="163"/>
      <c r="D76" s="163"/>
      <c r="E76" s="164"/>
      <c r="F76" s="121"/>
      <c r="G76" s="121"/>
      <c r="H76" s="121"/>
      <c r="I76" s="121"/>
      <c r="J76" s="1"/>
      <c r="K76" s="6"/>
      <c r="L76" s="6"/>
      <c r="M76" s="6"/>
      <c r="N76" s="1"/>
      <c r="O76" s="1"/>
      <c r="P76" s="41"/>
      <c r="Q76" s="4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41"/>
      <c r="AH76" s="41"/>
      <c r="AI76" s="41"/>
      <c r="AJ76" s="41"/>
      <c r="AK76" s="41"/>
      <c r="AL76" s="41"/>
    </row>
    <row r="77" spans="1:38" ht="38.25" customHeight="1">
      <c r="A77" s="96" t="s">
        <v>16</v>
      </c>
      <c r="B77" s="96" t="s">
        <v>568</v>
      </c>
      <c r="C77" s="96"/>
      <c r="D77" s="97" t="s">
        <v>579</v>
      </c>
      <c r="E77" s="96" t="s">
        <v>580</v>
      </c>
      <c r="F77" s="96" t="s">
        <v>581</v>
      </c>
      <c r="G77" s="96" t="s">
        <v>602</v>
      </c>
      <c r="H77" s="96" t="s">
        <v>583</v>
      </c>
      <c r="I77" s="96" t="s">
        <v>584</v>
      </c>
      <c r="J77" s="95" t="s">
        <v>585</v>
      </c>
      <c r="K77" s="95" t="s">
        <v>615</v>
      </c>
      <c r="L77" s="98" t="s">
        <v>587</v>
      </c>
      <c r="M77" s="158" t="s">
        <v>611</v>
      </c>
      <c r="N77" s="96" t="s">
        <v>612</v>
      </c>
      <c r="O77" s="96" t="s">
        <v>589</v>
      </c>
      <c r="P77" s="97" t="s">
        <v>590</v>
      </c>
      <c r="Q77" s="4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41"/>
      <c r="AH77" s="41"/>
      <c r="AI77" s="41"/>
      <c r="AJ77" s="41"/>
      <c r="AK77" s="41"/>
      <c r="AL77" s="41"/>
    </row>
    <row r="78" spans="1:38" s="258" customFormat="1" ht="12.75" customHeight="1">
      <c r="A78" s="357">
        <v>1</v>
      </c>
      <c r="B78" s="358">
        <v>44561</v>
      </c>
      <c r="C78" s="359"/>
      <c r="D78" s="360" t="s">
        <v>875</v>
      </c>
      <c r="E78" s="357" t="s">
        <v>593</v>
      </c>
      <c r="F78" s="357">
        <v>81.5</v>
      </c>
      <c r="G78" s="357">
        <v>40</v>
      </c>
      <c r="H78" s="357">
        <v>40</v>
      </c>
      <c r="I78" s="361" t="s">
        <v>876</v>
      </c>
      <c r="J78" s="362" t="s">
        <v>883</v>
      </c>
      <c r="K78" s="363">
        <f t="shared" ref="K78" si="84">H78-F78</f>
        <v>-41.5</v>
      </c>
      <c r="L78" s="375">
        <v>100</v>
      </c>
      <c r="M78" s="376">
        <f t="shared" ref="M78" si="85">(K78*N78)-100</f>
        <v>-2175</v>
      </c>
      <c r="N78" s="376">
        <v>50</v>
      </c>
      <c r="O78" s="364" t="s">
        <v>604</v>
      </c>
      <c r="P78" s="358">
        <v>44564</v>
      </c>
      <c r="Q78" s="260"/>
      <c r="R78" s="261" t="s">
        <v>595</v>
      </c>
      <c r="S78" s="257"/>
      <c r="T78" s="257"/>
      <c r="U78" s="257"/>
      <c r="V78" s="257"/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257"/>
      <c r="AI78" s="257"/>
      <c r="AJ78" s="257"/>
      <c r="AK78" s="257"/>
      <c r="AL78" s="257"/>
    </row>
    <row r="79" spans="1:38" s="258" customFormat="1" ht="12.75" customHeight="1">
      <c r="A79" s="357">
        <v>2</v>
      </c>
      <c r="B79" s="358">
        <v>44565</v>
      </c>
      <c r="C79" s="359"/>
      <c r="D79" s="360" t="s">
        <v>892</v>
      </c>
      <c r="E79" s="357" t="s">
        <v>593</v>
      </c>
      <c r="F79" s="357">
        <v>65.5</v>
      </c>
      <c r="G79" s="357">
        <v>20</v>
      </c>
      <c r="H79" s="357">
        <v>24.5</v>
      </c>
      <c r="I79" s="361">
        <v>120</v>
      </c>
      <c r="J79" s="362" t="s">
        <v>900</v>
      </c>
      <c r="K79" s="363">
        <f t="shared" ref="K79" si="86">H79-F79</f>
        <v>-41</v>
      </c>
      <c r="L79" s="375">
        <v>100</v>
      </c>
      <c r="M79" s="376">
        <f t="shared" ref="M79" si="87">(K79*N79)-100</f>
        <v>-2150</v>
      </c>
      <c r="N79" s="376">
        <v>50</v>
      </c>
      <c r="O79" s="364" t="s">
        <v>604</v>
      </c>
      <c r="P79" s="441">
        <v>44565</v>
      </c>
      <c r="Q79" s="260"/>
      <c r="R79" s="261" t="s">
        <v>595</v>
      </c>
      <c r="S79" s="257"/>
      <c r="T79" s="257"/>
      <c r="U79" s="257"/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  <c r="AL79" s="257"/>
    </row>
    <row r="80" spans="1:38" s="258" customFormat="1" ht="12.75" customHeight="1">
      <c r="A80" s="357">
        <v>3</v>
      </c>
      <c r="B80" s="358">
        <v>44566</v>
      </c>
      <c r="C80" s="359"/>
      <c r="D80" s="360" t="s">
        <v>893</v>
      </c>
      <c r="E80" s="357" t="s">
        <v>593</v>
      </c>
      <c r="F80" s="357">
        <v>3.8</v>
      </c>
      <c r="G80" s="357">
        <v>2.9</v>
      </c>
      <c r="H80" s="357">
        <v>2.9</v>
      </c>
      <c r="I80" s="361" t="s">
        <v>896</v>
      </c>
      <c r="J80" s="362" t="s">
        <v>906</v>
      </c>
      <c r="K80" s="363">
        <f t="shared" ref="K80" si="88">H80-F80</f>
        <v>-0.89999999999999991</v>
      </c>
      <c r="L80" s="375">
        <v>100</v>
      </c>
      <c r="M80" s="376">
        <f t="shared" ref="M80" si="89">(K80*N80)-100</f>
        <v>-4899.7</v>
      </c>
      <c r="N80" s="376">
        <v>5333</v>
      </c>
      <c r="O80" s="364" t="s">
        <v>604</v>
      </c>
      <c r="P80" s="358">
        <v>44565</v>
      </c>
      <c r="Q80" s="260"/>
      <c r="R80" s="261" t="s">
        <v>595</v>
      </c>
      <c r="S80" s="257"/>
      <c r="T80" s="257"/>
      <c r="U80" s="257"/>
      <c r="V80" s="257"/>
      <c r="W80" s="257"/>
      <c r="X80" s="257"/>
      <c r="Y80" s="257"/>
      <c r="Z80" s="257"/>
      <c r="AA80" s="257"/>
      <c r="AB80" s="257"/>
      <c r="AC80" s="257"/>
      <c r="AD80" s="257"/>
      <c r="AE80" s="257"/>
      <c r="AF80" s="257"/>
      <c r="AG80" s="257"/>
      <c r="AH80" s="257"/>
      <c r="AI80" s="257"/>
      <c r="AJ80" s="257"/>
      <c r="AK80" s="257"/>
      <c r="AL80" s="257"/>
    </row>
    <row r="81" spans="1:38" s="258" customFormat="1" ht="12.75" customHeight="1">
      <c r="A81" s="302">
        <v>4</v>
      </c>
      <c r="B81" s="256">
        <v>44566</v>
      </c>
      <c r="C81" s="303"/>
      <c r="D81" s="400" t="s">
        <v>894</v>
      </c>
      <c r="E81" s="302" t="s">
        <v>593</v>
      </c>
      <c r="F81" s="302">
        <v>9.75</v>
      </c>
      <c r="G81" s="302">
        <v>7</v>
      </c>
      <c r="H81" s="302">
        <v>12</v>
      </c>
      <c r="I81" s="401" t="s">
        <v>895</v>
      </c>
      <c r="J81" s="402" t="s">
        <v>897</v>
      </c>
      <c r="K81" s="403">
        <f t="shared" ref="K81" si="90">H81-F81</f>
        <v>2.25</v>
      </c>
      <c r="L81" s="404">
        <v>100</v>
      </c>
      <c r="M81" s="405">
        <f t="shared" ref="M81" si="91">(K81*N81)-100</f>
        <v>3275</v>
      </c>
      <c r="N81" s="405">
        <v>1500</v>
      </c>
      <c r="O81" s="406" t="s">
        <v>591</v>
      </c>
      <c r="P81" s="407">
        <v>44566</v>
      </c>
      <c r="Q81" s="260"/>
      <c r="R81" s="261" t="s">
        <v>595</v>
      </c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57"/>
      <c r="AJ81" s="257"/>
      <c r="AK81" s="257"/>
      <c r="AL81" s="257"/>
    </row>
    <row r="82" spans="1:38" s="258" customFormat="1" ht="12.75" customHeight="1">
      <c r="A82" s="302">
        <v>5</v>
      </c>
      <c r="B82" s="256">
        <v>44567</v>
      </c>
      <c r="C82" s="303"/>
      <c r="D82" s="400" t="s">
        <v>901</v>
      </c>
      <c r="E82" s="302" t="s">
        <v>593</v>
      </c>
      <c r="F82" s="302">
        <v>26.5</v>
      </c>
      <c r="G82" s="302">
        <v>17</v>
      </c>
      <c r="H82" s="302">
        <v>32.25</v>
      </c>
      <c r="I82" s="401" t="s">
        <v>902</v>
      </c>
      <c r="J82" s="402" t="s">
        <v>903</v>
      </c>
      <c r="K82" s="403">
        <f t="shared" ref="K82" si="92">H82-F82</f>
        <v>5.75</v>
      </c>
      <c r="L82" s="404">
        <v>100</v>
      </c>
      <c r="M82" s="405">
        <f t="shared" ref="M82" si="93">(K82*N82)-100</f>
        <v>3062.5</v>
      </c>
      <c r="N82" s="405">
        <v>550</v>
      </c>
      <c r="O82" s="406" t="s">
        <v>591</v>
      </c>
      <c r="P82" s="407">
        <v>44567</v>
      </c>
      <c r="Q82" s="260"/>
      <c r="R82" s="261" t="s">
        <v>595</v>
      </c>
      <c r="S82" s="257"/>
      <c r="T82" s="257"/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57"/>
      <c r="AJ82" s="257"/>
      <c r="AK82" s="257"/>
      <c r="AL82" s="257"/>
    </row>
    <row r="83" spans="1:38" s="258" customFormat="1" ht="12.75" customHeight="1">
      <c r="A83" s="302">
        <v>6</v>
      </c>
      <c r="B83" s="256">
        <v>44567</v>
      </c>
      <c r="C83" s="303"/>
      <c r="D83" s="400" t="s">
        <v>904</v>
      </c>
      <c r="E83" s="302" t="s">
        <v>593</v>
      </c>
      <c r="F83" s="302">
        <v>29</v>
      </c>
      <c r="G83" s="302"/>
      <c r="H83" s="302">
        <v>45</v>
      </c>
      <c r="I83" s="401" t="s">
        <v>905</v>
      </c>
      <c r="J83" s="402" t="s">
        <v>899</v>
      </c>
      <c r="K83" s="403">
        <f t="shared" ref="K83" si="94">H83-F83</f>
        <v>16</v>
      </c>
      <c r="L83" s="404">
        <v>100</v>
      </c>
      <c r="M83" s="405">
        <f t="shared" ref="M83" si="95">(K83*N83)-100</f>
        <v>700</v>
      </c>
      <c r="N83" s="405">
        <v>50</v>
      </c>
      <c r="O83" s="406" t="s">
        <v>591</v>
      </c>
      <c r="P83" s="407">
        <v>44567</v>
      </c>
      <c r="Q83" s="260"/>
      <c r="R83" s="261" t="s">
        <v>592</v>
      </c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  <c r="AK83" s="257"/>
      <c r="AL83" s="257"/>
    </row>
    <row r="84" spans="1:38" s="258" customFormat="1" ht="12.75" customHeight="1">
      <c r="A84" s="302">
        <v>7</v>
      </c>
      <c r="B84" s="256">
        <v>44568</v>
      </c>
      <c r="C84" s="303"/>
      <c r="D84" s="400" t="s">
        <v>908</v>
      </c>
      <c r="E84" s="302" t="s">
        <v>593</v>
      </c>
      <c r="F84" s="302">
        <v>98</v>
      </c>
      <c r="G84" s="302">
        <v>60</v>
      </c>
      <c r="H84" s="302">
        <v>113.5</v>
      </c>
      <c r="I84" s="401" t="s">
        <v>909</v>
      </c>
      <c r="J84" s="402" t="s">
        <v>886</v>
      </c>
      <c r="K84" s="403">
        <f t="shared" ref="K84:K86" si="96">H84-F84</f>
        <v>15.5</v>
      </c>
      <c r="L84" s="404">
        <v>100</v>
      </c>
      <c r="M84" s="405">
        <f t="shared" ref="M84:M86" si="97">(K84*N84)-100</f>
        <v>675</v>
      </c>
      <c r="N84" s="405">
        <v>50</v>
      </c>
      <c r="O84" s="406" t="s">
        <v>591</v>
      </c>
      <c r="P84" s="407">
        <v>44568</v>
      </c>
      <c r="Q84" s="260"/>
      <c r="R84" s="261" t="s">
        <v>592</v>
      </c>
      <c r="S84" s="257"/>
      <c r="T84" s="257"/>
      <c r="U84" s="257"/>
      <c r="V84" s="257"/>
      <c r="W84" s="257"/>
      <c r="X84" s="257"/>
      <c r="Y84" s="257"/>
      <c r="Z84" s="257"/>
      <c r="AA84" s="257"/>
      <c r="AB84" s="257"/>
      <c r="AC84" s="257"/>
      <c r="AD84" s="257"/>
      <c r="AE84" s="257"/>
      <c r="AF84" s="257"/>
      <c r="AG84" s="257"/>
      <c r="AH84" s="257"/>
      <c r="AI84" s="257"/>
      <c r="AJ84" s="257"/>
      <c r="AK84" s="257"/>
      <c r="AL84" s="257"/>
    </row>
    <row r="85" spans="1:38" s="258" customFormat="1" ht="12.75" customHeight="1">
      <c r="A85" s="302">
        <v>8</v>
      </c>
      <c r="B85" s="256">
        <v>44568</v>
      </c>
      <c r="C85" s="303"/>
      <c r="D85" s="400" t="s">
        <v>910</v>
      </c>
      <c r="E85" s="302" t="s">
        <v>593</v>
      </c>
      <c r="F85" s="302">
        <v>94.5</v>
      </c>
      <c r="G85" s="302">
        <v>58</v>
      </c>
      <c r="H85" s="302">
        <v>107.5</v>
      </c>
      <c r="I85" s="401" t="s">
        <v>909</v>
      </c>
      <c r="J85" s="402" t="s">
        <v>884</v>
      </c>
      <c r="K85" s="403">
        <f t="shared" si="96"/>
        <v>13</v>
      </c>
      <c r="L85" s="404">
        <v>100</v>
      </c>
      <c r="M85" s="405">
        <f t="shared" si="97"/>
        <v>550</v>
      </c>
      <c r="N85" s="405">
        <v>50</v>
      </c>
      <c r="O85" s="406" t="s">
        <v>591</v>
      </c>
      <c r="P85" s="407">
        <v>44568</v>
      </c>
      <c r="Q85" s="260"/>
      <c r="R85" s="261" t="s">
        <v>595</v>
      </c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  <c r="AK85" s="257"/>
      <c r="AL85" s="257"/>
    </row>
    <row r="86" spans="1:38" s="258" customFormat="1" ht="12.75" customHeight="1">
      <c r="A86" s="357">
        <v>9</v>
      </c>
      <c r="B86" s="358">
        <v>44568</v>
      </c>
      <c r="C86" s="359"/>
      <c r="D86" s="360" t="s">
        <v>913</v>
      </c>
      <c r="E86" s="357" t="s">
        <v>593</v>
      </c>
      <c r="F86" s="357">
        <v>235</v>
      </c>
      <c r="G86" s="357">
        <v>180</v>
      </c>
      <c r="H86" s="357">
        <v>190</v>
      </c>
      <c r="I86" s="361" t="s">
        <v>911</v>
      </c>
      <c r="J86" s="362" t="s">
        <v>912</v>
      </c>
      <c r="K86" s="363">
        <f t="shared" si="96"/>
        <v>-45</v>
      </c>
      <c r="L86" s="375">
        <v>100</v>
      </c>
      <c r="M86" s="376">
        <f t="shared" si="97"/>
        <v>-1225</v>
      </c>
      <c r="N86" s="376">
        <v>25</v>
      </c>
      <c r="O86" s="364" t="s">
        <v>604</v>
      </c>
      <c r="P86" s="358">
        <v>44568</v>
      </c>
      <c r="Q86" s="260"/>
      <c r="R86" s="261" t="s">
        <v>592</v>
      </c>
      <c r="S86" s="257"/>
      <c r="T86" s="257"/>
      <c r="U86" s="257"/>
      <c r="V86" s="257"/>
      <c r="W86" s="257"/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  <c r="AL86" s="257"/>
    </row>
    <row r="87" spans="1:38" s="258" customFormat="1" ht="12.75" customHeight="1">
      <c r="A87" s="302">
        <v>10</v>
      </c>
      <c r="B87" s="256">
        <v>44571</v>
      </c>
      <c r="C87" s="303"/>
      <c r="D87" s="400" t="s">
        <v>918</v>
      </c>
      <c r="E87" s="302" t="s">
        <v>593</v>
      </c>
      <c r="F87" s="302">
        <v>59</v>
      </c>
      <c r="G87" s="302">
        <v>25</v>
      </c>
      <c r="H87" s="302">
        <v>69</v>
      </c>
      <c r="I87" s="401" t="s">
        <v>919</v>
      </c>
      <c r="J87" s="402" t="s">
        <v>920</v>
      </c>
      <c r="K87" s="403">
        <f t="shared" ref="K87" si="98">H87-F87</f>
        <v>10</v>
      </c>
      <c r="L87" s="404">
        <v>100</v>
      </c>
      <c r="M87" s="405">
        <f t="shared" ref="M87" si="99">(K87*N87)-100</f>
        <v>400</v>
      </c>
      <c r="N87" s="405">
        <v>50</v>
      </c>
      <c r="O87" s="406" t="s">
        <v>591</v>
      </c>
      <c r="P87" s="407">
        <v>44571</v>
      </c>
      <c r="Q87" s="260"/>
      <c r="R87" s="261" t="s">
        <v>592</v>
      </c>
      <c r="S87" s="257"/>
      <c r="T87" s="257"/>
      <c r="U87" s="257"/>
      <c r="V87" s="257"/>
      <c r="W87" s="257"/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  <c r="AL87" s="257"/>
    </row>
    <row r="88" spans="1:38" s="258" customFormat="1" ht="12.75" customHeight="1">
      <c r="A88" s="302">
        <v>11</v>
      </c>
      <c r="B88" s="256">
        <v>44571</v>
      </c>
      <c r="C88" s="303"/>
      <c r="D88" s="400" t="s">
        <v>921</v>
      </c>
      <c r="E88" s="302" t="s">
        <v>593</v>
      </c>
      <c r="F88" s="302">
        <v>3.8</v>
      </c>
      <c r="G88" s="302">
        <v>2.9</v>
      </c>
      <c r="H88" s="302">
        <v>4.5999999999999996</v>
      </c>
      <c r="I88" s="437" t="s">
        <v>896</v>
      </c>
      <c r="J88" s="402" t="s">
        <v>953</v>
      </c>
      <c r="K88" s="403">
        <f t="shared" ref="K88" si="100">H88-F88</f>
        <v>0.79999999999999982</v>
      </c>
      <c r="L88" s="404">
        <v>100</v>
      </c>
      <c r="M88" s="405">
        <f t="shared" ref="M88" si="101">(K88*N88)-100</f>
        <v>4166.3999999999987</v>
      </c>
      <c r="N88" s="405">
        <v>5333</v>
      </c>
      <c r="O88" s="406" t="s">
        <v>591</v>
      </c>
      <c r="P88" s="256">
        <v>44574</v>
      </c>
      <c r="Q88" s="260"/>
      <c r="R88" s="261" t="s">
        <v>595</v>
      </c>
      <c r="S88" s="257"/>
      <c r="T88" s="257"/>
      <c r="U88" s="257"/>
      <c r="V88" s="257"/>
      <c r="W88" s="257"/>
      <c r="X88" s="257"/>
      <c r="Y88" s="257"/>
      <c r="Z88" s="257"/>
      <c r="AA88" s="257"/>
      <c r="AB88" s="257"/>
      <c r="AC88" s="257"/>
      <c r="AD88" s="257"/>
      <c r="AE88" s="257"/>
      <c r="AF88" s="257"/>
      <c r="AG88" s="257"/>
      <c r="AH88" s="257"/>
      <c r="AI88" s="257"/>
      <c r="AJ88" s="257"/>
      <c r="AK88" s="257"/>
      <c r="AL88" s="257"/>
    </row>
    <row r="89" spans="1:38" s="258" customFormat="1" ht="12.75" customHeight="1">
      <c r="A89" s="357">
        <v>12</v>
      </c>
      <c r="B89" s="358">
        <v>44572</v>
      </c>
      <c r="C89" s="359"/>
      <c r="D89" s="360" t="s">
        <v>928</v>
      </c>
      <c r="E89" s="357" t="s">
        <v>593</v>
      </c>
      <c r="F89" s="357">
        <v>61.5</v>
      </c>
      <c r="G89" s="357">
        <v>25</v>
      </c>
      <c r="H89" s="357">
        <v>25</v>
      </c>
      <c r="I89" s="361" t="s">
        <v>919</v>
      </c>
      <c r="J89" s="362" t="s">
        <v>949</v>
      </c>
      <c r="K89" s="363">
        <f t="shared" ref="K89:K90" si="102">H89-F89</f>
        <v>-36.5</v>
      </c>
      <c r="L89" s="375">
        <v>100</v>
      </c>
      <c r="M89" s="376">
        <f t="shared" ref="M89:M90" si="103">(K89*N89)-100</f>
        <v>-1925</v>
      </c>
      <c r="N89" s="376">
        <v>50</v>
      </c>
      <c r="O89" s="364" t="s">
        <v>604</v>
      </c>
      <c r="P89" s="358">
        <v>44573</v>
      </c>
      <c r="Q89" s="260"/>
      <c r="R89" s="261" t="s">
        <v>595</v>
      </c>
      <c r="S89" s="257"/>
      <c r="T89" s="257"/>
      <c r="U89" s="257"/>
      <c r="V89" s="257"/>
      <c r="W89" s="257"/>
      <c r="X89" s="257"/>
      <c r="Y89" s="257"/>
      <c r="Z89" s="257"/>
      <c r="AA89" s="257"/>
      <c r="AB89" s="257"/>
      <c r="AC89" s="257"/>
      <c r="AD89" s="257"/>
      <c r="AE89" s="257"/>
      <c r="AF89" s="257"/>
      <c r="AG89" s="257"/>
      <c r="AH89" s="257"/>
      <c r="AI89" s="257"/>
      <c r="AJ89" s="257"/>
      <c r="AK89" s="257"/>
      <c r="AL89" s="257"/>
    </row>
    <row r="90" spans="1:38" s="258" customFormat="1" ht="12.75" customHeight="1">
      <c r="A90" s="357">
        <v>13</v>
      </c>
      <c r="B90" s="358">
        <v>44573</v>
      </c>
      <c r="C90" s="359"/>
      <c r="D90" s="360" t="s">
        <v>942</v>
      </c>
      <c r="E90" s="357" t="s">
        <v>593</v>
      </c>
      <c r="F90" s="357">
        <v>14</v>
      </c>
      <c r="G90" s="357">
        <v>10</v>
      </c>
      <c r="H90" s="357">
        <v>10</v>
      </c>
      <c r="I90" s="361" t="s">
        <v>943</v>
      </c>
      <c r="J90" s="362" t="s">
        <v>969</v>
      </c>
      <c r="K90" s="363">
        <f t="shared" si="102"/>
        <v>-4</v>
      </c>
      <c r="L90" s="375">
        <v>100</v>
      </c>
      <c r="M90" s="376">
        <f t="shared" si="103"/>
        <v>-4900</v>
      </c>
      <c r="N90" s="376">
        <v>1200</v>
      </c>
      <c r="O90" s="364" t="s">
        <v>604</v>
      </c>
      <c r="P90" s="358">
        <v>44575</v>
      </c>
      <c r="Q90" s="260"/>
      <c r="R90" s="261" t="s">
        <v>595</v>
      </c>
      <c r="S90" s="257"/>
      <c r="T90" s="257"/>
      <c r="U90" s="257"/>
      <c r="V90" s="257"/>
      <c r="W90" s="257"/>
      <c r="X90" s="257"/>
      <c r="Y90" s="257"/>
      <c r="Z90" s="257"/>
      <c r="AA90" s="257"/>
      <c r="AB90" s="257"/>
      <c r="AC90" s="257"/>
      <c r="AD90" s="257"/>
      <c r="AE90" s="257"/>
      <c r="AF90" s="257"/>
      <c r="AG90" s="257"/>
      <c r="AH90" s="257"/>
      <c r="AI90" s="257"/>
      <c r="AJ90" s="257"/>
      <c r="AK90" s="257"/>
      <c r="AL90" s="257"/>
    </row>
    <row r="91" spans="1:38" s="258" customFormat="1" ht="12.75" customHeight="1">
      <c r="A91" s="357">
        <v>14</v>
      </c>
      <c r="B91" s="358">
        <v>44574</v>
      </c>
      <c r="C91" s="359"/>
      <c r="D91" s="360" t="s">
        <v>954</v>
      </c>
      <c r="E91" s="357" t="s">
        <v>593</v>
      </c>
      <c r="F91" s="357">
        <v>42.5</v>
      </c>
      <c r="G91" s="357">
        <v>14</v>
      </c>
      <c r="H91" s="357">
        <v>16</v>
      </c>
      <c r="I91" s="361" t="s">
        <v>955</v>
      </c>
      <c r="J91" s="362" t="s">
        <v>966</v>
      </c>
      <c r="K91" s="363">
        <f t="shared" ref="K91" si="104">H91-F91</f>
        <v>-26.5</v>
      </c>
      <c r="L91" s="375">
        <v>100</v>
      </c>
      <c r="M91" s="376">
        <f t="shared" ref="M91" si="105">(K91*N91)-100</f>
        <v>-1425</v>
      </c>
      <c r="N91" s="376">
        <v>50</v>
      </c>
      <c r="O91" s="364" t="s">
        <v>604</v>
      </c>
      <c r="P91" s="441">
        <v>44574</v>
      </c>
      <c r="Q91" s="260"/>
      <c r="R91" s="261" t="s">
        <v>592</v>
      </c>
      <c r="S91" s="257"/>
      <c r="T91" s="257"/>
      <c r="U91" s="257"/>
      <c r="V91" s="257"/>
      <c r="W91" s="257"/>
      <c r="X91" s="257"/>
      <c r="Y91" s="257"/>
      <c r="Z91" s="257"/>
      <c r="AA91" s="257"/>
      <c r="AB91" s="257"/>
      <c r="AC91" s="257"/>
      <c r="AD91" s="257"/>
      <c r="AE91" s="257"/>
      <c r="AF91" s="257"/>
      <c r="AG91" s="257"/>
      <c r="AH91" s="257"/>
      <c r="AI91" s="257"/>
      <c r="AJ91" s="257"/>
      <c r="AK91" s="257"/>
      <c r="AL91" s="257"/>
    </row>
    <row r="92" spans="1:38" s="258" customFormat="1" ht="12.75" customHeight="1">
      <c r="A92" s="302">
        <v>15</v>
      </c>
      <c r="B92" s="256">
        <v>44574</v>
      </c>
      <c r="C92" s="303"/>
      <c r="D92" s="400" t="s">
        <v>957</v>
      </c>
      <c r="E92" s="302" t="s">
        <v>593</v>
      </c>
      <c r="F92" s="302">
        <v>9.15</v>
      </c>
      <c r="G92" s="302">
        <v>5</v>
      </c>
      <c r="H92" s="302">
        <v>11.25</v>
      </c>
      <c r="I92" s="401" t="s">
        <v>958</v>
      </c>
      <c r="J92" s="402" t="s">
        <v>959</v>
      </c>
      <c r="K92" s="403">
        <f t="shared" ref="K92:K94" si="106">H92-F92</f>
        <v>2.0999999999999996</v>
      </c>
      <c r="L92" s="404">
        <v>100</v>
      </c>
      <c r="M92" s="405">
        <f t="shared" ref="M92:M94" si="107">(K92*N92)-100</f>
        <v>2682.4999999999995</v>
      </c>
      <c r="N92" s="405">
        <v>1325</v>
      </c>
      <c r="O92" s="406" t="s">
        <v>591</v>
      </c>
      <c r="P92" s="407">
        <v>44574</v>
      </c>
      <c r="Q92" s="260"/>
      <c r="R92" s="261" t="s">
        <v>592</v>
      </c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7"/>
      <c r="AG92" s="257"/>
      <c r="AH92" s="257"/>
      <c r="AI92" s="257"/>
      <c r="AJ92" s="257"/>
      <c r="AK92" s="257"/>
      <c r="AL92" s="257"/>
    </row>
    <row r="93" spans="1:38" s="258" customFormat="1" ht="12.75" customHeight="1">
      <c r="A93" s="302">
        <v>16</v>
      </c>
      <c r="B93" s="256">
        <v>44574</v>
      </c>
      <c r="C93" s="303"/>
      <c r="D93" s="400" t="s">
        <v>956</v>
      </c>
      <c r="E93" s="302" t="s">
        <v>593</v>
      </c>
      <c r="F93" s="302">
        <v>32.5</v>
      </c>
      <c r="G93" s="302">
        <v>0</v>
      </c>
      <c r="H93" s="302">
        <v>47</v>
      </c>
      <c r="I93" s="401" t="s">
        <v>905</v>
      </c>
      <c r="J93" s="402" t="s">
        <v>965</v>
      </c>
      <c r="K93" s="403">
        <f t="shared" si="106"/>
        <v>14.5</v>
      </c>
      <c r="L93" s="404">
        <v>100</v>
      </c>
      <c r="M93" s="405">
        <f t="shared" si="107"/>
        <v>625</v>
      </c>
      <c r="N93" s="405">
        <v>50</v>
      </c>
      <c r="O93" s="406" t="s">
        <v>591</v>
      </c>
      <c r="P93" s="407">
        <v>44574</v>
      </c>
      <c r="Q93" s="260"/>
      <c r="R93" s="261" t="s">
        <v>592</v>
      </c>
      <c r="S93" s="257"/>
      <c r="T93" s="257"/>
      <c r="U93" s="257"/>
      <c r="V93" s="257"/>
      <c r="W93" s="257"/>
      <c r="X93" s="257"/>
      <c r="Y93" s="257"/>
      <c r="Z93" s="257"/>
      <c r="AA93" s="257"/>
      <c r="AB93" s="257"/>
      <c r="AC93" s="257"/>
      <c r="AD93" s="257"/>
      <c r="AE93" s="257"/>
      <c r="AF93" s="257"/>
      <c r="AG93" s="257"/>
      <c r="AH93" s="257"/>
      <c r="AI93" s="257"/>
      <c r="AJ93" s="257"/>
      <c r="AK93" s="257"/>
      <c r="AL93" s="257"/>
    </row>
    <row r="94" spans="1:38" s="258" customFormat="1" ht="12.75" customHeight="1">
      <c r="A94" s="357">
        <v>17</v>
      </c>
      <c r="B94" s="358">
        <v>44575</v>
      </c>
      <c r="C94" s="359"/>
      <c r="D94" s="360" t="s">
        <v>957</v>
      </c>
      <c r="E94" s="357" t="s">
        <v>593</v>
      </c>
      <c r="F94" s="357">
        <v>8.8000000000000007</v>
      </c>
      <c r="G94" s="357">
        <v>4.5</v>
      </c>
      <c r="H94" s="357">
        <v>4.5</v>
      </c>
      <c r="I94" s="361" t="s">
        <v>958</v>
      </c>
      <c r="J94" s="362" t="s">
        <v>969</v>
      </c>
      <c r="K94" s="363">
        <f t="shared" si="106"/>
        <v>-4.3000000000000007</v>
      </c>
      <c r="L94" s="375">
        <v>100</v>
      </c>
      <c r="M94" s="376">
        <f t="shared" si="107"/>
        <v>-5797.5000000000009</v>
      </c>
      <c r="N94" s="376">
        <v>1325</v>
      </c>
      <c r="O94" s="364" t="s">
        <v>604</v>
      </c>
      <c r="P94" s="358">
        <v>44579</v>
      </c>
      <c r="Q94" s="260"/>
      <c r="R94" s="261" t="s">
        <v>592</v>
      </c>
      <c r="S94" s="257"/>
      <c r="T94" s="257"/>
      <c r="U94" s="257"/>
      <c r="V94" s="257"/>
      <c r="W94" s="257"/>
      <c r="X94" s="257"/>
      <c r="Y94" s="257"/>
      <c r="Z94" s="257"/>
      <c r="AA94" s="257"/>
      <c r="AB94" s="257"/>
      <c r="AC94" s="257"/>
      <c r="AD94" s="257"/>
      <c r="AE94" s="257"/>
      <c r="AF94" s="257"/>
      <c r="AG94" s="257"/>
      <c r="AH94" s="257"/>
      <c r="AI94" s="257"/>
      <c r="AJ94" s="257"/>
      <c r="AK94" s="257"/>
      <c r="AL94" s="257"/>
    </row>
    <row r="95" spans="1:38" s="258" customFormat="1" ht="12.75" customHeight="1">
      <c r="A95" s="302">
        <v>18</v>
      </c>
      <c r="B95" s="256">
        <v>44578</v>
      </c>
      <c r="C95" s="303"/>
      <c r="D95" s="400" t="s">
        <v>977</v>
      </c>
      <c r="E95" s="302" t="s">
        <v>593</v>
      </c>
      <c r="F95" s="302">
        <v>8.5</v>
      </c>
      <c r="G95" s="302">
        <v>5</v>
      </c>
      <c r="H95" s="302">
        <v>11</v>
      </c>
      <c r="I95" s="401" t="s">
        <v>958</v>
      </c>
      <c r="J95" s="402" t="s">
        <v>959</v>
      </c>
      <c r="K95" s="403">
        <f t="shared" ref="K95:K96" si="108">H95-F95</f>
        <v>2.5</v>
      </c>
      <c r="L95" s="404">
        <v>100</v>
      </c>
      <c r="M95" s="405">
        <f t="shared" ref="M95:M96" si="109">(K95*N95)-100</f>
        <v>3650</v>
      </c>
      <c r="N95" s="405">
        <v>1500</v>
      </c>
      <c r="O95" s="406" t="s">
        <v>591</v>
      </c>
      <c r="P95" s="407">
        <v>44578</v>
      </c>
      <c r="Q95" s="260"/>
      <c r="R95" s="261" t="s">
        <v>595</v>
      </c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57"/>
      <c r="AE95" s="257"/>
      <c r="AF95" s="257"/>
      <c r="AG95" s="257"/>
      <c r="AH95" s="257"/>
      <c r="AI95" s="257"/>
      <c r="AJ95" s="257"/>
      <c r="AK95" s="257"/>
      <c r="AL95" s="257"/>
    </row>
    <row r="96" spans="1:38" s="258" customFormat="1" ht="12.75" customHeight="1">
      <c r="A96" s="357">
        <v>19</v>
      </c>
      <c r="B96" s="358">
        <v>44579</v>
      </c>
      <c r="C96" s="359"/>
      <c r="D96" s="360" t="s">
        <v>983</v>
      </c>
      <c r="E96" s="357" t="s">
        <v>593</v>
      </c>
      <c r="F96" s="357">
        <v>7.5</v>
      </c>
      <c r="G96" s="357">
        <v>4</v>
      </c>
      <c r="H96" s="357">
        <v>4</v>
      </c>
      <c r="I96" s="361" t="s">
        <v>984</v>
      </c>
      <c r="J96" s="362" t="s">
        <v>985</v>
      </c>
      <c r="K96" s="363">
        <f t="shared" si="108"/>
        <v>-3.5</v>
      </c>
      <c r="L96" s="375">
        <v>100</v>
      </c>
      <c r="M96" s="376">
        <f t="shared" si="109"/>
        <v>-5350</v>
      </c>
      <c r="N96" s="376">
        <v>1500</v>
      </c>
      <c r="O96" s="364" t="s">
        <v>604</v>
      </c>
      <c r="P96" s="358">
        <v>44579</v>
      </c>
      <c r="Q96" s="260"/>
      <c r="R96" s="261" t="s">
        <v>595</v>
      </c>
      <c r="S96" s="257"/>
      <c r="T96" s="257"/>
      <c r="U96" s="257"/>
      <c r="V96" s="257"/>
      <c r="W96" s="257"/>
      <c r="X96" s="257"/>
      <c r="Y96" s="257"/>
      <c r="Z96" s="257"/>
      <c r="AA96" s="257"/>
      <c r="AB96" s="257"/>
      <c r="AC96" s="257"/>
      <c r="AD96" s="257"/>
      <c r="AE96" s="257"/>
      <c r="AF96" s="257"/>
      <c r="AG96" s="257"/>
      <c r="AH96" s="257"/>
      <c r="AI96" s="257"/>
      <c r="AJ96" s="257"/>
      <c r="AK96" s="257"/>
      <c r="AL96" s="257"/>
    </row>
    <row r="97" spans="1:38" s="258" customFormat="1" ht="12.75" customHeight="1">
      <c r="A97" s="302">
        <v>20</v>
      </c>
      <c r="B97" s="256">
        <v>44579</v>
      </c>
      <c r="C97" s="303"/>
      <c r="D97" s="400" t="s">
        <v>986</v>
      </c>
      <c r="E97" s="302" t="s">
        <v>593</v>
      </c>
      <c r="F97" s="302">
        <v>265</v>
      </c>
      <c r="G97" s="302">
        <v>150</v>
      </c>
      <c r="H97" s="302">
        <v>315</v>
      </c>
      <c r="I97" s="401" t="s">
        <v>987</v>
      </c>
      <c r="J97" s="402" t="s">
        <v>990</v>
      </c>
      <c r="K97" s="403">
        <f t="shared" ref="K97" si="110">H97-F97</f>
        <v>50</v>
      </c>
      <c r="L97" s="404">
        <v>100</v>
      </c>
      <c r="M97" s="405">
        <f t="shared" ref="M97" si="111">(K97*N97)-100</f>
        <v>1150</v>
      </c>
      <c r="N97" s="405">
        <v>25</v>
      </c>
      <c r="O97" s="406" t="s">
        <v>591</v>
      </c>
      <c r="P97" s="407">
        <v>44579</v>
      </c>
      <c r="Q97" s="260"/>
      <c r="R97" s="261" t="s">
        <v>592</v>
      </c>
      <c r="S97" s="257"/>
      <c r="T97" s="257"/>
      <c r="U97" s="257"/>
      <c r="V97" s="257"/>
      <c r="W97" s="257"/>
      <c r="X97" s="257"/>
      <c r="Y97" s="257"/>
      <c r="Z97" s="257"/>
      <c r="AA97" s="257"/>
      <c r="AB97" s="257"/>
      <c r="AC97" s="257"/>
      <c r="AD97" s="257"/>
      <c r="AE97" s="257"/>
      <c r="AF97" s="257"/>
      <c r="AG97" s="257"/>
      <c r="AH97" s="257"/>
      <c r="AI97" s="257"/>
      <c r="AJ97" s="257"/>
      <c r="AK97" s="257"/>
      <c r="AL97" s="257"/>
    </row>
    <row r="98" spans="1:38" s="258" customFormat="1" ht="12.75" customHeight="1">
      <c r="A98" s="302">
        <v>21</v>
      </c>
      <c r="B98" s="256">
        <v>44580</v>
      </c>
      <c r="C98" s="303"/>
      <c r="D98" s="400" t="s">
        <v>997</v>
      </c>
      <c r="E98" s="302" t="s">
        <v>593</v>
      </c>
      <c r="F98" s="302">
        <v>14</v>
      </c>
      <c r="G98" s="302">
        <v>9</v>
      </c>
      <c r="H98" s="302">
        <v>16.5</v>
      </c>
      <c r="I98" s="401" t="s">
        <v>998</v>
      </c>
      <c r="J98" s="402" t="s">
        <v>1006</v>
      </c>
      <c r="K98" s="403">
        <f t="shared" ref="K98:K104" si="112">H98-F98</f>
        <v>2.5</v>
      </c>
      <c r="L98" s="404">
        <v>100</v>
      </c>
      <c r="M98" s="405">
        <f t="shared" ref="M98:M104" si="113">(K98*N98)-100</f>
        <v>2900</v>
      </c>
      <c r="N98" s="405">
        <v>1200</v>
      </c>
      <c r="O98" s="406" t="s">
        <v>591</v>
      </c>
      <c r="P98" s="407">
        <v>44580</v>
      </c>
      <c r="Q98" s="260"/>
      <c r="R98" s="261" t="s">
        <v>592</v>
      </c>
      <c r="S98" s="257"/>
      <c r="T98" s="257"/>
      <c r="U98" s="257"/>
      <c r="V98" s="257"/>
      <c r="W98" s="257"/>
      <c r="X98" s="257"/>
      <c r="Y98" s="257"/>
      <c r="Z98" s="257"/>
      <c r="AA98" s="257"/>
      <c r="AB98" s="257"/>
      <c r="AC98" s="257"/>
      <c r="AD98" s="257"/>
      <c r="AE98" s="257"/>
      <c r="AF98" s="257"/>
      <c r="AG98" s="257"/>
      <c r="AH98" s="257"/>
      <c r="AI98" s="257"/>
      <c r="AJ98" s="257"/>
      <c r="AK98" s="257"/>
      <c r="AL98" s="257"/>
    </row>
    <row r="99" spans="1:38" s="258" customFormat="1" ht="12.75" customHeight="1">
      <c r="A99" s="302">
        <v>22</v>
      </c>
      <c r="B99" s="256">
        <v>44580</v>
      </c>
      <c r="C99" s="303"/>
      <c r="D99" s="400" t="s">
        <v>999</v>
      </c>
      <c r="E99" s="302" t="s">
        <v>593</v>
      </c>
      <c r="F99" s="302">
        <v>185</v>
      </c>
      <c r="G99" s="302">
        <v>70</v>
      </c>
      <c r="H99" s="302">
        <v>260</v>
      </c>
      <c r="I99" s="401" t="s">
        <v>1000</v>
      </c>
      <c r="J99" s="402" t="s">
        <v>1007</v>
      </c>
      <c r="K99" s="403">
        <f t="shared" si="112"/>
        <v>75</v>
      </c>
      <c r="L99" s="404">
        <v>100</v>
      </c>
      <c r="M99" s="405">
        <f t="shared" si="113"/>
        <v>1775</v>
      </c>
      <c r="N99" s="405">
        <v>25</v>
      </c>
      <c r="O99" s="406" t="s">
        <v>591</v>
      </c>
      <c r="P99" s="407">
        <v>44580</v>
      </c>
      <c r="Q99" s="260"/>
      <c r="R99" s="261" t="s">
        <v>592</v>
      </c>
      <c r="S99" s="257"/>
      <c r="T99" s="257"/>
      <c r="U99" s="257"/>
      <c r="V99" s="257"/>
      <c r="W99" s="257"/>
      <c r="X99" s="257"/>
      <c r="Y99" s="257"/>
      <c r="Z99" s="257"/>
      <c r="AA99" s="257"/>
      <c r="AB99" s="257"/>
      <c r="AC99" s="257"/>
      <c r="AD99" s="257"/>
      <c r="AE99" s="257"/>
      <c r="AF99" s="257"/>
      <c r="AG99" s="257"/>
      <c r="AH99" s="257"/>
      <c r="AI99" s="257"/>
      <c r="AJ99" s="257"/>
      <c r="AK99" s="257"/>
      <c r="AL99" s="257"/>
    </row>
    <row r="100" spans="1:38" s="258" customFormat="1" ht="12.75" customHeight="1">
      <c r="A100" s="302">
        <v>23</v>
      </c>
      <c r="B100" s="256">
        <v>44580</v>
      </c>
      <c r="C100" s="303"/>
      <c r="D100" s="400" t="s">
        <v>997</v>
      </c>
      <c r="E100" s="302" t="s">
        <v>593</v>
      </c>
      <c r="F100" s="302">
        <v>13.25</v>
      </c>
      <c r="G100" s="302">
        <v>9</v>
      </c>
      <c r="H100" s="302">
        <v>15.5</v>
      </c>
      <c r="I100" s="401" t="s">
        <v>998</v>
      </c>
      <c r="J100" s="402" t="s">
        <v>897</v>
      </c>
      <c r="K100" s="403">
        <f t="shared" si="112"/>
        <v>2.25</v>
      </c>
      <c r="L100" s="404">
        <v>100</v>
      </c>
      <c r="M100" s="405">
        <f t="shared" si="113"/>
        <v>2600</v>
      </c>
      <c r="N100" s="405">
        <v>1200</v>
      </c>
      <c r="O100" s="406" t="s">
        <v>591</v>
      </c>
      <c r="P100" s="407">
        <v>44580</v>
      </c>
      <c r="Q100" s="260"/>
      <c r="R100" s="261" t="s">
        <v>592</v>
      </c>
      <c r="S100" s="257"/>
      <c r="T100" s="257"/>
      <c r="U100" s="257"/>
      <c r="V100" s="257"/>
      <c r="W100" s="257"/>
      <c r="X100" s="257"/>
      <c r="Y100" s="257"/>
      <c r="Z100" s="257"/>
      <c r="AA100" s="257"/>
      <c r="AB100" s="257"/>
      <c r="AC100" s="257"/>
      <c r="AD100" s="257"/>
      <c r="AE100" s="257"/>
      <c r="AF100" s="257"/>
      <c r="AG100" s="257"/>
      <c r="AH100" s="257"/>
      <c r="AI100" s="257"/>
      <c r="AJ100" s="257"/>
      <c r="AK100" s="257"/>
      <c r="AL100" s="257"/>
    </row>
    <row r="101" spans="1:38" s="258" customFormat="1" ht="12.75" customHeight="1">
      <c r="A101" s="302">
        <v>24</v>
      </c>
      <c r="B101" s="256">
        <v>44580</v>
      </c>
      <c r="C101" s="303"/>
      <c r="D101" s="400" t="s">
        <v>1001</v>
      </c>
      <c r="E101" s="302" t="s">
        <v>593</v>
      </c>
      <c r="F101" s="302">
        <v>180</v>
      </c>
      <c r="G101" s="302">
        <v>70</v>
      </c>
      <c r="H101" s="302">
        <v>230</v>
      </c>
      <c r="I101" s="401" t="s">
        <v>1000</v>
      </c>
      <c r="J101" s="402" t="s">
        <v>990</v>
      </c>
      <c r="K101" s="403">
        <f t="shared" si="112"/>
        <v>50</v>
      </c>
      <c r="L101" s="404">
        <v>100</v>
      </c>
      <c r="M101" s="405">
        <f t="shared" si="113"/>
        <v>1150</v>
      </c>
      <c r="N101" s="405">
        <v>25</v>
      </c>
      <c r="O101" s="406" t="s">
        <v>591</v>
      </c>
      <c r="P101" s="407">
        <v>44580</v>
      </c>
      <c r="Q101" s="260"/>
      <c r="R101" s="261" t="s">
        <v>595</v>
      </c>
      <c r="S101" s="257"/>
      <c r="T101" s="257"/>
      <c r="U101" s="257"/>
      <c r="V101" s="257"/>
      <c r="W101" s="257"/>
      <c r="X101" s="257"/>
      <c r="Y101" s="257"/>
      <c r="Z101" s="257"/>
      <c r="AA101" s="257"/>
      <c r="AB101" s="257"/>
      <c r="AC101" s="257"/>
      <c r="AD101" s="257"/>
      <c r="AE101" s="257"/>
      <c r="AF101" s="257"/>
      <c r="AG101" s="257"/>
      <c r="AH101" s="257"/>
      <c r="AI101" s="257"/>
      <c r="AJ101" s="257"/>
      <c r="AK101" s="257"/>
      <c r="AL101" s="257"/>
    </row>
    <row r="102" spans="1:38" s="258" customFormat="1" ht="12.75" customHeight="1">
      <c r="A102" s="302">
        <v>25</v>
      </c>
      <c r="B102" s="256">
        <v>44580</v>
      </c>
      <c r="C102" s="303"/>
      <c r="D102" s="400" t="s">
        <v>1002</v>
      </c>
      <c r="E102" s="302" t="s">
        <v>593</v>
      </c>
      <c r="F102" s="302">
        <v>180</v>
      </c>
      <c r="G102" s="302">
        <v>70</v>
      </c>
      <c r="H102" s="302">
        <v>230</v>
      </c>
      <c r="I102" s="401" t="s">
        <v>1000</v>
      </c>
      <c r="J102" s="402" t="s">
        <v>990</v>
      </c>
      <c r="K102" s="403">
        <f t="shared" si="112"/>
        <v>50</v>
      </c>
      <c r="L102" s="404">
        <v>100</v>
      </c>
      <c r="M102" s="405">
        <f t="shared" si="113"/>
        <v>1150</v>
      </c>
      <c r="N102" s="405">
        <v>25</v>
      </c>
      <c r="O102" s="406" t="s">
        <v>591</v>
      </c>
      <c r="P102" s="407">
        <v>44580</v>
      </c>
      <c r="Q102" s="260"/>
      <c r="R102" s="261" t="s">
        <v>595</v>
      </c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257"/>
      <c r="AF102" s="257"/>
      <c r="AG102" s="257"/>
      <c r="AH102" s="257"/>
      <c r="AI102" s="257"/>
      <c r="AJ102" s="257"/>
      <c r="AK102" s="257"/>
      <c r="AL102" s="257"/>
    </row>
    <row r="103" spans="1:38" s="258" customFormat="1" ht="12.75" customHeight="1">
      <c r="A103" s="357">
        <v>26</v>
      </c>
      <c r="B103" s="358">
        <v>44581</v>
      </c>
      <c r="C103" s="359"/>
      <c r="D103" s="360" t="s">
        <v>1001</v>
      </c>
      <c r="E103" s="357" t="s">
        <v>593</v>
      </c>
      <c r="F103" s="357">
        <v>90</v>
      </c>
      <c r="G103" s="357">
        <v>0</v>
      </c>
      <c r="H103" s="357">
        <v>0</v>
      </c>
      <c r="I103" s="361" t="s">
        <v>1016</v>
      </c>
      <c r="J103" s="362" t="s">
        <v>1017</v>
      </c>
      <c r="K103" s="363">
        <f t="shared" si="112"/>
        <v>-90</v>
      </c>
      <c r="L103" s="375">
        <v>100</v>
      </c>
      <c r="M103" s="376">
        <f t="shared" si="113"/>
        <v>-2350</v>
      </c>
      <c r="N103" s="376">
        <v>25</v>
      </c>
      <c r="O103" s="364" t="s">
        <v>604</v>
      </c>
      <c r="P103" s="441">
        <v>44581</v>
      </c>
      <c r="Q103" s="260"/>
      <c r="R103" s="261" t="s">
        <v>595</v>
      </c>
      <c r="S103" s="257"/>
      <c r="T103" s="257"/>
      <c r="U103" s="257"/>
      <c r="V103" s="257"/>
      <c r="W103" s="257"/>
      <c r="X103" s="257"/>
      <c r="Y103" s="257"/>
      <c r="Z103" s="257"/>
      <c r="AA103" s="257"/>
      <c r="AB103" s="257"/>
      <c r="AC103" s="257"/>
      <c r="AD103" s="257"/>
      <c r="AE103" s="257"/>
      <c r="AF103" s="257"/>
      <c r="AG103" s="257"/>
      <c r="AH103" s="257"/>
      <c r="AI103" s="257"/>
      <c r="AJ103" s="257"/>
      <c r="AK103" s="257"/>
      <c r="AL103" s="257"/>
    </row>
    <row r="104" spans="1:38" s="258" customFormat="1" ht="12.75" customHeight="1">
      <c r="A104" s="357">
        <v>27</v>
      </c>
      <c r="B104" s="358">
        <v>44582</v>
      </c>
      <c r="C104" s="359"/>
      <c r="D104" s="360" t="s">
        <v>1028</v>
      </c>
      <c r="E104" s="357" t="s">
        <v>593</v>
      </c>
      <c r="F104" s="357">
        <v>13</v>
      </c>
      <c r="G104" s="357">
        <v>9</v>
      </c>
      <c r="H104" s="357">
        <v>9</v>
      </c>
      <c r="I104" s="361" t="s">
        <v>998</v>
      </c>
      <c r="J104" s="362" t="s">
        <v>969</v>
      </c>
      <c r="K104" s="363">
        <f t="shared" si="112"/>
        <v>-4</v>
      </c>
      <c r="L104" s="375">
        <v>100</v>
      </c>
      <c r="M104" s="376">
        <f t="shared" si="113"/>
        <v>-4900</v>
      </c>
      <c r="N104" s="376">
        <v>1200</v>
      </c>
      <c r="O104" s="364" t="s">
        <v>604</v>
      </c>
      <c r="P104" s="441">
        <v>44582</v>
      </c>
      <c r="Q104" s="260"/>
      <c r="R104" s="261" t="s">
        <v>592</v>
      </c>
      <c r="S104" s="257"/>
      <c r="T104" s="257"/>
      <c r="U104" s="257"/>
      <c r="V104" s="257"/>
      <c r="W104" s="257"/>
      <c r="X104" s="257"/>
      <c r="Y104" s="257"/>
      <c r="Z104" s="257"/>
      <c r="AA104" s="257"/>
      <c r="AB104" s="257"/>
      <c r="AC104" s="257"/>
      <c r="AD104" s="257"/>
      <c r="AE104" s="257"/>
      <c r="AF104" s="257"/>
      <c r="AG104" s="257"/>
      <c r="AH104" s="257"/>
      <c r="AI104" s="257"/>
      <c r="AJ104" s="257"/>
      <c r="AK104" s="257"/>
      <c r="AL104" s="257"/>
    </row>
    <row r="105" spans="1:38" s="258" customFormat="1" ht="12.75" customHeight="1">
      <c r="A105" s="302">
        <v>28</v>
      </c>
      <c r="B105" s="256">
        <v>44582</v>
      </c>
      <c r="C105" s="303"/>
      <c r="D105" s="400" t="s">
        <v>1029</v>
      </c>
      <c r="E105" s="302" t="s">
        <v>593</v>
      </c>
      <c r="F105" s="302">
        <v>210</v>
      </c>
      <c r="G105" s="302">
        <v>90</v>
      </c>
      <c r="H105" s="302">
        <v>250</v>
      </c>
      <c r="I105" s="401" t="s">
        <v>1000</v>
      </c>
      <c r="J105" s="402" t="s">
        <v>636</v>
      </c>
      <c r="K105" s="403">
        <f t="shared" ref="K105:K106" si="114">H105-F105</f>
        <v>40</v>
      </c>
      <c r="L105" s="404">
        <v>100</v>
      </c>
      <c r="M105" s="405">
        <f t="shared" ref="M105:M106" si="115">(K105*N105)-100</f>
        <v>900</v>
      </c>
      <c r="N105" s="405">
        <v>25</v>
      </c>
      <c r="O105" s="406" t="s">
        <v>591</v>
      </c>
      <c r="P105" s="407">
        <v>44582</v>
      </c>
      <c r="Q105" s="260"/>
      <c r="R105" s="261" t="s">
        <v>592</v>
      </c>
      <c r="S105" s="257"/>
      <c r="T105" s="257"/>
      <c r="U105" s="257"/>
      <c r="V105" s="257"/>
      <c r="W105" s="257"/>
      <c r="X105" s="257"/>
      <c r="Y105" s="257"/>
      <c r="Z105" s="257"/>
      <c r="AA105" s="257"/>
      <c r="AB105" s="257"/>
      <c r="AC105" s="257"/>
      <c r="AD105" s="257"/>
      <c r="AE105" s="257"/>
      <c r="AF105" s="257"/>
      <c r="AG105" s="257"/>
      <c r="AH105" s="257"/>
      <c r="AI105" s="257"/>
      <c r="AJ105" s="257"/>
      <c r="AK105" s="257"/>
      <c r="AL105" s="257"/>
    </row>
    <row r="106" spans="1:38" s="258" customFormat="1" ht="12.75" customHeight="1">
      <c r="A106" s="302">
        <v>29</v>
      </c>
      <c r="B106" s="256">
        <v>44582</v>
      </c>
      <c r="C106" s="303"/>
      <c r="D106" s="400" t="s">
        <v>1030</v>
      </c>
      <c r="E106" s="302" t="s">
        <v>593</v>
      </c>
      <c r="F106" s="302">
        <v>104.5</v>
      </c>
      <c r="G106" s="302">
        <v>50</v>
      </c>
      <c r="H106" s="302">
        <v>141</v>
      </c>
      <c r="I106" s="401" t="s">
        <v>1031</v>
      </c>
      <c r="J106" s="402" t="s">
        <v>1037</v>
      </c>
      <c r="K106" s="403">
        <f t="shared" si="114"/>
        <v>36.5</v>
      </c>
      <c r="L106" s="404">
        <v>100</v>
      </c>
      <c r="M106" s="405">
        <f t="shared" si="115"/>
        <v>1725</v>
      </c>
      <c r="N106" s="405">
        <v>50</v>
      </c>
      <c r="O106" s="406" t="s">
        <v>591</v>
      </c>
      <c r="P106" s="407">
        <v>44582</v>
      </c>
      <c r="Q106" s="260"/>
      <c r="R106" s="261" t="s">
        <v>595</v>
      </c>
      <c r="S106" s="257"/>
      <c r="T106" s="257"/>
      <c r="U106" s="257"/>
      <c r="V106" s="257"/>
      <c r="W106" s="257"/>
      <c r="X106" s="257"/>
      <c r="Y106" s="257"/>
      <c r="Z106" s="257"/>
      <c r="AA106" s="257"/>
      <c r="AB106" s="257"/>
      <c r="AC106" s="257"/>
      <c r="AD106" s="257"/>
      <c r="AE106" s="257"/>
      <c r="AF106" s="257"/>
      <c r="AG106" s="257"/>
      <c r="AH106" s="257"/>
      <c r="AI106" s="257"/>
      <c r="AJ106" s="257"/>
      <c r="AK106" s="257"/>
      <c r="AL106" s="257"/>
    </row>
    <row r="107" spans="1:38" s="258" customFormat="1" ht="12.75" customHeight="1">
      <c r="A107" s="357">
        <v>30</v>
      </c>
      <c r="B107" s="358">
        <v>44582</v>
      </c>
      <c r="C107" s="359"/>
      <c r="D107" s="360" t="s">
        <v>1032</v>
      </c>
      <c r="E107" s="357" t="s">
        <v>593</v>
      </c>
      <c r="F107" s="357">
        <v>20.5</v>
      </c>
      <c r="G107" s="357">
        <v>10</v>
      </c>
      <c r="H107" s="357">
        <v>10</v>
      </c>
      <c r="I107" s="361" t="s">
        <v>1033</v>
      </c>
      <c r="J107" s="362" t="s">
        <v>1036</v>
      </c>
      <c r="K107" s="363">
        <f t="shared" ref="K107:K109" si="116">H107-F107</f>
        <v>-10.5</v>
      </c>
      <c r="L107" s="375">
        <v>100</v>
      </c>
      <c r="M107" s="376">
        <f t="shared" ref="M107:M109" si="117">(K107*N107)-100</f>
        <v>-4825</v>
      </c>
      <c r="N107" s="376">
        <v>450</v>
      </c>
      <c r="O107" s="364" t="s">
        <v>604</v>
      </c>
      <c r="P107" s="441">
        <v>44582</v>
      </c>
      <c r="Q107" s="260"/>
      <c r="R107" s="261" t="s">
        <v>595</v>
      </c>
      <c r="S107" s="257"/>
      <c r="T107" s="257"/>
      <c r="U107" s="257"/>
      <c r="V107" s="257"/>
      <c r="W107" s="257"/>
      <c r="X107" s="257"/>
      <c r="Y107" s="257"/>
      <c r="Z107" s="257"/>
      <c r="AA107" s="257"/>
      <c r="AB107" s="257"/>
      <c r="AC107" s="257"/>
      <c r="AD107" s="257"/>
      <c r="AE107" s="257"/>
      <c r="AF107" s="257"/>
      <c r="AG107" s="257"/>
      <c r="AH107" s="257"/>
      <c r="AI107" s="257"/>
      <c r="AJ107" s="257"/>
      <c r="AK107" s="257"/>
      <c r="AL107" s="257"/>
    </row>
    <row r="108" spans="1:38" s="258" customFormat="1" ht="12.75" customHeight="1">
      <c r="A108" s="302">
        <v>31</v>
      </c>
      <c r="B108" s="256">
        <v>44582</v>
      </c>
      <c r="C108" s="303"/>
      <c r="D108" s="400" t="s">
        <v>1030</v>
      </c>
      <c r="E108" s="302" t="s">
        <v>593</v>
      </c>
      <c r="F108" s="302">
        <v>106.5</v>
      </c>
      <c r="G108" s="302">
        <v>50</v>
      </c>
      <c r="H108" s="302">
        <v>126.5</v>
      </c>
      <c r="I108" s="401" t="s">
        <v>1031</v>
      </c>
      <c r="J108" s="402" t="s">
        <v>861</v>
      </c>
      <c r="K108" s="403">
        <f t="shared" si="116"/>
        <v>20</v>
      </c>
      <c r="L108" s="404">
        <v>100</v>
      </c>
      <c r="M108" s="405">
        <f t="shared" si="117"/>
        <v>900</v>
      </c>
      <c r="N108" s="405">
        <v>50</v>
      </c>
      <c r="O108" s="406" t="s">
        <v>591</v>
      </c>
      <c r="P108" s="407">
        <v>44582</v>
      </c>
      <c r="Q108" s="260"/>
      <c r="R108" s="261" t="s">
        <v>592</v>
      </c>
      <c r="S108" s="257"/>
      <c r="T108" s="257"/>
      <c r="U108" s="257"/>
      <c r="V108" s="257"/>
      <c r="W108" s="257"/>
      <c r="X108" s="257"/>
      <c r="Y108" s="257"/>
      <c r="Z108" s="257"/>
      <c r="AA108" s="257"/>
      <c r="AB108" s="257"/>
      <c r="AC108" s="257"/>
      <c r="AD108" s="257"/>
      <c r="AE108" s="257"/>
      <c r="AF108" s="257"/>
      <c r="AG108" s="257"/>
      <c r="AH108" s="257"/>
      <c r="AI108" s="257"/>
      <c r="AJ108" s="257"/>
      <c r="AK108" s="257"/>
      <c r="AL108" s="257"/>
    </row>
    <row r="109" spans="1:38" s="258" customFormat="1" ht="12.75" customHeight="1">
      <c r="A109" s="302">
        <v>32</v>
      </c>
      <c r="B109" s="256">
        <v>44582</v>
      </c>
      <c r="C109" s="303"/>
      <c r="D109" s="400" t="s">
        <v>1034</v>
      </c>
      <c r="E109" s="302" t="s">
        <v>593</v>
      </c>
      <c r="F109" s="302">
        <v>280</v>
      </c>
      <c r="G109" s="302">
        <v>170</v>
      </c>
      <c r="H109" s="302">
        <v>300</v>
      </c>
      <c r="I109" s="401" t="s">
        <v>1035</v>
      </c>
      <c r="J109" s="402" t="s">
        <v>861</v>
      </c>
      <c r="K109" s="403">
        <f t="shared" si="116"/>
        <v>20</v>
      </c>
      <c r="L109" s="404">
        <v>100</v>
      </c>
      <c r="M109" s="405">
        <f t="shared" si="117"/>
        <v>400</v>
      </c>
      <c r="N109" s="405">
        <v>25</v>
      </c>
      <c r="O109" s="406" t="s">
        <v>591</v>
      </c>
      <c r="P109" s="407">
        <v>44582</v>
      </c>
      <c r="Q109" s="260"/>
      <c r="R109" s="261" t="s">
        <v>592</v>
      </c>
      <c r="S109" s="257"/>
      <c r="T109" s="257"/>
      <c r="U109" s="257"/>
      <c r="V109" s="257"/>
      <c r="W109" s="257"/>
      <c r="X109" s="257"/>
      <c r="Y109" s="257"/>
      <c r="Z109" s="257"/>
      <c r="AA109" s="257"/>
      <c r="AB109" s="257"/>
      <c r="AC109" s="257"/>
      <c r="AD109" s="257"/>
      <c r="AE109" s="257"/>
      <c r="AF109" s="257"/>
      <c r="AG109" s="257"/>
      <c r="AH109" s="257"/>
      <c r="AI109" s="257"/>
      <c r="AJ109" s="257"/>
      <c r="AK109" s="257"/>
      <c r="AL109" s="257"/>
    </row>
    <row r="110" spans="1:38" s="258" customFormat="1" ht="12.75" customHeight="1">
      <c r="A110" s="302">
        <v>33</v>
      </c>
      <c r="B110" s="256">
        <v>44585</v>
      </c>
      <c r="C110" s="303"/>
      <c r="D110" s="400" t="s">
        <v>1074</v>
      </c>
      <c r="E110" s="302" t="s">
        <v>593</v>
      </c>
      <c r="F110" s="302">
        <v>255</v>
      </c>
      <c r="G110" s="302">
        <v>140</v>
      </c>
      <c r="H110" s="302">
        <v>315</v>
      </c>
      <c r="I110" s="401" t="s">
        <v>1035</v>
      </c>
      <c r="J110" s="402" t="s">
        <v>801</v>
      </c>
      <c r="K110" s="403">
        <f t="shared" ref="K110:K113" si="118">H110-F110</f>
        <v>60</v>
      </c>
      <c r="L110" s="404">
        <v>100</v>
      </c>
      <c r="M110" s="405">
        <f t="shared" ref="M110:M113" si="119">(K110*N110)-100</f>
        <v>1400</v>
      </c>
      <c r="N110" s="405">
        <v>25</v>
      </c>
      <c r="O110" s="406" t="s">
        <v>591</v>
      </c>
      <c r="P110" s="407">
        <v>44585</v>
      </c>
      <c r="Q110" s="260"/>
      <c r="R110" s="261" t="s">
        <v>595</v>
      </c>
      <c r="S110" s="257"/>
      <c r="T110" s="257"/>
      <c r="U110" s="257"/>
      <c r="V110" s="257"/>
      <c r="W110" s="257"/>
      <c r="X110" s="257"/>
      <c r="Y110" s="257"/>
      <c r="Z110" s="257"/>
      <c r="AA110" s="257"/>
      <c r="AB110" s="257"/>
      <c r="AC110" s="257"/>
      <c r="AD110" s="257"/>
      <c r="AE110" s="257"/>
      <c r="AF110" s="257"/>
      <c r="AG110" s="257"/>
      <c r="AH110" s="257"/>
      <c r="AI110" s="257"/>
      <c r="AJ110" s="257"/>
      <c r="AK110" s="257"/>
      <c r="AL110" s="257"/>
    </row>
    <row r="111" spans="1:38" s="258" customFormat="1" ht="12.75" customHeight="1">
      <c r="A111" s="473">
        <v>34</v>
      </c>
      <c r="B111" s="474">
        <v>44585</v>
      </c>
      <c r="C111" s="475"/>
      <c r="D111" s="476" t="s">
        <v>1076</v>
      </c>
      <c r="E111" s="473" t="s">
        <v>593</v>
      </c>
      <c r="F111" s="473">
        <v>124</v>
      </c>
      <c r="G111" s="473">
        <v>80</v>
      </c>
      <c r="H111" s="473">
        <v>80</v>
      </c>
      <c r="I111" s="473" t="s">
        <v>1077</v>
      </c>
      <c r="J111" s="362" t="s">
        <v>1080</v>
      </c>
      <c r="K111" s="363">
        <f t="shared" si="118"/>
        <v>-44</v>
      </c>
      <c r="L111" s="375">
        <v>100</v>
      </c>
      <c r="M111" s="376">
        <f t="shared" si="119"/>
        <v>-2300</v>
      </c>
      <c r="N111" s="376">
        <v>50</v>
      </c>
      <c r="O111" s="364" t="s">
        <v>604</v>
      </c>
      <c r="P111" s="441">
        <v>44585</v>
      </c>
      <c r="Q111" s="260"/>
      <c r="R111" s="261" t="s">
        <v>592</v>
      </c>
      <c r="S111" s="257"/>
      <c r="T111" s="257"/>
      <c r="U111" s="257"/>
      <c r="V111" s="257"/>
      <c r="W111" s="257"/>
      <c r="X111" s="257"/>
      <c r="Y111" s="257"/>
      <c r="Z111" s="257"/>
      <c r="AA111" s="257"/>
      <c r="AB111" s="257"/>
      <c r="AC111" s="257"/>
      <c r="AD111" s="257"/>
      <c r="AE111" s="257"/>
      <c r="AF111" s="257"/>
      <c r="AG111" s="257"/>
      <c r="AH111" s="257"/>
      <c r="AI111" s="257"/>
      <c r="AJ111" s="257"/>
      <c r="AK111" s="257"/>
      <c r="AL111" s="257"/>
    </row>
    <row r="112" spans="1:38" s="258" customFormat="1" ht="12.75" customHeight="1">
      <c r="A112" s="473">
        <v>35</v>
      </c>
      <c r="B112" s="474">
        <v>44585</v>
      </c>
      <c r="C112" s="475"/>
      <c r="D112" s="476" t="s">
        <v>1074</v>
      </c>
      <c r="E112" s="473" t="s">
        <v>593</v>
      </c>
      <c r="F112" s="473">
        <v>250</v>
      </c>
      <c r="G112" s="473">
        <v>140</v>
      </c>
      <c r="H112" s="473">
        <v>140</v>
      </c>
      <c r="I112" s="473" t="s">
        <v>1075</v>
      </c>
      <c r="J112" s="362" t="s">
        <v>1082</v>
      </c>
      <c r="K112" s="363">
        <f t="shared" si="118"/>
        <v>-110</v>
      </c>
      <c r="L112" s="375">
        <v>100</v>
      </c>
      <c r="M112" s="376">
        <f t="shared" si="119"/>
        <v>-2850</v>
      </c>
      <c r="N112" s="376">
        <v>25</v>
      </c>
      <c r="O112" s="364" t="s">
        <v>604</v>
      </c>
      <c r="P112" s="441">
        <v>44585</v>
      </c>
      <c r="Q112" s="260"/>
      <c r="R112" s="261" t="s">
        <v>595</v>
      </c>
      <c r="S112" s="257"/>
      <c r="T112" s="257"/>
      <c r="U112" s="257"/>
      <c r="V112" s="257"/>
      <c r="W112" s="257"/>
      <c r="X112" s="257"/>
      <c r="Y112" s="257"/>
      <c r="Z112" s="257"/>
      <c r="AA112" s="257"/>
      <c r="AB112" s="257"/>
      <c r="AC112" s="257"/>
      <c r="AD112" s="257"/>
      <c r="AE112" s="257"/>
      <c r="AF112" s="257"/>
      <c r="AG112" s="257"/>
      <c r="AH112" s="257"/>
      <c r="AI112" s="257"/>
      <c r="AJ112" s="257"/>
      <c r="AK112" s="257"/>
      <c r="AL112" s="257"/>
    </row>
    <row r="113" spans="1:38" s="258" customFormat="1" ht="12.75" customHeight="1">
      <c r="A113" s="473">
        <v>36</v>
      </c>
      <c r="B113" s="474">
        <v>44585</v>
      </c>
      <c r="C113" s="475"/>
      <c r="D113" s="476" t="s">
        <v>1078</v>
      </c>
      <c r="E113" s="473" t="s">
        <v>593</v>
      </c>
      <c r="F113" s="473">
        <v>86</v>
      </c>
      <c r="G113" s="473">
        <v>48</v>
      </c>
      <c r="H113" s="473">
        <v>48</v>
      </c>
      <c r="I113" s="473" t="s">
        <v>1079</v>
      </c>
      <c r="J113" s="362" t="s">
        <v>1081</v>
      </c>
      <c r="K113" s="363">
        <f t="shared" si="118"/>
        <v>-38</v>
      </c>
      <c r="L113" s="375">
        <v>100</v>
      </c>
      <c r="M113" s="376">
        <f t="shared" si="119"/>
        <v>-2000</v>
      </c>
      <c r="N113" s="376">
        <v>50</v>
      </c>
      <c r="O113" s="364" t="s">
        <v>604</v>
      </c>
      <c r="P113" s="441">
        <v>44585</v>
      </c>
      <c r="Q113" s="260"/>
      <c r="R113" s="261" t="s">
        <v>592</v>
      </c>
      <c r="S113" s="257"/>
      <c r="T113" s="257"/>
      <c r="U113" s="257"/>
      <c r="V113" s="257"/>
      <c r="W113" s="257"/>
      <c r="X113" s="257"/>
      <c r="Y113" s="257"/>
      <c r="Z113" s="257"/>
      <c r="AA113" s="257"/>
      <c r="AB113" s="257"/>
      <c r="AC113" s="257"/>
      <c r="AD113" s="257"/>
      <c r="AE113" s="257"/>
      <c r="AF113" s="257"/>
      <c r="AG113" s="257"/>
      <c r="AH113" s="257"/>
      <c r="AI113" s="257"/>
      <c r="AJ113" s="257"/>
      <c r="AK113" s="257"/>
      <c r="AL113" s="257"/>
    </row>
    <row r="114" spans="1:38" s="258" customFormat="1" ht="12.75" customHeight="1">
      <c r="A114" s="262"/>
      <c r="B114" s="259"/>
      <c r="C114" s="345"/>
      <c r="D114" s="462"/>
      <c r="E114" s="262"/>
      <c r="F114" s="262"/>
      <c r="G114" s="262"/>
      <c r="H114" s="262"/>
      <c r="I114" s="263"/>
      <c r="J114" s="463"/>
      <c r="K114" s="464"/>
      <c r="L114" s="348"/>
      <c r="M114" s="347"/>
      <c r="N114" s="347"/>
      <c r="O114" s="465"/>
      <c r="P114" s="466"/>
      <c r="Q114" s="260"/>
      <c r="R114" s="261"/>
      <c r="S114" s="257"/>
      <c r="T114" s="257"/>
      <c r="U114" s="257"/>
      <c r="V114" s="257"/>
      <c r="W114" s="257"/>
      <c r="X114" s="257"/>
      <c r="Y114" s="257"/>
      <c r="Z114" s="257"/>
      <c r="AA114" s="257"/>
      <c r="AB114" s="257"/>
      <c r="AC114" s="257"/>
      <c r="AD114" s="257"/>
      <c r="AE114" s="257"/>
      <c r="AF114" s="257"/>
      <c r="AG114" s="257"/>
      <c r="AH114" s="257"/>
      <c r="AI114" s="257"/>
      <c r="AJ114" s="257"/>
      <c r="AK114" s="257"/>
      <c r="AL114" s="257"/>
    </row>
    <row r="115" spans="1:38" s="258" customFormat="1" ht="12.75" customHeight="1">
      <c r="A115" s="262"/>
      <c r="B115" s="259"/>
      <c r="C115" s="345"/>
      <c r="D115" s="462"/>
      <c r="E115" s="262"/>
      <c r="F115" s="262"/>
      <c r="G115" s="262"/>
      <c r="H115" s="262"/>
      <c r="I115" s="263"/>
      <c r="J115" s="463"/>
      <c r="K115" s="464"/>
      <c r="L115" s="348"/>
      <c r="M115" s="347"/>
      <c r="N115" s="347"/>
      <c r="O115" s="465"/>
      <c r="P115" s="466"/>
      <c r="Q115" s="260"/>
      <c r="R115" s="261"/>
      <c r="S115" s="257"/>
      <c r="T115" s="257"/>
      <c r="U115" s="257"/>
      <c r="V115" s="257"/>
      <c r="W115" s="257"/>
      <c r="X115" s="257"/>
      <c r="Y115" s="257"/>
      <c r="Z115" s="257"/>
      <c r="AA115" s="257"/>
      <c r="AB115" s="257"/>
      <c r="AC115" s="257"/>
      <c r="AD115" s="257"/>
      <c r="AE115" s="257"/>
      <c r="AF115" s="257"/>
      <c r="AG115" s="257"/>
      <c r="AH115" s="257"/>
      <c r="AI115" s="257"/>
      <c r="AJ115" s="257"/>
      <c r="AK115" s="257"/>
      <c r="AL115" s="257"/>
    </row>
    <row r="116" spans="1:38" s="336" customFormat="1" ht="12.75" customHeight="1">
      <c r="A116" s="324"/>
      <c r="B116" s="325"/>
      <c r="C116" s="326"/>
      <c r="D116" s="327"/>
      <c r="E116" s="324"/>
      <c r="F116" s="324"/>
      <c r="G116" s="324"/>
      <c r="H116" s="324"/>
      <c r="I116" s="328"/>
      <c r="J116" s="329"/>
      <c r="K116" s="330"/>
      <c r="L116" s="330"/>
      <c r="M116" s="329"/>
      <c r="N116" s="329"/>
      <c r="O116" s="331"/>
      <c r="P116" s="332"/>
      <c r="Q116" s="333"/>
      <c r="R116" s="334"/>
      <c r="S116" s="333"/>
      <c r="T116" s="333"/>
      <c r="U116" s="333"/>
      <c r="V116" s="333"/>
      <c r="W116" s="333"/>
      <c r="X116" s="333"/>
      <c r="Y116" s="333"/>
      <c r="Z116" s="333"/>
      <c r="AA116" s="333"/>
      <c r="AB116" s="333"/>
      <c r="AC116" s="333"/>
      <c r="AD116" s="333"/>
      <c r="AE116" s="333"/>
      <c r="AF116" s="335"/>
      <c r="AG116" s="335"/>
      <c r="AH116" s="335"/>
      <c r="AI116" s="335"/>
      <c r="AJ116" s="335"/>
      <c r="AK116" s="335"/>
      <c r="AL116" s="335"/>
    </row>
    <row r="117" spans="1:38" ht="14.25" customHeight="1">
      <c r="A117" s="160"/>
      <c r="B117" s="165"/>
      <c r="C117" s="165"/>
      <c r="D117" s="166"/>
      <c r="E117" s="160"/>
      <c r="F117" s="167"/>
      <c r="G117" s="160"/>
      <c r="H117" s="160"/>
      <c r="I117" s="160"/>
      <c r="J117" s="165"/>
      <c r="K117" s="168"/>
      <c r="L117" s="160"/>
      <c r="M117" s="160"/>
      <c r="N117" s="160"/>
      <c r="O117" s="169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>
      <c r="A118" s="94" t="s">
        <v>616</v>
      </c>
      <c r="B118" s="170"/>
      <c r="C118" s="170"/>
      <c r="D118" s="171"/>
      <c r="E118" s="144"/>
      <c r="F118" s="6"/>
      <c r="G118" s="6"/>
      <c r="H118" s="145"/>
      <c r="I118" s="172"/>
      <c r="J118" s="1"/>
      <c r="K118" s="6"/>
      <c r="L118" s="6"/>
      <c r="M118" s="6"/>
      <c r="N118" s="1"/>
      <c r="O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38.25" customHeight="1">
      <c r="A119" s="95" t="s">
        <v>16</v>
      </c>
      <c r="B119" s="96" t="s">
        <v>568</v>
      </c>
      <c r="C119" s="96"/>
      <c r="D119" s="97" t="s">
        <v>579</v>
      </c>
      <c r="E119" s="96" t="s">
        <v>580</v>
      </c>
      <c r="F119" s="96" t="s">
        <v>581</v>
      </c>
      <c r="G119" s="96" t="s">
        <v>582</v>
      </c>
      <c r="H119" s="96" t="s">
        <v>583</v>
      </c>
      <c r="I119" s="96" t="s">
        <v>584</v>
      </c>
      <c r="J119" s="95" t="s">
        <v>585</v>
      </c>
      <c r="K119" s="148" t="s">
        <v>603</v>
      </c>
      <c r="L119" s="149" t="s">
        <v>587</v>
      </c>
      <c r="M119" s="98" t="s">
        <v>588</v>
      </c>
      <c r="N119" s="96" t="s">
        <v>589</v>
      </c>
      <c r="O119" s="97" t="s">
        <v>590</v>
      </c>
      <c r="P119" s="96" t="s">
        <v>826</v>
      </c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s="258" customFormat="1" ht="14.25" customHeight="1">
      <c r="A120" s="288">
        <v>1</v>
      </c>
      <c r="B120" s="289">
        <v>44488</v>
      </c>
      <c r="C120" s="290"/>
      <c r="D120" s="291" t="s">
        <v>138</v>
      </c>
      <c r="E120" s="292" t="s">
        <v>593</v>
      </c>
      <c r="F120" s="293" t="s">
        <v>835</v>
      </c>
      <c r="G120" s="293">
        <v>198</v>
      </c>
      <c r="H120" s="292"/>
      <c r="I120" s="294" t="s">
        <v>831</v>
      </c>
      <c r="J120" s="295" t="s">
        <v>594</v>
      </c>
      <c r="K120" s="295"/>
      <c r="L120" s="296"/>
      <c r="M120" s="297"/>
      <c r="N120" s="295"/>
      <c r="O120" s="298"/>
      <c r="P120" s="295"/>
      <c r="Q120" s="257"/>
      <c r="R120" s="1" t="s">
        <v>592</v>
      </c>
      <c r="S120" s="257"/>
      <c r="T120" s="257"/>
      <c r="U120" s="257"/>
      <c r="V120" s="257"/>
      <c r="W120" s="257"/>
      <c r="X120" s="257"/>
      <c r="Y120" s="257"/>
      <c r="Z120" s="257"/>
      <c r="AA120" s="257"/>
      <c r="AB120" s="257"/>
      <c r="AC120" s="257"/>
      <c r="AD120" s="257"/>
      <c r="AE120" s="257"/>
      <c r="AF120" s="257"/>
      <c r="AG120" s="257"/>
      <c r="AH120" s="257"/>
      <c r="AI120" s="257"/>
      <c r="AJ120" s="257"/>
      <c r="AK120" s="257"/>
      <c r="AL120" s="257"/>
    </row>
    <row r="121" spans="1:38" s="258" customFormat="1" ht="14.25" customHeight="1">
      <c r="A121" s="467">
        <v>2</v>
      </c>
      <c r="B121" s="468">
        <v>44490</v>
      </c>
      <c r="C121" s="469"/>
      <c r="D121" s="470" t="s">
        <v>468</v>
      </c>
      <c r="E121" s="471" t="s">
        <v>593</v>
      </c>
      <c r="F121" s="461">
        <v>4350</v>
      </c>
      <c r="G121" s="461">
        <v>3700</v>
      </c>
      <c r="H121" s="471">
        <v>3700</v>
      </c>
      <c r="I121" s="472" t="s">
        <v>833</v>
      </c>
      <c r="J121" s="444" t="s">
        <v>1071</v>
      </c>
      <c r="K121" s="444">
        <f t="shared" ref="K121" si="120">H121-F121</f>
        <v>-650</v>
      </c>
      <c r="L121" s="445">
        <f t="shared" ref="L121" si="121">(F121*-0.7)/100</f>
        <v>-30.45</v>
      </c>
      <c r="M121" s="446">
        <f t="shared" ref="M121" si="122">(K121+L121)/F121</f>
        <v>-0.15642528735632186</v>
      </c>
      <c r="N121" s="444" t="s">
        <v>604</v>
      </c>
      <c r="O121" s="447">
        <v>44220</v>
      </c>
      <c r="P121" s="444"/>
      <c r="Q121" s="257"/>
      <c r="R121" s="1" t="s">
        <v>592</v>
      </c>
      <c r="S121" s="257"/>
      <c r="T121" s="257"/>
      <c r="U121" s="257"/>
      <c r="V121" s="257"/>
      <c r="W121" s="257"/>
      <c r="X121" s="257"/>
      <c r="Y121" s="257"/>
      <c r="Z121" s="257"/>
      <c r="AA121" s="257"/>
      <c r="AB121" s="257"/>
      <c r="AC121" s="257"/>
      <c r="AD121" s="257"/>
      <c r="AE121" s="257"/>
      <c r="AF121" s="257"/>
      <c r="AG121" s="257"/>
      <c r="AH121" s="257"/>
      <c r="AI121" s="257"/>
      <c r="AJ121" s="257"/>
      <c r="AK121" s="257"/>
      <c r="AL121" s="257"/>
    </row>
    <row r="122" spans="1:38" s="258" customFormat="1" ht="14.25" customHeight="1">
      <c r="A122" s="419">
        <v>3</v>
      </c>
      <c r="B122" s="420">
        <v>44551</v>
      </c>
      <c r="C122" s="421"/>
      <c r="D122" s="422" t="s">
        <v>389</v>
      </c>
      <c r="E122" s="423" t="s">
        <v>593</v>
      </c>
      <c r="F122" s="394">
        <v>215</v>
      </c>
      <c r="G122" s="394">
        <v>198</v>
      </c>
      <c r="H122" s="423">
        <v>240</v>
      </c>
      <c r="I122" s="424" t="s">
        <v>867</v>
      </c>
      <c r="J122" s="99" t="s">
        <v>613</v>
      </c>
      <c r="K122" s="99">
        <f t="shared" ref="K122" si="123">H122-F122</f>
        <v>25</v>
      </c>
      <c r="L122" s="100">
        <f t="shared" ref="L122" si="124">(F122*-0.7)/100</f>
        <v>-1.5049999999999999</v>
      </c>
      <c r="M122" s="101">
        <f t="shared" ref="M122" si="125">(K122+L122)/F122</f>
        <v>0.10927906976744187</v>
      </c>
      <c r="N122" s="99" t="s">
        <v>591</v>
      </c>
      <c r="O122" s="102">
        <v>44206</v>
      </c>
      <c r="P122" s="99"/>
      <c r="Q122" s="257"/>
      <c r="R122" s="1" t="s">
        <v>592</v>
      </c>
      <c r="S122" s="257"/>
      <c r="T122" s="257"/>
      <c r="U122" s="257"/>
      <c r="V122" s="257"/>
      <c r="W122" s="257"/>
      <c r="X122" s="257"/>
      <c r="Y122" s="257"/>
      <c r="Z122" s="257"/>
      <c r="AA122" s="257"/>
      <c r="AB122" s="257"/>
      <c r="AC122" s="257"/>
      <c r="AD122" s="257"/>
      <c r="AE122" s="257"/>
      <c r="AF122" s="257"/>
      <c r="AG122" s="257"/>
      <c r="AH122" s="257"/>
      <c r="AI122" s="257"/>
      <c r="AJ122" s="257"/>
      <c r="AK122" s="257"/>
      <c r="AL122" s="257"/>
    </row>
    <row r="123" spans="1:38" s="258" customFormat="1" ht="14.25" customHeight="1">
      <c r="A123" s="288"/>
      <c r="B123" s="289"/>
      <c r="C123" s="290"/>
      <c r="D123" s="291"/>
      <c r="E123" s="292"/>
      <c r="F123" s="293"/>
      <c r="G123" s="293"/>
      <c r="H123" s="292"/>
      <c r="I123" s="294"/>
      <c r="J123" s="295"/>
      <c r="K123" s="295"/>
      <c r="L123" s="296"/>
      <c r="M123" s="297"/>
      <c r="N123" s="295"/>
      <c r="O123" s="298"/>
      <c r="P123" s="295"/>
      <c r="Q123" s="257"/>
      <c r="R123" s="1"/>
      <c r="S123" s="257"/>
      <c r="T123" s="257"/>
      <c r="U123" s="257"/>
      <c r="V123" s="257"/>
      <c r="W123" s="257"/>
      <c r="X123" s="257"/>
      <c r="Y123" s="257"/>
      <c r="Z123" s="257"/>
      <c r="AA123" s="257"/>
      <c r="AB123" s="257"/>
      <c r="AC123" s="257"/>
      <c r="AD123" s="257"/>
      <c r="AE123" s="257"/>
      <c r="AF123" s="257"/>
      <c r="AG123" s="257"/>
      <c r="AH123" s="257"/>
      <c r="AI123" s="257"/>
      <c r="AJ123" s="257"/>
      <c r="AK123" s="257"/>
      <c r="AL123" s="257"/>
    </row>
    <row r="124" spans="1:38" ht="14.25" customHeight="1">
      <c r="A124" s="173"/>
      <c r="B124" s="150"/>
      <c r="C124" s="174"/>
      <c r="D124" s="105"/>
      <c r="E124" s="175"/>
      <c r="F124" s="175"/>
      <c r="G124" s="175"/>
      <c r="H124" s="175"/>
      <c r="I124" s="175"/>
      <c r="J124" s="175"/>
      <c r="K124" s="176"/>
      <c r="L124" s="177"/>
      <c r="M124" s="175"/>
      <c r="N124" s="178"/>
      <c r="O124" s="179"/>
      <c r="P124" s="179"/>
      <c r="R124" s="6"/>
      <c r="S124" s="41"/>
      <c r="T124" s="1"/>
      <c r="U124" s="1"/>
      <c r="V124" s="1"/>
      <c r="W124" s="1"/>
      <c r="X124" s="1"/>
      <c r="Y124" s="1"/>
      <c r="Z124" s="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</row>
    <row r="125" spans="1:38" ht="12.75" customHeight="1">
      <c r="A125" s="128" t="s">
        <v>596</v>
      </c>
      <c r="B125" s="128"/>
      <c r="C125" s="128"/>
      <c r="D125" s="128"/>
      <c r="E125" s="41"/>
      <c r="F125" s="136" t="s">
        <v>598</v>
      </c>
      <c r="G125" s="56"/>
      <c r="H125" s="56"/>
      <c r="I125" s="56"/>
      <c r="J125" s="6"/>
      <c r="K125" s="154"/>
      <c r="L125" s="155"/>
      <c r="M125" s="6"/>
      <c r="N125" s="118"/>
      <c r="O125" s="180"/>
      <c r="P125" s="1"/>
      <c r="Q125" s="1"/>
      <c r="R125" s="6"/>
      <c r="S125" s="1"/>
      <c r="T125" s="1"/>
      <c r="U125" s="1"/>
      <c r="V125" s="1"/>
      <c r="W125" s="1"/>
      <c r="X125" s="1"/>
      <c r="Y125" s="1"/>
    </row>
    <row r="126" spans="1:38" ht="12.75" customHeight="1">
      <c r="A126" s="135" t="s">
        <v>597</v>
      </c>
      <c r="B126" s="128"/>
      <c r="C126" s="128"/>
      <c r="D126" s="128"/>
      <c r="E126" s="6"/>
      <c r="F126" s="136" t="s">
        <v>600</v>
      </c>
      <c r="G126" s="6"/>
      <c r="H126" s="6" t="s">
        <v>821</v>
      </c>
      <c r="I126" s="6"/>
      <c r="J126" s="1"/>
      <c r="K126" s="6"/>
      <c r="L126" s="6"/>
      <c r="M126" s="6"/>
      <c r="N126" s="1"/>
      <c r="O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35"/>
      <c r="B127" s="128"/>
      <c r="C127" s="128"/>
      <c r="D127" s="128"/>
      <c r="E127" s="6"/>
      <c r="F127" s="136"/>
      <c r="G127" s="6"/>
      <c r="H127" s="6"/>
      <c r="I127" s="6"/>
      <c r="J127" s="1"/>
      <c r="K127" s="6"/>
      <c r="L127" s="6"/>
      <c r="M127" s="6"/>
      <c r="N127" s="1"/>
      <c r="O127" s="1"/>
      <c r="Q127" s="1"/>
      <c r="R127" s="5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"/>
      <c r="B128" s="143" t="s">
        <v>617</v>
      </c>
      <c r="C128" s="143"/>
      <c r="D128" s="143"/>
      <c r="E128" s="143"/>
      <c r="F128" s="144"/>
      <c r="G128" s="6"/>
      <c r="H128" s="6"/>
      <c r="I128" s="145"/>
      <c r="J128" s="146"/>
      <c r="K128" s="147"/>
      <c r="L128" s="146"/>
      <c r="M128" s="6"/>
      <c r="N128" s="1"/>
      <c r="O128" s="1"/>
      <c r="Q128" s="1"/>
      <c r="R128" s="56"/>
      <c r="S128" s="1"/>
      <c r="T128" s="1"/>
      <c r="U128" s="1"/>
      <c r="V128" s="1"/>
      <c r="W128" s="1"/>
      <c r="X128" s="1"/>
      <c r="Y128" s="1"/>
      <c r="Z128" s="1"/>
    </row>
    <row r="129" spans="1:38" ht="38.25" customHeight="1">
      <c r="A129" s="95" t="s">
        <v>16</v>
      </c>
      <c r="B129" s="96" t="s">
        <v>568</v>
      </c>
      <c r="C129" s="96"/>
      <c r="D129" s="97" t="s">
        <v>579</v>
      </c>
      <c r="E129" s="96" t="s">
        <v>580</v>
      </c>
      <c r="F129" s="96" t="s">
        <v>581</v>
      </c>
      <c r="G129" s="96" t="s">
        <v>602</v>
      </c>
      <c r="H129" s="96" t="s">
        <v>583</v>
      </c>
      <c r="I129" s="96" t="s">
        <v>584</v>
      </c>
      <c r="J129" s="181" t="s">
        <v>585</v>
      </c>
      <c r="K129" s="148" t="s">
        <v>603</v>
      </c>
      <c r="L129" s="158" t="s">
        <v>611</v>
      </c>
      <c r="M129" s="96" t="s">
        <v>612</v>
      </c>
      <c r="N129" s="149" t="s">
        <v>587</v>
      </c>
      <c r="O129" s="98" t="s">
        <v>588</v>
      </c>
      <c r="P129" s="96" t="s">
        <v>589</v>
      </c>
      <c r="Q129" s="97" t="s">
        <v>590</v>
      </c>
      <c r="R129" s="56"/>
      <c r="S129" s="1"/>
      <c r="T129" s="1"/>
      <c r="U129" s="1"/>
      <c r="V129" s="1"/>
      <c r="W129" s="1"/>
      <c r="X129" s="1"/>
      <c r="Y129" s="1"/>
      <c r="Z129" s="1"/>
    </row>
    <row r="130" spans="1:38" ht="14.25" customHeight="1">
      <c r="A130" s="109"/>
      <c r="B130" s="111"/>
      <c r="C130" s="182"/>
      <c r="D130" s="112"/>
      <c r="E130" s="113"/>
      <c r="F130" s="183"/>
      <c r="G130" s="109"/>
      <c r="H130" s="113"/>
      <c r="I130" s="114"/>
      <c r="J130" s="184"/>
      <c r="K130" s="184"/>
      <c r="L130" s="185"/>
      <c r="M130" s="103"/>
      <c r="N130" s="185"/>
      <c r="O130" s="186"/>
      <c r="P130" s="187"/>
      <c r="Q130" s="188"/>
      <c r="R130" s="153"/>
      <c r="S130" s="122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38" ht="14.25" customHeight="1">
      <c r="A131" s="109"/>
      <c r="B131" s="111"/>
      <c r="C131" s="182"/>
      <c r="D131" s="112"/>
      <c r="E131" s="113"/>
      <c r="F131" s="183"/>
      <c r="G131" s="109"/>
      <c r="H131" s="113"/>
      <c r="I131" s="114"/>
      <c r="J131" s="184"/>
      <c r="K131" s="184"/>
      <c r="L131" s="185"/>
      <c r="M131" s="103"/>
      <c r="N131" s="185"/>
      <c r="O131" s="186"/>
      <c r="P131" s="187"/>
      <c r="Q131" s="188"/>
      <c r="R131" s="153"/>
      <c r="S131" s="122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38" ht="14.25" customHeight="1">
      <c r="A132" s="109"/>
      <c r="B132" s="111"/>
      <c r="C132" s="182"/>
      <c r="D132" s="112"/>
      <c r="E132" s="113"/>
      <c r="F132" s="183"/>
      <c r="G132" s="109"/>
      <c r="H132" s="113"/>
      <c r="I132" s="114"/>
      <c r="J132" s="184"/>
      <c r="K132" s="184"/>
      <c r="L132" s="185"/>
      <c r="M132" s="103"/>
      <c r="N132" s="185"/>
      <c r="O132" s="186"/>
      <c r="P132" s="187"/>
      <c r="Q132" s="188"/>
      <c r="R132" s="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4.25" customHeight="1">
      <c r="A133" s="109"/>
      <c r="B133" s="111"/>
      <c r="C133" s="182"/>
      <c r="D133" s="112"/>
      <c r="E133" s="113"/>
      <c r="F133" s="184"/>
      <c r="G133" s="109"/>
      <c r="H133" s="113"/>
      <c r="I133" s="114"/>
      <c r="J133" s="184"/>
      <c r="K133" s="184"/>
      <c r="L133" s="185"/>
      <c r="M133" s="103"/>
      <c r="N133" s="185"/>
      <c r="O133" s="186"/>
      <c r="P133" s="187"/>
      <c r="Q133" s="188"/>
      <c r="R133" s="6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4.25" customHeight="1">
      <c r="A134" s="109"/>
      <c r="B134" s="111"/>
      <c r="C134" s="182"/>
      <c r="D134" s="112"/>
      <c r="E134" s="113"/>
      <c r="F134" s="184"/>
      <c r="G134" s="109"/>
      <c r="H134" s="113"/>
      <c r="I134" s="114"/>
      <c r="J134" s="184"/>
      <c r="K134" s="184"/>
      <c r="L134" s="185"/>
      <c r="M134" s="103"/>
      <c r="N134" s="185"/>
      <c r="O134" s="186"/>
      <c r="P134" s="187"/>
      <c r="Q134" s="188"/>
      <c r="R134" s="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109"/>
      <c r="B135" s="111"/>
      <c r="C135" s="182"/>
      <c r="D135" s="112"/>
      <c r="E135" s="113"/>
      <c r="F135" s="183"/>
      <c r="G135" s="109"/>
      <c r="H135" s="113"/>
      <c r="I135" s="114"/>
      <c r="J135" s="184"/>
      <c r="K135" s="184"/>
      <c r="L135" s="185"/>
      <c r="M135" s="103"/>
      <c r="N135" s="185"/>
      <c r="O135" s="186"/>
      <c r="P135" s="187"/>
      <c r="Q135" s="188"/>
      <c r="R135" s="6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4.25" customHeight="1">
      <c r="A136" s="109"/>
      <c r="B136" s="111"/>
      <c r="C136" s="182"/>
      <c r="D136" s="112"/>
      <c r="E136" s="113"/>
      <c r="F136" s="183"/>
      <c r="G136" s="109"/>
      <c r="H136" s="113"/>
      <c r="I136" s="114"/>
      <c r="J136" s="184"/>
      <c r="K136" s="184"/>
      <c r="L136" s="184"/>
      <c r="M136" s="184"/>
      <c r="N136" s="185"/>
      <c r="O136" s="189"/>
      <c r="P136" s="187"/>
      <c r="Q136" s="188"/>
      <c r="R136" s="6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4.25" customHeight="1">
      <c r="A137" s="109"/>
      <c r="B137" s="111"/>
      <c r="C137" s="182"/>
      <c r="D137" s="112"/>
      <c r="E137" s="113"/>
      <c r="F137" s="184"/>
      <c r="G137" s="109"/>
      <c r="H137" s="113"/>
      <c r="I137" s="114"/>
      <c r="J137" s="184"/>
      <c r="K137" s="184"/>
      <c r="L137" s="185"/>
      <c r="M137" s="103"/>
      <c r="N137" s="185"/>
      <c r="O137" s="186"/>
      <c r="P137" s="187"/>
      <c r="Q137" s="188"/>
      <c r="R137" s="153"/>
      <c r="S137" s="122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109"/>
      <c r="B138" s="111"/>
      <c r="C138" s="182"/>
      <c r="D138" s="112"/>
      <c r="E138" s="113"/>
      <c r="F138" s="183"/>
      <c r="G138" s="109"/>
      <c r="H138" s="113"/>
      <c r="I138" s="114"/>
      <c r="J138" s="190"/>
      <c r="K138" s="190"/>
      <c r="L138" s="190"/>
      <c r="M138" s="190"/>
      <c r="N138" s="191"/>
      <c r="O138" s="186"/>
      <c r="P138" s="115"/>
      <c r="Q138" s="188"/>
      <c r="R138" s="153"/>
      <c r="S138" s="122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>
      <c r="A139" s="135"/>
      <c r="B139" s="128"/>
      <c r="C139" s="128"/>
      <c r="D139" s="128"/>
      <c r="E139" s="6"/>
      <c r="F139" s="136"/>
      <c r="G139" s="6"/>
      <c r="H139" s="6"/>
      <c r="I139" s="6"/>
      <c r="J139" s="1"/>
      <c r="K139" s="6"/>
      <c r="L139" s="6"/>
      <c r="M139" s="6"/>
      <c r="N139" s="1"/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35"/>
      <c r="B140" s="128"/>
      <c r="C140" s="128"/>
      <c r="D140" s="128"/>
      <c r="E140" s="6"/>
      <c r="F140" s="136"/>
      <c r="G140" s="56"/>
      <c r="H140" s="41"/>
      <c r="I140" s="56"/>
      <c r="J140" s="6"/>
      <c r="K140" s="154"/>
      <c r="L140" s="155"/>
      <c r="M140" s="6"/>
      <c r="N140" s="118"/>
      <c r="O140" s="156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56"/>
      <c r="B141" s="117"/>
      <c r="C141" s="117"/>
      <c r="D141" s="41"/>
      <c r="E141" s="56"/>
      <c r="F141" s="56"/>
      <c r="G141" s="56"/>
      <c r="H141" s="41"/>
      <c r="I141" s="56"/>
      <c r="J141" s="6"/>
      <c r="K141" s="154"/>
      <c r="L141" s="155"/>
      <c r="M141" s="6"/>
      <c r="N141" s="118"/>
      <c r="O141" s="156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41"/>
      <c r="B142" s="192" t="s">
        <v>618</v>
      </c>
      <c r="C142" s="192"/>
      <c r="D142" s="192"/>
      <c r="E142" s="192"/>
      <c r="F142" s="6"/>
      <c r="G142" s="6"/>
      <c r="H142" s="146"/>
      <c r="I142" s="6"/>
      <c r="J142" s="146"/>
      <c r="K142" s="147"/>
      <c r="L142" s="6"/>
      <c r="M142" s="6"/>
      <c r="N142" s="1"/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38.25" customHeight="1">
      <c r="A143" s="95" t="s">
        <v>16</v>
      </c>
      <c r="B143" s="96" t="s">
        <v>568</v>
      </c>
      <c r="C143" s="96"/>
      <c r="D143" s="97" t="s">
        <v>579</v>
      </c>
      <c r="E143" s="96" t="s">
        <v>580</v>
      </c>
      <c r="F143" s="96" t="s">
        <v>581</v>
      </c>
      <c r="G143" s="96" t="s">
        <v>619</v>
      </c>
      <c r="H143" s="96" t="s">
        <v>620</v>
      </c>
      <c r="I143" s="96" t="s">
        <v>584</v>
      </c>
      <c r="J143" s="193" t="s">
        <v>585</v>
      </c>
      <c r="K143" s="96" t="s">
        <v>586</v>
      </c>
      <c r="L143" s="96" t="s">
        <v>621</v>
      </c>
      <c r="M143" s="96" t="s">
        <v>589</v>
      </c>
      <c r="N143" s="97" t="s">
        <v>590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94">
        <v>1</v>
      </c>
      <c r="B144" s="195">
        <v>41579</v>
      </c>
      <c r="C144" s="195"/>
      <c r="D144" s="196" t="s">
        <v>622</v>
      </c>
      <c r="E144" s="197" t="s">
        <v>623</v>
      </c>
      <c r="F144" s="198">
        <v>82</v>
      </c>
      <c r="G144" s="197" t="s">
        <v>624</v>
      </c>
      <c r="H144" s="197">
        <v>100</v>
      </c>
      <c r="I144" s="199">
        <v>100</v>
      </c>
      <c r="J144" s="200" t="s">
        <v>625</v>
      </c>
      <c r="K144" s="201">
        <f t="shared" ref="K144:K196" si="126">H144-F144</f>
        <v>18</v>
      </c>
      <c r="L144" s="202">
        <f t="shared" ref="L144:L196" si="127">K144/F144</f>
        <v>0.21951219512195122</v>
      </c>
      <c r="M144" s="197" t="s">
        <v>591</v>
      </c>
      <c r="N144" s="203">
        <v>42657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4">
        <v>2</v>
      </c>
      <c r="B145" s="195">
        <v>41794</v>
      </c>
      <c r="C145" s="195"/>
      <c r="D145" s="196" t="s">
        <v>626</v>
      </c>
      <c r="E145" s="197" t="s">
        <v>593</v>
      </c>
      <c r="F145" s="198">
        <v>257</v>
      </c>
      <c r="G145" s="197" t="s">
        <v>624</v>
      </c>
      <c r="H145" s="197">
        <v>300</v>
      </c>
      <c r="I145" s="199">
        <v>300</v>
      </c>
      <c r="J145" s="200" t="s">
        <v>625</v>
      </c>
      <c r="K145" s="201">
        <f t="shared" si="126"/>
        <v>43</v>
      </c>
      <c r="L145" s="202">
        <f t="shared" si="127"/>
        <v>0.16731517509727625</v>
      </c>
      <c r="M145" s="197" t="s">
        <v>591</v>
      </c>
      <c r="N145" s="203">
        <v>41822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4">
        <v>3</v>
      </c>
      <c r="B146" s="195">
        <v>41828</v>
      </c>
      <c r="C146" s="195"/>
      <c r="D146" s="196" t="s">
        <v>627</v>
      </c>
      <c r="E146" s="197" t="s">
        <v>593</v>
      </c>
      <c r="F146" s="198">
        <v>393</v>
      </c>
      <c r="G146" s="197" t="s">
        <v>624</v>
      </c>
      <c r="H146" s="197">
        <v>468</v>
      </c>
      <c r="I146" s="199">
        <v>468</v>
      </c>
      <c r="J146" s="200" t="s">
        <v>625</v>
      </c>
      <c r="K146" s="201">
        <f t="shared" si="126"/>
        <v>75</v>
      </c>
      <c r="L146" s="202">
        <f t="shared" si="127"/>
        <v>0.19083969465648856</v>
      </c>
      <c r="M146" s="197" t="s">
        <v>591</v>
      </c>
      <c r="N146" s="203">
        <v>41863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4">
        <v>4</v>
      </c>
      <c r="B147" s="195">
        <v>41857</v>
      </c>
      <c r="C147" s="195"/>
      <c r="D147" s="196" t="s">
        <v>628</v>
      </c>
      <c r="E147" s="197" t="s">
        <v>593</v>
      </c>
      <c r="F147" s="198">
        <v>205</v>
      </c>
      <c r="G147" s="197" t="s">
        <v>624</v>
      </c>
      <c r="H147" s="197">
        <v>275</v>
      </c>
      <c r="I147" s="199">
        <v>250</v>
      </c>
      <c r="J147" s="200" t="s">
        <v>625</v>
      </c>
      <c r="K147" s="201">
        <f t="shared" si="126"/>
        <v>70</v>
      </c>
      <c r="L147" s="202">
        <f t="shared" si="127"/>
        <v>0.34146341463414637</v>
      </c>
      <c r="M147" s="197" t="s">
        <v>591</v>
      </c>
      <c r="N147" s="203">
        <v>41962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4">
        <v>5</v>
      </c>
      <c r="B148" s="195">
        <v>41886</v>
      </c>
      <c r="C148" s="195"/>
      <c r="D148" s="196" t="s">
        <v>629</v>
      </c>
      <c r="E148" s="197" t="s">
        <v>593</v>
      </c>
      <c r="F148" s="198">
        <v>162</v>
      </c>
      <c r="G148" s="197" t="s">
        <v>624</v>
      </c>
      <c r="H148" s="197">
        <v>190</v>
      </c>
      <c r="I148" s="199">
        <v>190</v>
      </c>
      <c r="J148" s="200" t="s">
        <v>625</v>
      </c>
      <c r="K148" s="201">
        <f t="shared" si="126"/>
        <v>28</v>
      </c>
      <c r="L148" s="202">
        <f t="shared" si="127"/>
        <v>0.1728395061728395</v>
      </c>
      <c r="M148" s="197" t="s">
        <v>591</v>
      </c>
      <c r="N148" s="203">
        <v>42006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4">
        <v>6</v>
      </c>
      <c r="B149" s="195">
        <v>41886</v>
      </c>
      <c r="C149" s="195"/>
      <c r="D149" s="196" t="s">
        <v>630</v>
      </c>
      <c r="E149" s="197" t="s">
        <v>593</v>
      </c>
      <c r="F149" s="198">
        <v>75</v>
      </c>
      <c r="G149" s="197" t="s">
        <v>624</v>
      </c>
      <c r="H149" s="197">
        <v>91.5</v>
      </c>
      <c r="I149" s="199" t="s">
        <v>631</v>
      </c>
      <c r="J149" s="200" t="s">
        <v>632</v>
      </c>
      <c r="K149" s="201">
        <f t="shared" si="126"/>
        <v>16.5</v>
      </c>
      <c r="L149" s="202">
        <f t="shared" si="127"/>
        <v>0.22</v>
      </c>
      <c r="M149" s="197" t="s">
        <v>591</v>
      </c>
      <c r="N149" s="203">
        <v>41954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4">
        <v>7</v>
      </c>
      <c r="B150" s="195">
        <v>41913</v>
      </c>
      <c r="C150" s="195"/>
      <c r="D150" s="196" t="s">
        <v>633</v>
      </c>
      <c r="E150" s="197" t="s">
        <v>593</v>
      </c>
      <c r="F150" s="198">
        <v>850</v>
      </c>
      <c r="G150" s="197" t="s">
        <v>624</v>
      </c>
      <c r="H150" s="197">
        <v>982.5</v>
      </c>
      <c r="I150" s="199">
        <v>1050</v>
      </c>
      <c r="J150" s="200" t="s">
        <v>634</v>
      </c>
      <c r="K150" s="201">
        <f t="shared" si="126"/>
        <v>132.5</v>
      </c>
      <c r="L150" s="202">
        <f t="shared" si="127"/>
        <v>0.15588235294117647</v>
      </c>
      <c r="M150" s="197" t="s">
        <v>591</v>
      </c>
      <c r="N150" s="203">
        <v>42039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4">
        <v>8</v>
      </c>
      <c r="B151" s="195">
        <v>41913</v>
      </c>
      <c r="C151" s="195"/>
      <c r="D151" s="196" t="s">
        <v>635</v>
      </c>
      <c r="E151" s="197" t="s">
        <v>593</v>
      </c>
      <c r="F151" s="198">
        <v>475</v>
      </c>
      <c r="G151" s="197" t="s">
        <v>624</v>
      </c>
      <c r="H151" s="197">
        <v>515</v>
      </c>
      <c r="I151" s="199">
        <v>600</v>
      </c>
      <c r="J151" s="200" t="s">
        <v>636</v>
      </c>
      <c r="K151" s="201">
        <f t="shared" si="126"/>
        <v>40</v>
      </c>
      <c r="L151" s="202">
        <f t="shared" si="127"/>
        <v>8.4210526315789472E-2</v>
      </c>
      <c r="M151" s="197" t="s">
        <v>591</v>
      </c>
      <c r="N151" s="203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4">
        <v>9</v>
      </c>
      <c r="B152" s="195">
        <v>41913</v>
      </c>
      <c r="C152" s="195"/>
      <c r="D152" s="196" t="s">
        <v>637</v>
      </c>
      <c r="E152" s="197" t="s">
        <v>593</v>
      </c>
      <c r="F152" s="198">
        <v>86</v>
      </c>
      <c r="G152" s="197" t="s">
        <v>624</v>
      </c>
      <c r="H152" s="197">
        <v>99</v>
      </c>
      <c r="I152" s="199">
        <v>140</v>
      </c>
      <c r="J152" s="200" t="s">
        <v>638</v>
      </c>
      <c r="K152" s="201">
        <f t="shared" si="126"/>
        <v>13</v>
      </c>
      <c r="L152" s="202">
        <f t="shared" si="127"/>
        <v>0.15116279069767441</v>
      </c>
      <c r="M152" s="197" t="s">
        <v>591</v>
      </c>
      <c r="N152" s="203">
        <v>41939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4">
        <v>10</v>
      </c>
      <c r="B153" s="195">
        <v>41926</v>
      </c>
      <c r="C153" s="195"/>
      <c r="D153" s="196" t="s">
        <v>639</v>
      </c>
      <c r="E153" s="197" t="s">
        <v>593</v>
      </c>
      <c r="F153" s="198">
        <v>496.6</v>
      </c>
      <c r="G153" s="197" t="s">
        <v>624</v>
      </c>
      <c r="H153" s="197">
        <v>621</v>
      </c>
      <c r="I153" s="199">
        <v>580</v>
      </c>
      <c r="J153" s="200" t="s">
        <v>625</v>
      </c>
      <c r="K153" s="201">
        <f t="shared" si="126"/>
        <v>124.39999999999998</v>
      </c>
      <c r="L153" s="202">
        <f t="shared" si="127"/>
        <v>0.25050342327829234</v>
      </c>
      <c r="M153" s="197" t="s">
        <v>591</v>
      </c>
      <c r="N153" s="203">
        <v>42605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4">
        <v>11</v>
      </c>
      <c r="B154" s="195">
        <v>41926</v>
      </c>
      <c r="C154" s="195"/>
      <c r="D154" s="196" t="s">
        <v>640</v>
      </c>
      <c r="E154" s="197" t="s">
        <v>593</v>
      </c>
      <c r="F154" s="198">
        <v>2481.9</v>
      </c>
      <c r="G154" s="197" t="s">
        <v>624</v>
      </c>
      <c r="H154" s="197">
        <v>2840</v>
      </c>
      <c r="I154" s="199">
        <v>2870</v>
      </c>
      <c r="J154" s="200" t="s">
        <v>641</v>
      </c>
      <c r="K154" s="201">
        <f t="shared" si="126"/>
        <v>358.09999999999991</v>
      </c>
      <c r="L154" s="202">
        <f t="shared" si="127"/>
        <v>0.14428462065353154</v>
      </c>
      <c r="M154" s="197" t="s">
        <v>591</v>
      </c>
      <c r="N154" s="203">
        <v>42017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4">
        <v>12</v>
      </c>
      <c r="B155" s="195">
        <v>41928</v>
      </c>
      <c r="C155" s="195"/>
      <c r="D155" s="196" t="s">
        <v>642</v>
      </c>
      <c r="E155" s="197" t="s">
        <v>593</v>
      </c>
      <c r="F155" s="198">
        <v>84.5</v>
      </c>
      <c r="G155" s="197" t="s">
        <v>624</v>
      </c>
      <c r="H155" s="197">
        <v>93</v>
      </c>
      <c r="I155" s="199">
        <v>110</v>
      </c>
      <c r="J155" s="200" t="s">
        <v>643</v>
      </c>
      <c r="K155" s="201">
        <f t="shared" si="126"/>
        <v>8.5</v>
      </c>
      <c r="L155" s="202">
        <f t="shared" si="127"/>
        <v>0.10059171597633136</v>
      </c>
      <c r="M155" s="197" t="s">
        <v>591</v>
      </c>
      <c r="N155" s="203">
        <v>41939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4">
        <v>13</v>
      </c>
      <c r="B156" s="195">
        <v>41928</v>
      </c>
      <c r="C156" s="195"/>
      <c r="D156" s="196" t="s">
        <v>644</v>
      </c>
      <c r="E156" s="197" t="s">
        <v>593</v>
      </c>
      <c r="F156" s="198">
        <v>401</v>
      </c>
      <c r="G156" s="197" t="s">
        <v>624</v>
      </c>
      <c r="H156" s="197">
        <v>428</v>
      </c>
      <c r="I156" s="199">
        <v>450</v>
      </c>
      <c r="J156" s="200" t="s">
        <v>645</v>
      </c>
      <c r="K156" s="201">
        <f t="shared" si="126"/>
        <v>27</v>
      </c>
      <c r="L156" s="202">
        <f t="shared" si="127"/>
        <v>6.7331670822942641E-2</v>
      </c>
      <c r="M156" s="197" t="s">
        <v>591</v>
      </c>
      <c r="N156" s="203">
        <v>42020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4">
        <v>14</v>
      </c>
      <c r="B157" s="195">
        <v>41928</v>
      </c>
      <c r="C157" s="195"/>
      <c r="D157" s="196" t="s">
        <v>646</v>
      </c>
      <c r="E157" s="197" t="s">
        <v>593</v>
      </c>
      <c r="F157" s="198">
        <v>101</v>
      </c>
      <c r="G157" s="197" t="s">
        <v>624</v>
      </c>
      <c r="H157" s="197">
        <v>112</v>
      </c>
      <c r="I157" s="199">
        <v>120</v>
      </c>
      <c r="J157" s="200" t="s">
        <v>647</v>
      </c>
      <c r="K157" s="201">
        <f t="shared" si="126"/>
        <v>11</v>
      </c>
      <c r="L157" s="202">
        <f t="shared" si="127"/>
        <v>0.10891089108910891</v>
      </c>
      <c r="M157" s="197" t="s">
        <v>591</v>
      </c>
      <c r="N157" s="203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4">
        <v>15</v>
      </c>
      <c r="B158" s="195">
        <v>41954</v>
      </c>
      <c r="C158" s="195"/>
      <c r="D158" s="196" t="s">
        <v>648</v>
      </c>
      <c r="E158" s="197" t="s">
        <v>593</v>
      </c>
      <c r="F158" s="198">
        <v>59</v>
      </c>
      <c r="G158" s="197" t="s">
        <v>624</v>
      </c>
      <c r="H158" s="197">
        <v>76</v>
      </c>
      <c r="I158" s="199">
        <v>76</v>
      </c>
      <c r="J158" s="200" t="s">
        <v>625</v>
      </c>
      <c r="K158" s="201">
        <f t="shared" si="126"/>
        <v>17</v>
      </c>
      <c r="L158" s="202">
        <f t="shared" si="127"/>
        <v>0.28813559322033899</v>
      </c>
      <c r="M158" s="197" t="s">
        <v>591</v>
      </c>
      <c r="N158" s="203">
        <v>43032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4">
        <v>16</v>
      </c>
      <c r="B159" s="195">
        <v>41954</v>
      </c>
      <c r="C159" s="195"/>
      <c r="D159" s="196" t="s">
        <v>637</v>
      </c>
      <c r="E159" s="197" t="s">
        <v>593</v>
      </c>
      <c r="F159" s="198">
        <v>99</v>
      </c>
      <c r="G159" s="197" t="s">
        <v>624</v>
      </c>
      <c r="H159" s="197">
        <v>120</v>
      </c>
      <c r="I159" s="199">
        <v>120</v>
      </c>
      <c r="J159" s="200" t="s">
        <v>605</v>
      </c>
      <c r="K159" s="201">
        <f t="shared" si="126"/>
        <v>21</v>
      </c>
      <c r="L159" s="202">
        <f t="shared" si="127"/>
        <v>0.21212121212121213</v>
      </c>
      <c r="M159" s="197" t="s">
        <v>591</v>
      </c>
      <c r="N159" s="203">
        <v>41960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4">
        <v>17</v>
      </c>
      <c r="B160" s="195">
        <v>41956</v>
      </c>
      <c r="C160" s="195"/>
      <c r="D160" s="196" t="s">
        <v>649</v>
      </c>
      <c r="E160" s="197" t="s">
        <v>593</v>
      </c>
      <c r="F160" s="198">
        <v>22</v>
      </c>
      <c r="G160" s="197" t="s">
        <v>624</v>
      </c>
      <c r="H160" s="197">
        <v>33.549999999999997</v>
      </c>
      <c r="I160" s="199">
        <v>32</v>
      </c>
      <c r="J160" s="200" t="s">
        <v>650</v>
      </c>
      <c r="K160" s="201">
        <f t="shared" si="126"/>
        <v>11.549999999999997</v>
      </c>
      <c r="L160" s="202">
        <f t="shared" si="127"/>
        <v>0.52499999999999991</v>
      </c>
      <c r="M160" s="197" t="s">
        <v>591</v>
      </c>
      <c r="N160" s="203">
        <v>42188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4">
        <v>18</v>
      </c>
      <c r="B161" s="195">
        <v>41976</v>
      </c>
      <c r="C161" s="195"/>
      <c r="D161" s="196" t="s">
        <v>651</v>
      </c>
      <c r="E161" s="197" t="s">
        <v>593</v>
      </c>
      <c r="F161" s="198">
        <v>440</v>
      </c>
      <c r="G161" s="197" t="s">
        <v>624</v>
      </c>
      <c r="H161" s="197">
        <v>520</v>
      </c>
      <c r="I161" s="199">
        <v>520</v>
      </c>
      <c r="J161" s="200" t="s">
        <v>652</v>
      </c>
      <c r="K161" s="201">
        <f t="shared" si="126"/>
        <v>80</v>
      </c>
      <c r="L161" s="202">
        <f t="shared" si="127"/>
        <v>0.18181818181818182</v>
      </c>
      <c r="M161" s="197" t="s">
        <v>591</v>
      </c>
      <c r="N161" s="203">
        <v>42208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4">
        <v>19</v>
      </c>
      <c r="B162" s="195">
        <v>41976</v>
      </c>
      <c r="C162" s="195"/>
      <c r="D162" s="196" t="s">
        <v>653</v>
      </c>
      <c r="E162" s="197" t="s">
        <v>593</v>
      </c>
      <c r="F162" s="198">
        <v>360</v>
      </c>
      <c r="G162" s="197" t="s">
        <v>624</v>
      </c>
      <c r="H162" s="197">
        <v>427</v>
      </c>
      <c r="I162" s="199">
        <v>425</v>
      </c>
      <c r="J162" s="200" t="s">
        <v>654</v>
      </c>
      <c r="K162" s="201">
        <f t="shared" si="126"/>
        <v>67</v>
      </c>
      <c r="L162" s="202">
        <f t="shared" si="127"/>
        <v>0.18611111111111112</v>
      </c>
      <c r="M162" s="197" t="s">
        <v>591</v>
      </c>
      <c r="N162" s="203">
        <v>42058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4">
        <v>20</v>
      </c>
      <c r="B163" s="195">
        <v>42012</v>
      </c>
      <c r="C163" s="195"/>
      <c r="D163" s="196" t="s">
        <v>655</v>
      </c>
      <c r="E163" s="197" t="s">
        <v>593</v>
      </c>
      <c r="F163" s="198">
        <v>360</v>
      </c>
      <c r="G163" s="197" t="s">
        <v>624</v>
      </c>
      <c r="H163" s="197">
        <v>455</v>
      </c>
      <c r="I163" s="199">
        <v>420</v>
      </c>
      <c r="J163" s="200" t="s">
        <v>656</v>
      </c>
      <c r="K163" s="201">
        <f t="shared" si="126"/>
        <v>95</v>
      </c>
      <c r="L163" s="202">
        <f t="shared" si="127"/>
        <v>0.2638888888888889</v>
      </c>
      <c r="M163" s="197" t="s">
        <v>591</v>
      </c>
      <c r="N163" s="203">
        <v>42024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4">
        <v>21</v>
      </c>
      <c r="B164" s="195">
        <v>42012</v>
      </c>
      <c r="C164" s="195"/>
      <c r="D164" s="196" t="s">
        <v>657</v>
      </c>
      <c r="E164" s="197" t="s">
        <v>593</v>
      </c>
      <c r="F164" s="198">
        <v>130</v>
      </c>
      <c r="G164" s="197"/>
      <c r="H164" s="197">
        <v>175.5</v>
      </c>
      <c r="I164" s="199">
        <v>165</v>
      </c>
      <c r="J164" s="200" t="s">
        <v>658</v>
      </c>
      <c r="K164" s="201">
        <f t="shared" si="126"/>
        <v>45.5</v>
      </c>
      <c r="L164" s="202">
        <f t="shared" si="127"/>
        <v>0.35</v>
      </c>
      <c r="M164" s="197" t="s">
        <v>591</v>
      </c>
      <c r="N164" s="203">
        <v>43088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4">
        <v>22</v>
      </c>
      <c r="B165" s="195">
        <v>42040</v>
      </c>
      <c r="C165" s="195"/>
      <c r="D165" s="196" t="s">
        <v>383</v>
      </c>
      <c r="E165" s="197" t="s">
        <v>623</v>
      </c>
      <c r="F165" s="198">
        <v>98</v>
      </c>
      <c r="G165" s="197"/>
      <c r="H165" s="197">
        <v>120</v>
      </c>
      <c r="I165" s="199">
        <v>120</v>
      </c>
      <c r="J165" s="200" t="s">
        <v>625</v>
      </c>
      <c r="K165" s="201">
        <f t="shared" si="126"/>
        <v>22</v>
      </c>
      <c r="L165" s="202">
        <f t="shared" si="127"/>
        <v>0.22448979591836735</v>
      </c>
      <c r="M165" s="197" t="s">
        <v>591</v>
      </c>
      <c r="N165" s="203">
        <v>42753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4">
        <v>23</v>
      </c>
      <c r="B166" s="195">
        <v>42040</v>
      </c>
      <c r="C166" s="195"/>
      <c r="D166" s="196" t="s">
        <v>659</v>
      </c>
      <c r="E166" s="197" t="s">
        <v>623</v>
      </c>
      <c r="F166" s="198">
        <v>196</v>
      </c>
      <c r="G166" s="197"/>
      <c r="H166" s="197">
        <v>262</v>
      </c>
      <c r="I166" s="199">
        <v>255</v>
      </c>
      <c r="J166" s="200" t="s">
        <v>625</v>
      </c>
      <c r="K166" s="201">
        <f t="shared" si="126"/>
        <v>66</v>
      </c>
      <c r="L166" s="202">
        <f t="shared" si="127"/>
        <v>0.33673469387755101</v>
      </c>
      <c r="M166" s="197" t="s">
        <v>591</v>
      </c>
      <c r="N166" s="203">
        <v>42599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4">
        <v>24</v>
      </c>
      <c r="B167" s="205">
        <v>42067</v>
      </c>
      <c r="C167" s="205"/>
      <c r="D167" s="206" t="s">
        <v>382</v>
      </c>
      <c r="E167" s="207" t="s">
        <v>623</v>
      </c>
      <c r="F167" s="208">
        <v>235</v>
      </c>
      <c r="G167" s="208"/>
      <c r="H167" s="209">
        <v>77</v>
      </c>
      <c r="I167" s="209" t="s">
        <v>660</v>
      </c>
      <c r="J167" s="210" t="s">
        <v>661</v>
      </c>
      <c r="K167" s="211">
        <f t="shared" si="126"/>
        <v>-158</v>
      </c>
      <c r="L167" s="212">
        <f t="shared" si="127"/>
        <v>-0.67234042553191486</v>
      </c>
      <c r="M167" s="208" t="s">
        <v>604</v>
      </c>
      <c r="N167" s="205">
        <v>43522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4">
        <v>25</v>
      </c>
      <c r="B168" s="195">
        <v>42067</v>
      </c>
      <c r="C168" s="195"/>
      <c r="D168" s="196" t="s">
        <v>662</v>
      </c>
      <c r="E168" s="197" t="s">
        <v>623</v>
      </c>
      <c r="F168" s="198">
        <v>185</v>
      </c>
      <c r="G168" s="197"/>
      <c r="H168" s="197">
        <v>224</v>
      </c>
      <c r="I168" s="199" t="s">
        <v>663</v>
      </c>
      <c r="J168" s="200" t="s">
        <v>625</v>
      </c>
      <c r="K168" s="201">
        <f t="shared" si="126"/>
        <v>39</v>
      </c>
      <c r="L168" s="202">
        <f t="shared" si="127"/>
        <v>0.21081081081081082</v>
      </c>
      <c r="M168" s="197" t="s">
        <v>591</v>
      </c>
      <c r="N168" s="203">
        <v>42647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4">
        <v>26</v>
      </c>
      <c r="B169" s="205">
        <v>42090</v>
      </c>
      <c r="C169" s="205"/>
      <c r="D169" s="213" t="s">
        <v>664</v>
      </c>
      <c r="E169" s="208" t="s">
        <v>623</v>
      </c>
      <c r="F169" s="208">
        <v>49.5</v>
      </c>
      <c r="G169" s="209"/>
      <c r="H169" s="209">
        <v>15.85</v>
      </c>
      <c r="I169" s="209">
        <v>67</v>
      </c>
      <c r="J169" s="210" t="s">
        <v>665</v>
      </c>
      <c r="K169" s="209">
        <f t="shared" si="126"/>
        <v>-33.65</v>
      </c>
      <c r="L169" s="214">
        <f t="shared" si="127"/>
        <v>-0.67979797979797973</v>
      </c>
      <c r="M169" s="208" t="s">
        <v>604</v>
      </c>
      <c r="N169" s="215">
        <v>43627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4">
        <v>27</v>
      </c>
      <c r="B170" s="195">
        <v>42093</v>
      </c>
      <c r="C170" s="195"/>
      <c r="D170" s="196" t="s">
        <v>666</v>
      </c>
      <c r="E170" s="197" t="s">
        <v>623</v>
      </c>
      <c r="F170" s="198">
        <v>183.5</v>
      </c>
      <c r="G170" s="197"/>
      <c r="H170" s="197">
        <v>219</v>
      </c>
      <c r="I170" s="199">
        <v>218</v>
      </c>
      <c r="J170" s="200" t="s">
        <v>667</v>
      </c>
      <c r="K170" s="201">
        <f t="shared" si="126"/>
        <v>35.5</v>
      </c>
      <c r="L170" s="202">
        <f t="shared" si="127"/>
        <v>0.19346049046321526</v>
      </c>
      <c r="M170" s="197" t="s">
        <v>591</v>
      </c>
      <c r="N170" s="203">
        <v>42103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4">
        <v>28</v>
      </c>
      <c r="B171" s="195">
        <v>42114</v>
      </c>
      <c r="C171" s="195"/>
      <c r="D171" s="196" t="s">
        <v>668</v>
      </c>
      <c r="E171" s="197" t="s">
        <v>623</v>
      </c>
      <c r="F171" s="198">
        <f>(227+237)/2</f>
        <v>232</v>
      </c>
      <c r="G171" s="197"/>
      <c r="H171" s="197">
        <v>298</v>
      </c>
      <c r="I171" s="199">
        <v>298</v>
      </c>
      <c r="J171" s="200" t="s">
        <v>625</v>
      </c>
      <c r="K171" s="201">
        <f t="shared" si="126"/>
        <v>66</v>
      </c>
      <c r="L171" s="202">
        <f t="shared" si="127"/>
        <v>0.28448275862068967</v>
      </c>
      <c r="M171" s="197" t="s">
        <v>591</v>
      </c>
      <c r="N171" s="203">
        <v>42823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4">
        <v>29</v>
      </c>
      <c r="B172" s="195">
        <v>42128</v>
      </c>
      <c r="C172" s="195"/>
      <c r="D172" s="196" t="s">
        <v>669</v>
      </c>
      <c r="E172" s="197" t="s">
        <v>593</v>
      </c>
      <c r="F172" s="198">
        <v>385</v>
      </c>
      <c r="G172" s="197"/>
      <c r="H172" s="197">
        <f>212.5+331</f>
        <v>543.5</v>
      </c>
      <c r="I172" s="199">
        <v>510</v>
      </c>
      <c r="J172" s="200" t="s">
        <v>670</v>
      </c>
      <c r="K172" s="201">
        <f t="shared" si="126"/>
        <v>158.5</v>
      </c>
      <c r="L172" s="202">
        <f t="shared" si="127"/>
        <v>0.41168831168831171</v>
      </c>
      <c r="M172" s="197" t="s">
        <v>591</v>
      </c>
      <c r="N172" s="203">
        <v>42235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4">
        <v>30</v>
      </c>
      <c r="B173" s="195">
        <v>42128</v>
      </c>
      <c r="C173" s="195"/>
      <c r="D173" s="196" t="s">
        <v>671</v>
      </c>
      <c r="E173" s="197" t="s">
        <v>593</v>
      </c>
      <c r="F173" s="198">
        <v>115.5</v>
      </c>
      <c r="G173" s="197"/>
      <c r="H173" s="197">
        <v>146</v>
      </c>
      <c r="I173" s="199">
        <v>142</v>
      </c>
      <c r="J173" s="200" t="s">
        <v>672</v>
      </c>
      <c r="K173" s="201">
        <f t="shared" si="126"/>
        <v>30.5</v>
      </c>
      <c r="L173" s="202">
        <f t="shared" si="127"/>
        <v>0.26406926406926406</v>
      </c>
      <c r="M173" s="197" t="s">
        <v>591</v>
      </c>
      <c r="N173" s="203">
        <v>42202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4">
        <v>31</v>
      </c>
      <c r="B174" s="195">
        <v>42151</v>
      </c>
      <c r="C174" s="195"/>
      <c r="D174" s="196" t="s">
        <v>673</v>
      </c>
      <c r="E174" s="197" t="s">
        <v>593</v>
      </c>
      <c r="F174" s="198">
        <v>237.5</v>
      </c>
      <c r="G174" s="197"/>
      <c r="H174" s="197">
        <v>279.5</v>
      </c>
      <c r="I174" s="199">
        <v>278</v>
      </c>
      <c r="J174" s="200" t="s">
        <v>625</v>
      </c>
      <c r="K174" s="201">
        <f t="shared" si="126"/>
        <v>42</v>
      </c>
      <c r="L174" s="202">
        <f t="shared" si="127"/>
        <v>0.17684210526315788</v>
      </c>
      <c r="M174" s="197" t="s">
        <v>591</v>
      </c>
      <c r="N174" s="203">
        <v>42222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4">
        <v>32</v>
      </c>
      <c r="B175" s="195">
        <v>42174</v>
      </c>
      <c r="C175" s="195"/>
      <c r="D175" s="196" t="s">
        <v>644</v>
      </c>
      <c r="E175" s="197" t="s">
        <v>623</v>
      </c>
      <c r="F175" s="198">
        <v>340</v>
      </c>
      <c r="G175" s="197"/>
      <c r="H175" s="197">
        <v>448</v>
      </c>
      <c r="I175" s="199">
        <v>448</v>
      </c>
      <c r="J175" s="200" t="s">
        <v>625</v>
      </c>
      <c r="K175" s="201">
        <f t="shared" si="126"/>
        <v>108</v>
      </c>
      <c r="L175" s="202">
        <f t="shared" si="127"/>
        <v>0.31764705882352939</v>
      </c>
      <c r="M175" s="197" t="s">
        <v>591</v>
      </c>
      <c r="N175" s="203">
        <v>43018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4">
        <v>33</v>
      </c>
      <c r="B176" s="195">
        <v>42191</v>
      </c>
      <c r="C176" s="195"/>
      <c r="D176" s="196" t="s">
        <v>674</v>
      </c>
      <c r="E176" s="197" t="s">
        <v>623</v>
      </c>
      <c r="F176" s="198">
        <v>390</v>
      </c>
      <c r="G176" s="197"/>
      <c r="H176" s="197">
        <v>460</v>
      </c>
      <c r="I176" s="199">
        <v>460</v>
      </c>
      <c r="J176" s="200" t="s">
        <v>625</v>
      </c>
      <c r="K176" s="201">
        <f t="shared" si="126"/>
        <v>70</v>
      </c>
      <c r="L176" s="202">
        <f t="shared" si="127"/>
        <v>0.17948717948717949</v>
      </c>
      <c r="M176" s="197" t="s">
        <v>591</v>
      </c>
      <c r="N176" s="203">
        <v>42478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4">
        <v>34</v>
      </c>
      <c r="B177" s="205">
        <v>42195</v>
      </c>
      <c r="C177" s="205"/>
      <c r="D177" s="206" t="s">
        <v>675</v>
      </c>
      <c r="E177" s="207" t="s">
        <v>623</v>
      </c>
      <c r="F177" s="208">
        <v>122.5</v>
      </c>
      <c r="G177" s="208"/>
      <c r="H177" s="209">
        <v>61</v>
      </c>
      <c r="I177" s="209">
        <v>172</v>
      </c>
      <c r="J177" s="210" t="s">
        <v>676</v>
      </c>
      <c r="K177" s="211">
        <f t="shared" si="126"/>
        <v>-61.5</v>
      </c>
      <c r="L177" s="212">
        <f t="shared" si="127"/>
        <v>-0.50204081632653064</v>
      </c>
      <c r="M177" s="208" t="s">
        <v>604</v>
      </c>
      <c r="N177" s="205">
        <v>43333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4">
        <v>35</v>
      </c>
      <c r="B178" s="195">
        <v>42219</v>
      </c>
      <c r="C178" s="195"/>
      <c r="D178" s="196" t="s">
        <v>677</v>
      </c>
      <c r="E178" s="197" t="s">
        <v>623</v>
      </c>
      <c r="F178" s="198">
        <v>297.5</v>
      </c>
      <c r="G178" s="197"/>
      <c r="H178" s="197">
        <v>350</v>
      </c>
      <c r="I178" s="199">
        <v>360</v>
      </c>
      <c r="J178" s="200" t="s">
        <v>678</v>
      </c>
      <c r="K178" s="201">
        <f t="shared" si="126"/>
        <v>52.5</v>
      </c>
      <c r="L178" s="202">
        <f t="shared" si="127"/>
        <v>0.17647058823529413</v>
      </c>
      <c r="M178" s="197" t="s">
        <v>591</v>
      </c>
      <c r="N178" s="203">
        <v>42232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4">
        <v>36</v>
      </c>
      <c r="B179" s="195">
        <v>42219</v>
      </c>
      <c r="C179" s="195"/>
      <c r="D179" s="196" t="s">
        <v>679</v>
      </c>
      <c r="E179" s="197" t="s">
        <v>623</v>
      </c>
      <c r="F179" s="198">
        <v>115.5</v>
      </c>
      <c r="G179" s="197"/>
      <c r="H179" s="197">
        <v>149</v>
      </c>
      <c r="I179" s="199">
        <v>140</v>
      </c>
      <c r="J179" s="200" t="s">
        <v>680</v>
      </c>
      <c r="K179" s="201">
        <f t="shared" si="126"/>
        <v>33.5</v>
      </c>
      <c r="L179" s="202">
        <f t="shared" si="127"/>
        <v>0.29004329004329005</v>
      </c>
      <c r="M179" s="197" t="s">
        <v>591</v>
      </c>
      <c r="N179" s="203">
        <v>42740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4">
        <v>37</v>
      </c>
      <c r="B180" s="195">
        <v>42251</v>
      </c>
      <c r="C180" s="195"/>
      <c r="D180" s="196" t="s">
        <v>673</v>
      </c>
      <c r="E180" s="197" t="s">
        <v>623</v>
      </c>
      <c r="F180" s="198">
        <v>226</v>
      </c>
      <c r="G180" s="197"/>
      <c r="H180" s="197">
        <v>292</v>
      </c>
      <c r="I180" s="199">
        <v>292</v>
      </c>
      <c r="J180" s="200" t="s">
        <v>681</v>
      </c>
      <c r="K180" s="201">
        <f t="shared" si="126"/>
        <v>66</v>
      </c>
      <c r="L180" s="202">
        <f t="shared" si="127"/>
        <v>0.29203539823008851</v>
      </c>
      <c r="M180" s="197" t="s">
        <v>591</v>
      </c>
      <c r="N180" s="203">
        <v>42286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4">
        <v>38</v>
      </c>
      <c r="B181" s="195">
        <v>42254</v>
      </c>
      <c r="C181" s="195"/>
      <c r="D181" s="196" t="s">
        <v>668</v>
      </c>
      <c r="E181" s="197" t="s">
        <v>623</v>
      </c>
      <c r="F181" s="198">
        <v>232.5</v>
      </c>
      <c r="G181" s="197"/>
      <c r="H181" s="197">
        <v>312.5</v>
      </c>
      <c r="I181" s="199">
        <v>310</v>
      </c>
      <c r="J181" s="200" t="s">
        <v>625</v>
      </c>
      <c r="K181" s="201">
        <f t="shared" si="126"/>
        <v>80</v>
      </c>
      <c r="L181" s="202">
        <f t="shared" si="127"/>
        <v>0.34408602150537637</v>
      </c>
      <c r="M181" s="197" t="s">
        <v>591</v>
      </c>
      <c r="N181" s="203">
        <v>42823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4">
        <v>39</v>
      </c>
      <c r="B182" s="195">
        <v>42268</v>
      </c>
      <c r="C182" s="195"/>
      <c r="D182" s="196" t="s">
        <v>682</v>
      </c>
      <c r="E182" s="197" t="s">
        <v>623</v>
      </c>
      <c r="F182" s="198">
        <v>196.5</v>
      </c>
      <c r="G182" s="197"/>
      <c r="H182" s="197">
        <v>238</v>
      </c>
      <c r="I182" s="199">
        <v>238</v>
      </c>
      <c r="J182" s="200" t="s">
        <v>681</v>
      </c>
      <c r="K182" s="201">
        <f t="shared" si="126"/>
        <v>41.5</v>
      </c>
      <c r="L182" s="202">
        <f t="shared" si="127"/>
        <v>0.21119592875318066</v>
      </c>
      <c r="M182" s="197" t="s">
        <v>591</v>
      </c>
      <c r="N182" s="203">
        <v>42291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4">
        <v>40</v>
      </c>
      <c r="B183" s="195">
        <v>42271</v>
      </c>
      <c r="C183" s="195"/>
      <c r="D183" s="196" t="s">
        <v>622</v>
      </c>
      <c r="E183" s="197" t="s">
        <v>623</v>
      </c>
      <c r="F183" s="198">
        <v>65</v>
      </c>
      <c r="G183" s="197"/>
      <c r="H183" s="197">
        <v>82</v>
      </c>
      <c r="I183" s="199">
        <v>82</v>
      </c>
      <c r="J183" s="200" t="s">
        <v>681</v>
      </c>
      <c r="K183" s="201">
        <f t="shared" si="126"/>
        <v>17</v>
      </c>
      <c r="L183" s="202">
        <f t="shared" si="127"/>
        <v>0.26153846153846155</v>
      </c>
      <c r="M183" s="197" t="s">
        <v>591</v>
      </c>
      <c r="N183" s="203">
        <v>42578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4">
        <v>41</v>
      </c>
      <c r="B184" s="195">
        <v>42291</v>
      </c>
      <c r="C184" s="195"/>
      <c r="D184" s="196" t="s">
        <v>683</v>
      </c>
      <c r="E184" s="197" t="s">
        <v>623</v>
      </c>
      <c r="F184" s="198">
        <v>144</v>
      </c>
      <c r="G184" s="197"/>
      <c r="H184" s="197">
        <v>182.5</v>
      </c>
      <c r="I184" s="199">
        <v>181</v>
      </c>
      <c r="J184" s="200" t="s">
        <v>681</v>
      </c>
      <c r="K184" s="201">
        <f t="shared" si="126"/>
        <v>38.5</v>
      </c>
      <c r="L184" s="202">
        <f t="shared" si="127"/>
        <v>0.2673611111111111</v>
      </c>
      <c r="M184" s="197" t="s">
        <v>591</v>
      </c>
      <c r="N184" s="203">
        <v>42817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4">
        <v>42</v>
      </c>
      <c r="B185" s="195">
        <v>42291</v>
      </c>
      <c r="C185" s="195"/>
      <c r="D185" s="196" t="s">
        <v>684</v>
      </c>
      <c r="E185" s="197" t="s">
        <v>623</v>
      </c>
      <c r="F185" s="198">
        <v>264</v>
      </c>
      <c r="G185" s="197"/>
      <c r="H185" s="197">
        <v>311</v>
      </c>
      <c r="I185" s="199">
        <v>311</v>
      </c>
      <c r="J185" s="200" t="s">
        <v>681</v>
      </c>
      <c r="K185" s="201">
        <f t="shared" si="126"/>
        <v>47</v>
      </c>
      <c r="L185" s="202">
        <f t="shared" si="127"/>
        <v>0.17803030303030304</v>
      </c>
      <c r="M185" s="197" t="s">
        <v>591</v>
      </c>
      <c r="N185" s="203">
        <v>42604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4">
        <v>43</v>
      </c>
      <c r="B186" s="195">
        <v>42318</v>
      </c>
      <c r="C186" s="195"/>
      <c r="D186" s="196" t="s">
        <v>685</v>
      </c>
      <c r="E186" s="197" t="s">
        <v>593</v>
      </c>
      <c r="F186" s="198">
        <v>549.5</v>
      </c>
      <c r="G186" s="197"/>
      <c r="H186" s="197">
        <v>630</v>
      </c>
      <c r="I186" s="199">
        <v>630</v>
      </c>
      <c r="J186" s="200" t="s">
        <v>681</v>
      </c>
      <c r="K186" s="201">
        <f t="shared" si="126"/>
        <v>80.5</v>
      </c>
      <c r="L186" s="202">
        <f t="shared" si="127"/>
        <v>0.1464968152866242</v>
      </c>
      <c r="M186" s="197" t="s">
        <v>591</v>
      </c>
      <c r="N186" s="203">
        <v>42419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4">
        <v>44</v>
      </c>
      <c r="B187" s="195">
        <v>42342</v>
      </c>
      <c r="C187" s="195"/>
      <c r="D187" s="196" t="s">
        <v>686</v>
      </c>
      <c r="E187" s="197" t="s">
        <v>623</v>
      </c>
      <c r="F187" s="198">
        <v>1027.5</v>
      </c>
      <c r="G187" s="197"/>
      <c r="H187" s="197">
        <v>1315</v>
      </c>
      <c r="I187" s="199">
        <v>1250</v>
      </c>
      <c r="J187" s="200" t="s">
        <v>681</v>
      </c>
      <c r="K187" s="201">
        <f t="shared" si="126"/>
        <v>287.5</v>
      </c>
      <c r="L187" s="202">
        <f t="shared" si="127"/>
        <v>0.27980535279805352</v>
      </c>
      <c r="M187" s="197" t="s">
        <v>591</v>
      </c>
      <c r="N187" s="203">
        <v>43244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4">
        <v>45</v>
      </c>
      <c r="B188" s="195">
        <v>42367</v>
      </c>
      <c r="C188" s="195"/>
      <c r="D188" s="196" t="s">
        <v>687</v>
      </c>
      <c r="E188" s="197" t="s">
        <v>623</v>
      </c>
      <c r="F188" s="198">
        <v>465</v>
      </c>
      <c r="G188" s="197"/>
      <c r="H188" s="197">
        <v>540</v>
      </c>
      <c r="I188" s="199">
        <v>540</v>
      </c>
      <c r="J188" s="200" t="s">
        <v>681</v>
      </c>
      <c r="K188" s="201">
        <f t="shared" si="126"/>
        <v>75</v>
      </c>
      <c r="L188" s="202">
        <f t="shared" si="127"/>
        <v>0.16129032258064516</v>
      </c>
      <c r="M188" s="197" t="s">
        <v>591</v>
      </c>
      <c r="N188" s="203">
        <v>42530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4">
        <v>46</v>
      </c>
      <c r="B189" s="195">
        <v>42380</v>
      </c>
      <c r="C189" s="195"/>
      <c r="D189" s="196" t="s">
        <v>383</v>
      </c>
      <c r="E189" s="197" t="s">
        <v>593</v>
      </c>
      <c r="F189" s="198">
        <v>81</v>
      </c>
      <c r="G189" s="197"/>
      <c r="H189" s="197">
        <v>110</v>
      </c>
      <c r="I189" s="199">
        <v>110</v>
      </c>
      <c r="J189" s="200" t="s">
        <v>681</v>
      </c>
      <c r="K189" s="201">
        <f t="shared" si="126"/>
        <v>29</v>
      </c>
      <c r="L189" s="202">
        <f t="shared" si="127"/>
        <v>0.35802469135802467</v>
      </c>
      <c r="M189" s="197" t="s">
        <v>591</v>
      </c>
      <c r="N189" s="203">
        <v>42745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4">
        <v>47</v>
      </c>
      <c r="B190" s="195">
        <v>42382</v>
      </c>
      <c r="C190" s="195"/>
      <c r="D190" s="196" t="s">
        <v>688</v>
      </c>
      <c r="E190" s="197" t="s">
        <v>593</v>
      </c>
      <c r="F190" s="198">
        <v>417.5</v>
      </c>
      <c r="G190" s="197"/>
      <c r="H190" s="197">
        <v>547</v>
      </c>
      <c r="I190" s="199">
        <v>535</v>
      </c>
      <c r="J190" s="200" t="s">
        <v>681</v>
      </c>
      <c r="K190" s="201">
        <f t="shared" si="126"/>
        <v>129.5</v>
      </c>
      <c r="L190" s="202">
        <f t="shared" si="127"/>
        <v>0.31017964071856285</v>
      </c>
      <c r="M190" s="197" t="s">
        <v>591</v>
      </c>
      <c r="N190" s="203">
        <v>42578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4">
        <v>48</v>
      </c>
      <c r="B191" s="195">
        <v>42408</v>
      </c>
      <c r="C191" s="195"/>
      <c r="D191" s="196" t="s">
        <v>689</v>
      </c>
      <c r="E191" s="197" t="s">
        <v>623</v>
      </c>
      <c r="F191" s="198">
        <v>650</v>
      </c>
      <c r="G191" s="197"/>
      <c r="H191" s="197">
        <v>800</v>
      </c>
      <c r="I191" s="199">
        <v>800</v>
      </c>
      <c r="J191" s="200" t="s">
        <v>681</v>
      </c>
      <c r="K191" s="201">
        <f t="shared" si="126"/>
        <v>150</v>
      </c>
      <c r="L191" s="202">
        <f t="shared" si="127"/>
        <v>0.23076923076923078</v>
      </c>
      <c r="M191" s="197" t="s">
        <v>591</v>
      </c>
      <c r="N191" s="203">
        <v>43154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4">
        <v>49</v>
      </c>
      <c r="B192" s="195">
        <v>42433</v>
      </c>
      <c r="C192" s="195"/>
      <c r="D192" s="196" t="s">
        <v>211</v>
      </c>
      <c r="E192" s="197" t="s">
        <v>623</v>
      </c>
      <c r="F192" s="198">
        <v>437.5</v>
      </c>
      <c r="G192" s="197"/>
      <c r="H192" s="197">
        <v>504.5</v>
      </c>
      <c r="I192" s="199">
        <v>522</v>
      </c>
      <c r="J192" s="200" t="s">
        <v>690</v>
      </c>
      <c r="K192" s="201">
        <f t="shared" si="126"/>
        <v>67</v>
      </c>
      <c r="L192" s="202">
        <f t="shared" si="127"/>
        <v>0.15314285714285714</v>
      </c>
      <c r="M192" s="197" t="s">
        <v>591</v>
      </c>
      <c r="N192" s="203">
        <v>42480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4">
        <v>50</v>
      </c>
      <c r="B193" s="195">
        <v>42438</v>
      </c>
      <c r="C193" s="195"/>
      <c r="D193" s="196" t="s">
        <v>691</v>
      </c>
      <c r="E193" s="197" t="s">
        <v>623</v>
      </c>
      <c r="F193" s="198">
        <v>189.5</v>
      </c>
      <c r="G193" s="197"/>
      <c r="H193" s="197">
        <v>218</v>
      </c>
      <c r="I193" s="199">
        <v>218</v>
      </c>
      <c r="J193" s="200" t="s">
        <v>681</v>
      </c>
      <c r="K193" s="201">
        <f t="shared" si="126"/>
        <v>28.5</v>
      </c>
      <c r="L193" s="202">
        <f t="shared" si="127"/>
        <v>0.15039577836411611</v>
      </c>
      <c r="M193" s="197" t="s">
        <v>591</v>
      </c>
      <c r="N193" s="203">
        <v>43034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4">
        <v>51</v>
      </c>
      <c r="B194" s="205">
        <v>42471</v>
      </c>
      <c r="C194" s="205"/>
      <c r="D194" s="213" t="s">
        <v>692</v>
      </c>
      <c r="E194" s="208" t="s">
        <v>623</v>
      </c>
      <c r="F194" s="208">
        <v>36.5</v>
      </c>
      <c r="G194" s="209"/>
      <c r="H194" s="209">
        <v>15.85</v>
      </c>
      <c r="I194" s="209">
        <v>60</v>
      </c>
      <c r="J194" s="210" t="s">
        <v>693</v>
      </c>
      <c r="K194" s="211">
        <f t="shared" si="126"/>
        <v>-20.65</v>
      </c>
      <c r="L194" s="212">
        <f t="shared" si="127"/>
        <v>-0.5657534246575342</v>
      </c>
      <c r="M194" s="208" t="s">
        <v>604</v>
      </c>
      <c r="N194" s="216">
        <v>43627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4">
        <v>52</v>
      </c>
      <c r="B195" s="195">
        <v>42472</v>
      </c>
      <c r="C195" s="195"/>
      <c r="D195" s="196" t="s">
        <v>694</v>
      </c>
      <c r="E195" s="197" t="s">
        <v>623</v>
      </c>
      <c r="F195" s="198">
        <v>93</v>
      </c>
      <c r="G195" s="197"/>
      <c r="H195" s="197">
        <v>149</v>
      </c>
      <c r="I195" s="199">
        <v>140</v>
      </c>
      <c r="J195" s="200" t="s">
        <v>695</v>
      </c>
      <c r="K195" s="201">
        <f t="shared" si="126"/>
        <v>56</v>
      </c>
      <c r="L195" s="202">
        <f t="shared" si="127"/>
        <v>0.60215053763440862</v>
      </c>
      <c r="M195" s="197" t="s">
        <v>591</v>
      </c>
      <c r="N195" s="203">
        <v>42740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4">
        <v>53</v>
      </c>
      <c r="B196" s="195">
        <v>42472</v>
      </c>
      <c r="C196" s="195"/>
      <c r="D196" s="196" t="s">
        <v>696</v>
      </c>
      <c r="E196" s="197" t="s">
        <v>623</v>
      </c>
      <c r="F196" s="198">
        <v>130</v>
      </c>
      <c r="G196" s="197"/>
      <c r="H196" s="197">
        <v>150</v>
      </c>
      <c r="I196" s="199" t="s">
        <v>697</v>
      </c>
      <c r="J196" s="200" t="s">
        <v>681</v>
      </c>
      <c r="K196" s="201">
        <f t="shared" si="126"/>
        <v>20</v>
      </c>
      <c r="L196" s="202">
        <f t="shared" si="127"/>
        <v>0.15384615384615385</v>
      </c>
      <c r="M196" s="197" t="s">
        <v>591</v>
      </c>
      <c r="N196" s="203">
        <v>42564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4">
        <v>54</v>
      </c>
      <c r="B197" s="195">
        <v>42473</v>
      </c>
      <c r="C197" s="195"/>
      <c r="D197" s="196" t="s">
        <v>698</v>
      </c>
      <c r="E197" s="197" t="s">
        <v>623</v>
      </c>
      <c r="F197" s="198">
        <v>196</v>
      </c>
      <c r="G197" s="197"/>
      <c r="H197" s="197">
        <v>299</v>
      </c>
      <c r="I197" s="199">
        <v>299</v>
      </c>
      <c r="J197" s="200" t="s">
        <v>681</v>
      </c>
      <c r="K197" s="201">
        <v>103</v>
      </c>
      <c r="L197" s="202">
        <v>0.52551020408163296</v>
      </c>
      <c r="M197" s="197" t="s">
        <v>591</v>
      </c>
      <c r="N197" s="203">
        <v>42620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4">
        <v>55</v>
      </c>
      <c r="B198" s="195">
        <v>42473</v>
      </c>
      <c r="C198" s="195"/>
      <c r="D198" s="196" t="s">
        <v>699</v>
      </c>
      <c r="E198" s="197" t="s">
        <v>623</v>
      </c>
      <c r="F198" s="198">
        <v>88</v>
      </c>
      <c r="G198" s="197"/>
      <c r="H198" s="197">
        <v>103</v>
      </c>
      <c r="I198" s="199">
        <v>103</v>
      </c>
      <c r="J198" s="200" t="s">
        <v>681</v>
      </c>
      <c r="K198" s="201">
        <v>15</v>
      </c>
      <c r="L198" s="202">
        <v>0.170454545454545</v>
      </c>
      <c r="M198" s="197" t="s">
        <v>591</v>
      </c>
      <c r="N198" s="203">
        <v>42530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4">
        <v>56</v>
      </c>
      <c r="B199" s="195">
        <v>42492</v>
      </c>
      <c r="C199" s="195"/>
      <c r="D199" s="196" t="s">
        <v>700</v>
      </c>
      <c r="E199" s="197" t="s">
        <v>623</v>
      </c>
      <c r="F199" s="198">
        <v>127.5</v>
      </c>
      <c r="G199" s="197"/>
      <c r="H199" s="197">
        <v>148</v>
      </c>
      <c r="I199" s="199" t="s">
        <v>701</v>
      </c>
      <c r="J199" s="200" t="s">
        <v>681</v>
      </c>
      <c r="K199" s="201">
        <f t="shared" ref="K199:K203" si="128">H199-F199</f>
        <v>20.5</v>
      </c>
      <c r="L199" s="202">
        <f t="shared" ref="L199:L203" si="129">K199/F199</f>
        <v>0.16078431372549021</v>
      </c>
      <c r="M199" s="197" t="s">
        <v>591</v>
      </c>
      <c r="N199" s="203">
        <v>42564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4">
        <v>57</v>
      </c>
      <c r="B200" s="195">
        <v>42493</v>
      </c>
      <c r="C200" s="195"/>
      <c r="D200" s="196" t="s">
        <v>702</v>
      </c>
      <c r="E200" s="197" t="s">
        <v>623</v>
      </c>
      <c r="F200" s="198">
        <v>675</v>
      </c>
      <c r="G200" s="197"/>
      <c r="H200" s="197">
        <v>815</v>
      </c>
      <c r="I200" s="199" t="s">
        <v>703</v>
      </c>
      <c r="J200" s="200" t="s">
        <v>681</v>
      </c>
      <c r="K200" s="201">
        <f t="shared" si="128"/>
        <v>140</v>
      </c>
      <c r="L200" s="202">
        <f t="shared" si="129"/>
        <v>0.2074074074074074</v>
      </c>
      <c r="M200" s="197" t="s">
        <v>591</v>
      </c>
      <c r="N200" s="203">
        <v>43154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4">
        <v>58</v>
      </c>
      <c r="B201" s="205">
        <v>42522</v>
      </c>
      <c r="C201" s="205"/>
      <c r="D201" s="206" t="s">
        <v>704</v>
      </c>
      <c r="E201" s="207" t="s">
        <v>623</v>
      </c>
      <c r="F201" s="208">
        <v>500</v>
      </c>
      <c r="G201" s="208"/>
      <c r="H201" s="209">
        <v>232.5</v>
      </c>
      <c r="I201" s="209" t="s">
        <v>705</v>
      </c>
      <c r="J201" s="210" t="s">
        <v>706</v>
      </c>
      <c r="K201" s="211">
        <f t="shared" si="128"/>
        <v>-267.5</v>
      </c>
      <c r="L201" s="212">
        <f t="shared" si="129"/>
        <v>-0.53500000000000003</v>
      </c>
      <c r="M201" s="208" t="s">
        <v>604</v>
      </c>
      <c r="N201" s="205">
        <v>43735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4">
        <v>59</v>
      </c>
      <c r="B202" s="195">
        <v>42527</v>
      </c>
      <c r="C202" s="195"/>
      <c r="D202" s="196" t="s">
        <v>542</v>
      </c>
      <c r="E202" s="197" t="s">
        <v>623</v>
      </c>
      <c r="F202" s="198">
        <v>110</v>
      </c>
      <c r="G202" s="197"/>
      <c r="H202" s="197">
        <v>126.5</v>
      </c>
      <c r="I202" s="199">
        <v>125</v>
      </c>
      <c r="J202" s="200" t="s">
        <v>632</v>
      </c>
      <c r="K202" s="201">
        <f t="shared" si="128"/>
        <v>16.5</v>
      </c>
      <c r="L202" s="202">
        <f t="shared" si="129"/>
        <v>0.15</v>
      </c>
      <c r="M202" s="197" t="s">
        <v>591</v>
      </c>
      <c r="N202" s="203">
        <v>42552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4">
        <v>60</v>
      </c>
      <c r="B203" s="195">
        <v>42538</v>
      </c>
      <c r="C203" s="195"/>
      <c r="D203" s="196" t="s">
        <v>707</v>
      </c>
      <c r="E203" s="197" t="s">
        <v>623</v>
      </c>
      <c r="F203" s="198">
        <v>44</v>
      </c>
      <c r="G203" s="197"/>
      <c r="H203" s="197">
        <v>69.5</v>
      </c>
      <c r="I203" s="199">
        <v>69.5</v>
      </c>
      <c r="J203" s="200" t="s">
        <v>708</v>
      </c>
      <c r="K203" s="201">
        <f t="shared" si="128"/>
        <v>25.5</v>
      </c>
      <c r="L203" s="202">
        <f t="shared" si="129"/>
        <v>0.57954545454545459</v>
      </c>
      <c r="M203" s="197" t="s">
        <v>591</v>
      </c>
      <c r="N203" s="203">
        <v>42977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4">
        <v>61</v>
      </c>
      <c r="B204" s="195">
        <v>42549</v>
      </c>
      <c r="C204" s="195"/>
      <c r="D204" s="196" t="s">
        <v>709</v>
      </c>
      <c r="E204" s="197" t="s">
        <v>623</v>
      </c>
      <c r="F204" s="198">
        <v>262.5</v>
      </c>
      <c r="G204" s="197"/>
      <c r="H204" s="197">
        <v>340</v>
      </c>
      <c r="I204" s="199">
        <v>333</v>
      </c>
      <c r="J204" s="200" t="s">
        <v>710</v>
      </c>
      <c r="K204" s="201">
        <v>77.5</v>
      </c>
      <c r="L204" s="202">
        <v>0.29523809523809502</v>
      </c>
      <c r="M204" s="197" t="s">
        <v>591</v>
      </c>
      <c r="N204" s="203">
        <v>43017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4">
        <v>62</v>
      </c>
      <c r="B205" s="195">
        <v>42549</v>
      </c>
      <c r="C205" s="195"/>
      <c r="D205" s="196" t="s">
        <v>711</v>
      </c>
      <c r="E205" s="197" t="s">
        <v>623</v>
      </c>
      <c r="F205" s="198">
        <v>840</v>
      </c>
      <c r="G205" s="197"/>
      <c r="H205" s="197">
        <v>1230</v>
      </c>
      <c r="I205" s="199">
        <v>1230</v>
      </c>
      <c r="J205" s="200" t="s">
        <v>681</v>
      </c>
      <c r="K205" s="201">
        <v>390</v>
      </c>
      <c r="L205" s="202">
        <v>0.46428571428571402</v>
      </c>
      <c r="M205" s="197" t="s">
        <v>591</v>
      </c>
      <c r="N205" s="203">
        <v>42649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7">
        <v>63</v>
      </c>
      <c r="B206" s="218">
        <v>42556</v>
      </c>
      <c r="C206" s="218"/>
      <c r="D206" s="219" t="s">
        <v>712</v>
      </c>
      <c r="E206" s="220" t="s">
        <v>623</v>
      </c>
      <c r="F206" s="220">
        <v>395</v>
      </c>
      <c r="G206" s="221"/>
      <c r="H206" s="221">
        <f>(468.5+342.5)/2</f>
        <v>405.5</v>
      </c>
      <c r="I206" s="221">
        <v>510</v>
      </c>
      <c r="J206" s="222" t="s">
        <v>713</v>
      </c>
      <c r="K206" s="223">
        <f t="shared" ref="K206:K212" si="130">H206-F206</f>
        <v>10.5</v>
      </c>
      <c r="L206" s="224">
        <f t="shared" ref="L206:L212" si="131">K206/F206</f>
        <v>2.6582278481012658E-2</v>
      </c>
      <c r="M206" s="220" t="s">
        <v>714</v>
      </c>
      <c r="N206" s="218">
        <v>43606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4">
        <v>64</v>
      </c>
      <c r="B207" s="205">
        <v>42584</v>
      </c>
      <c r="C207" s="205"/>
      <c r="D207" s="206" t="s">
        <v>715</v>
      </c>
      <c r="E207" s="207" t="s">
        <v>593</v>
      </c>
      <c r="F207" s="208">
        <f>169.5-12.8</f>
        <v>156.69999999999999</v>
      </c>
      <c r="G207" s="208"/>
      <c r="H207" s="209">
        <v>77</v>
      </c>
      <c r="I207" s="209" t="s">
        <v>716</v>
      </c>
      <c r="J207" s="210" t="s">
        <v>717</v>
      </c>
      <c r="K207" s="211">
        <f t="shared" si="130"/>
        <v>-79.699999999999989</v>
      </c>
      <c r="L207" s="212">
        <f t="shared" si="131"/>
        <v>-0.50861518825781749</v>
      </c>
      <c r="M207" s="208" t="s">
        <v>604</v>
      </c>
      <c r="N207" s="205">
        <v>43522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4">
        <v>65</v>
      </c>
      <c r="B208" s="205">
        <v>42586</v>
      </c>
      <c r="C208" s="205"/>
      <c r="D208" s="206" t="s">
        <v>718</v>
      </c>
      <c r="E208" s="207" t="s">
        <v>623</v>
      </c>
      <c r="F208" s="208">
        <v>400</v>
      </c>
      <c r="G208" s="208"/>
      <c r="H208" s="209">
        <v>305</v>
      </c>
      <c r="I208" s="209">
        <v>475</v>
      </c>
      <c r="J208" s="210" t="s">
        <v>719</v>
      </c>
      <c r="K208" s="211">
        <f t="shared" si="130"/>
        <v>-95</v>
      </c>
      <c r="L208" s="212">
        <f t="shared" si="131"/>
        <v>-0.23749999999999999</v>
      </c>
      <c r="M208" s="208" t="s">
        <v>604</v>
      </c>
      <c r="N208" s="205">
        <v>43606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4">
        <v>66</v>
      </c>
      <c r="B209" s="195">
        <v>42593</v>
      </c>
      <c r="C209" s="195"/>
      <c r="D209" s="196" t="s">
        <v>720</v>
      </c>
      <c r="E209" s="197" t="s">
        <v>623</v>
      </c>
      <c r="F209" s="198">
        <v>86.5</v>
      </c>
      <c r="G209" s="197"/>
      <c r="H209" s="197">
        <v>130</v>
      </c>
      <c r="I209" s="199">
        <v>130</v>
      </c>
      <c r="J209" s="200" t="s">
        <v>721</v>
      </c>
      <c r="K209" s="201">
        <f t="shared" si="130"/>
        <v>43.5</v>
      </c>
      <c r="L209" s="202">
        <f t="shared" si="131"/>
        <v>0.50289017341040465</v>
      </c>
      <c r="M209" s="197" t="s">
        <v>591</v>
      </c>
      <c r="N209" s="203">
        <v>43091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4">
        <v>67</v>
      </c>
      <c r="B210" s="205">
        <v>42600</v>
      </c>
      <c r="C210" s="205"/>
      <c r="D210" s="206" t="s">
        <v>110</v>
      </c>
      <c r="E210" s="207" t="s">
        <v>623</v>
      </c>
      <c r="F210" s="208">
        <v>133.5</v>
      </c>
      <c r="G210" s="208"/>
      <c r="H210" s="209">
        <v>126.5</v>
      </c>
      <c r="I210" s="209">
        <v>178</v>
      </c>
      <c r="J210" s="210" t="s">
        <v>722</v>
      </c>
      <c r="K210" s="211">
        <f t="shared" si="130"/>
        <v>-7</v>
      </c>
      <c r="L210" s="212">
        <f t="shared" si="131"/>
        <v>-5.2434456928838954E-2</v>
      </c>
      <c r="M210" s="208" t="s">
        <v>604</v>
      </c>
      <c r="N210" s="205">
        <v>42615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4">
        <v>68</v>
      </c>
      <c r="B211" s="195">
        <v>42613</v>
      </c>
      <c r="C211" s="195"/>
      <c r="D211" s="196" t="s">
        <v>723</v>
      </c>
      <c r="E211" s="197" t="s">
        <v>623</v>
      </c>
      <c r="F211" s="198">
        <v>560</v>
      </c>
      <c r="G211" s="197"/>
      <c r="H211" s="197">
        <v>725</v>
      </c>
      <c r="I211" s="199">
        <v>725</v>
      </c>
      <c r="J211" s="200" t="s">
        <v>625</v>
      </c>
      <c r="K211" s="201">
        <f t="shared" si="130"/>
        <v>165</v>
      </c>
      <c r="L211" s="202">
        <f t="shared" si="131"/>
        <v>0.29464285714285715</v>
      </c>
      <c r="M211" s="197" t="s">
        <v>591</v>
      </c>
      <c r="N211" s="203">
        <v>42456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4">
        <v>69</v>
      </c>
      <c r="B212" s="195">
        <v>42614</v>
      </c>
      <c r="C212" s="195"/>
      <c r="D212" s="196" t="s">
        <v>724</v>
      </c>
      <c r="E212" s="197" t="s">
        <v>623</v>
      </c>
      <c r="F212" s="198">
        <v>160.5</v>
      </c>
      <c r="G212" s="197"/>
      <c r="H212" s="197">
        <v>210</v>
      </c>
      <c r="I212" s="199">
        <v>210</v>
      </c>
      <c r="J212" s="200" t="s">
        <v>625</v>
      </c>
      <c r="K212" s="201">
        <f t="shared" si="130"/>
        <v>49.5</v>
      </c>
      <c r="L212" s="202">
        <f t="shared" si="131"/>
        <v>0.30841121495327101</v>
      </c>
      <c r="M212" s="197" t="s">
        <v>591</v>
      </c>
      <c r="N212" s="203">
        <v>42871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4">
        <v>70</v>
      </c>
      <c r="B213" s="195">
        <v>42646</v>
      </c>
      <c r="C213" s="195"/>
      <c r="D213" s="196" t="s">
        <v>397</v>
      </c>
      <c r="E213" s="197" t="s">
        <v>623</v>
      </c>
      <c r="F213" s="198">
        <v>430</v>
      </c>
      <c r="G213" s="197"/>
      <c r="H213" s="197">
        <v>596</v>
      </c>
      <c r="I213" s="199">
        <v>575</v>
      </c>
      <c r="J213" s="200" t="s">
        <v>725</v>
      </c>
      <c r="K213" s="201">
        <v>166</v>
      </c>
      <c r="L213" s="202">
        <v>0.38604651162790699</v>
      </c>
      <c r="M213" s="197" t="s">
        <v>591</v>
      </c>
      <c r="N213" s="203">
        <v>42769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4">
        <v>71</v>
      </c>
      <c r="B214" s="195">
        <v>42657</v>
      </c>
      <c r="C214" s="195"/>
      <c r="D214" s="196" t="s">
        <v>726</v>
      </c>
      <c r="E214" s="197" t="s">
        <v>623</v>
      </c>
      <c r="F214" s="198">
        <v>280</v>
      </c>
      <c r="G214" s="197"/>
      <c r="H214" s="197">
        <v>345</v>
      </c>
      <c r="I214" s="199">
        <v>345</v>
      </c>
      <c r="J214" s="200" t="s">
        <v>625</v>
      </c>
      <c r="K214" s="201">
        <f t="shared" ref="K214:K219" si="132">H214-F214</f>
        <v>65</v>
      </c>
      <c r="L214" s="202">
        <f t="shared" ref="L214:L215" si="133">K214/F214</f>
        <v>0.23214285714285715</v>
      </c>
      <c r="M214" s="197" t="s">
        <v>591</v>
      </c>
      <c r="N214" s="203">
        <v>42814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4">
        <v>72</v>
      </c>
      <c r="B215" s="195">
        <v>42657</v>
      </c>
      <c r="C215" s="195"/>
      <c r="D215" s="196" t="s">
        <v>727</v>
      </c>
      <c r="E215" s="197" t="s">
        <v>623</v>
      </c>
      <c r="F215" s="198">
        <v>245</v>
      </c>
      <c r="G215" s="197"/>
      <c r="H215" s="197">
        <v>325.5</v>
      </c>
      <c r="I215" s="199">
        <v>330</v>
      </c>
      <c r="J215" s="200" t="s">
        <v>728</v>
      </c>
      <c r="K215" s="201">
        <f t="shared" si="132"/>
        <v>80.5</v>
      </c>
      <c r="L215" s="202">
        <f t="shared" si="133"/>
        <v>0.32857142857142857</v>
      </c>
      <c r="M215" s="197" t="s">
        <v>591</v>
      </c>
      <c r="N215" s="203">
        <v>42769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4">
        <v>73</v>
      </c>
      <c r="B216" s="195">
        <v>42660</v>
      </c>
      <c r="C216" s="195"/>
      <c r="D216" s="196" t="s">
        <v>347</v>
      </c>
      <c r="E216" s="197" t="s">
        <v>623</v>
      </c>
      <c r="F216" s="198">
        <v>125</v>
      </c>
      <c r="G216" s="197"/>
      <c r="H216" s="197">
        <v>160</v>
      </c>
      <c r="I216" s="199">
        <v>160</v>
      </c>
      <c r="J216" s="200" t="s">
        <v>681</v>
      </c>
      <c r="K216" s="201">
        <f t="shared" si="132"/>
        <v>35</v>
      </c>
      <c r="L216" s="202">
        <v>0.28000000000000003</v>
      </c>
      <c r="M216" s="197" t="s">
        <v>591</v>
      </c>
      <c r="N216" s="203">
        <v>42803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4">
        <v>74</v>
      </c>
      <c r="B217" s="195">
        <v>42660</v>
      </c>
      <c r="C217" s="195"/>
      <c r="D217" s="196" t="s">
        <v>470</v>
      </c>
      <c r="E217" s="197" t="s">
        <v>623</v>
      </c>
      <c r="F217" s="198">
        <v>114</v>
      </c>
      <c r="G217" s="197"/>
      <c r="H217" s="197">
        <v>145</v>
      </c>
      <c r="I217" s="199">
        <v>145</v>
      </c>
      <c r="J217" s="200" t="s">
        <v>681</v>
      </c>
      <c r="K217" s="201">
        <f t="shared" si="132"/>
        <v>31</v>
      </c>
      <c r="L217" s="202">
        <f t="shared" ref="L217:L219" si="134">K217/F217</f>
        <v>0.27192982456140352</v>
      </c>
      <c r="M217" s="197" t="s">
        <v>591</v>
      </c>
      <c r="N217" s="203">
        <v>42859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4">
        <v>75</v>
      </c>
      <c r="B218" s="195">
        <v>42660</v>
      </c>
      <c r="C218" s="195"/>
      <c r="D218" s="196" t="s">
        <v>729</v>
      </c>
      <c r="E218" s="197" t="s">
        <v>623</v>
      </c>
      <c r="F218" s="198">
        <v>212</v>
      </c>
      <c r="G218" s="197"/>
      <c r="H218" s="197">
        <v>280</v>
      </c>
      <c r="I218" s="199">
        <v>276</v>
      </c>
      <c r="J218" s="200" t="s">
        <v>730</v>
      </c>
      <c r="K218" s="201">
        <f t="shared" si="132"/>
        <v>68</v>
      </c>
      <c r="L218" s="202">
        <f t="shared" si="134"/>
        <v>0.32075471698113206</v>
      </c>
      <c r="M218" s="197" t="s">
        <v>591</v>
      </c>
      <c r="N218" s="203">
        <v>42858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4">
        <v>76</v>
      </c>
      <c r="B219" s="195">
        <v>42678</v>
      </c>
      <c r="C219" s="195"/>
      <c r="D219" s="196" t="s">
        <v>458</v>
      </c>
      <c r="E219" s="197" t="s">
        <v>623</v>
      </c>
      <c r="F219" s="198">
        <v>155</v>
      </c>
      <c r="G219" s="197"/>
      <c r="H219" s="197">
        <v>210</v>
      </c>
      <c r="I219" s="199">
        <v>210</v>
      </c>
      <c r="J219" s="200" t="s">
        <v>731</v>
      </c>
      <c r="K219" s="201">
        <f t="shared" si="132"/>
        <v>55</v>
      </c>
      <c r="L219" s="202">
        <f t="shared" si="134"/>
        <v>0.35483870967741937</v>
      </c>
      <c r="M219" s="197" t="s">
        <v>591</v>
      </c>
      <c r="N219" s="203">
        <v>42944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4">
        <v>77</v>
      </c>
      <c r="B220" s="205">
        <v>42710</v>
      </c>
      <c r="C220" s="205"/>
      <c r="D220" s="206" t="s">
        <v>732</v>
      </c>
      <c r="E220" s="207" t="s">
        <v>623</v>
      </c>
      <c r="F220" s="208">
        <v>150.5</v>
      </c>
      <c r="G220" s="208"/>
      <c r="H220" s="209">
        <v>72.5</v>
      </c>
      <c r="I220" s="209">
        <v>174</v>
      </c>
      <c r="J220" s="210" t="s">
        <v>733</v>
      </c>
      <c r="K220" s="211">
        <v>-78</v>
      </c>
      <c r="L220" s="212">
        <v>-0.51827242524916906</v>
      </c>
      <c r="M220" s="208" t="s">
        <v>604</v>
      </c>
      <c r="N220" s="205">
        <v>43333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4">
        <v>78</v>
      </c>
      <c r="B221" s="195">
        <v>42712</v>
      </c>
      <c r="C221" s="195"/>
      <c r="D221" s="196" t="s">
        <v>734</v>
      </c>
      <c r="E221" s="197" t="s">
        <v>623</v>
      </c>
      <c r="F221" s="198">
        <v>380</v>
      </c>
      <c r="G221" s="197"/>
      <c r="H221" s="197">
        <v>478</v>
      </c>
      <c r="I221" s="199">
        <v>468</v>
      </c>
      <c r="J221" s="200" t="s">
        <v>681</v>
      </c>
      <c r="K221" s="201">
        <f t="shared" ref="K221:K223" si="135">H221-F221</f>
        <v>98</v>
      </c>
      <c r="L221" s="202">
        <f t="shared" ref="L221:L223" si="136">K221/F221</f>
        <v>0.25789473684210529</v>
      </c>
      <c r="M221" s="197" t="s">
        <v>591</v>
      </c>
      <c r="N221" s="203">
        <v>43025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4">
        <v>79</v>
      </c>
      <c r="B222" s="195">
        <v>42734</v>
      </c>
      <c r="C222" s="195"/>
      <c r="D222" s="196" t="s">
        <v>109</v>
      </c>
      <c r="E222" s="197" t="s">
        <v>623</v>
      </c>
      <c r="F222" s="198">
        <v>305</v>
      </c>
      <c r="G222" s="197"/>
      <c r="H222" s="197">
        <v>375</v>
      </c>
      <c r="I222" s="199">
        <v>375</v>
      </c>
      <c r="J222" s="200" t="s">
        <v>681</v>
      </c>
      <c r="K222" s="201">
        <f t="shared" si="135"/>
        <v>70</v>
      </c>
      <c r="L222" s="202">
        <f t="shared" si="136"/>
        <v>0.22950819672131148</v>
      </c>
      <c r="M222" s="197" t="s">
        <v>591</v>
      </c>
      <c r="N222" s="203">
        <v>42768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4">
        <v>80</v>
      </c>
      <c r="B223" s="195">
        <v>42739</v>
      </c>
      <c r="C223" s="195"/>
      <c r="D223" s="196" t="s">
        <v>95</v>
      </c>
      <c r="E223" s="197" t="s">
        <v>623</v>
      </c>
      <c r="F223" s="198">
        <v>99.5</v>
      </c>
      <c r="G223" s="197"/>
      <c r="H223" s="197">
        <v>158</v>
      </c>
      <c r="I223" s="199">
        <v>158</v>
      </c>
      <c r="J223" s="200" t="s">
        <v>681</v>
      </c>
      <c r="K223" s="201">
        <f t="shared" si="135"/>
        <v>58.5</v>
      </c>
      <c r="L223" s="202">
        <f t="shared" si="136"/>
        <v>0.5879396984924623</v>
      </c>
      <c r="M223" s="197" t="s">
        <v>591</v>
      </c>
      <c r="N223" s="203">
        <v>42898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4">
        <v>81</v>
      </c>
      <c r="B224" s="195">
        <v>42739</v>
      </c>
      <c r="C224" s="195"/>
      <c r="D224" s="196" t="s">
        <v>95</v>
      </c>
      <c r="E224" s="197" t="s">
        <v>623</v>
      </c>
      <c r="F224" s="198">
        <v>99.5</v>
      </c>
      <c r="G224" s="197"/>
      <c r="H224" s="197">
        <v>158</v>
      </c>
      <c r="I224" s="199">
        <v>158</v>
      </c>
      <c r="J224" s="200" t="s">
        <v>681</v>
      </c>
      <c r="K224" s="201">
        <v>58.5</v>
      </c>
      <c r="L224" s="202">
        <v>0.58793969849246197</v>
      </c>
      <c r="M224" s="197" t="s">
        <v>591</v>
      </c>
      <c r="N224" s="203">
        <v>42898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4">
        <v>82</v>
      </c>
      <c r="B225" s="195">
        <v>42786</v>
      </c>
      <c r="C225" s="195"/>
      <c r="D225" s="196" t="s">
        <v>186</v>
      </c>
      <c r="E225" s="197" t="s">
        <v>623</v>
      </c>
      <c r="F225" s="198">
        <v>140.5</v>
      </c>
      <c r="G225" s="197"/>
      <c r="H225" s="197">
        <v>220</v>
      </c>
      <c r="I225" s="199">
        <v>220</v>
      </c>
      <c r="J225" s="200" t="s">
        <v>681</v>
      </c>
      <c r="K225" s="201">
        <f>H225-F225</f>
        <v>79.5</v>
      </c>
      <c r="L225" s="202">
        <f>K225/F225</f>
        <v>0.5658362989323843</v>
      </c>
      <c r="M225" s="197" t="s">
        <v>591</v>
      </c>
      <c r="N225" s="203">
        <v>42864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4">
        <v>83</v>
      </c>
      <c r="B226" s="195">
        <v>42786</v>
      </c>
      <c r="C226" s="195"/>
      <c r="D226" s="196" t="s">
        <v>735</v>
      </c>
      <c r="E226" s="197" t="s">
        <v>623</v>
      </c>
      <c r="F226" s="198">
        <v>202.5</v>
      </c>
      <c r="G226" s="197"/>
      <c r="H226" s="197">
        <v>234</v>
      </c>
      <c r="I226" s="199">
        <v>234</v>
      </c>
      <c r="J226" s="200" t="s">
        <v>681</v>
      </c>
      <c r="K226" s="201">
        <v>31.5</v>
      </c>
      <c r="L226" s="202">
        <v>0.155555555555556</v>
      </c>
      <c r="M226" s="197" t="s">
        <v>591</v>
      </c>
      <c r="N226" s="203">
        <v>42836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4">
        <v>84</v>
      </c>
      <c r="B227" s="195">
        <v>42818</v>
      </c>
      <c r="C227" s="195"/>
      <c r="D227" s="196" t="s">
        <v>736</v>
      </c>
      <c r="E227" s="197" t="s">
        <v>623</v>
      </c>
      <c r="F227" s="198">
        <v>300.5</v>
      </c>
      <c r="G227" s="197"/>
      <c r="H227" s="197">
        <v>417.5</v>
      </c>
      <c r="I227" s="199">
        <v>420</v>
      </c>
      <c r="J227" s="200" t="s">
        <v>737</v>
      </c>
      <c r="K227" s="201">
        <f>H227-F227</f>
        <v>117</v>
      </c>
      <c r="L227" s="202">
        <f>K227/F227</f>
        <v>0.38935108153078202</v>
      </c>
      <c r="M227" s="197" t="s">
        <v>591</v>
      </c>
      <c r="N227" s="203">
        <v>43070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4">
        <v>85</v>
      </c>
      <c r="B228" s="195">
        <v>42818</v>
      </c>
      <c r="C228" s="195"/>
      <c r="D228" s="196" t="s">
        <v>711</v>
      </c>
      <c r="E228" s="197" t="s">
        <v>623</v>
      </c>
      <c r="F228" s="198">
        <v>850</v>
      </c>
      <c r="G228" s="197"/>
      <c r="H228" s="197">
        <v>1042.5</v>
      </c>
      <c r="I228" s="199">
        <v>1023</v>
      </c>
      <c r="J228" s="200" t="s">
        <v>738</v>
      </c>
      <c r="K228" s="201">
        <v>192.5</v>
      </c>
      <c r="L228" s="202">
        <v>0.22647058823529401</v>
      </c>
      <c r="M228" s="197" t="s">
        <v>591</v>
      </c>
      <c r="N228" s="203">
        <v>42830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4">
        <v>86</v>
      </c>
      <c r="B229" s="195">
        <v>42830</v>
      </c>
      <c r="C229" s="195"/>
      <c r="D229" s="196" t="s">
        <v>489</v>
      </c>
      <c r="E229" s="197" t="s">
        <v>623</v>
      </c>
      <c r="F229" s="198">
        <v>785</v>
      </c>
      <c r="G229" s="197"/>
      <c r="H229" s="197">
        <v>930</v>
      </c>
      <c r="I229" s="199">
        <v>920</v>
      </c>
      <c r="J229" s="200" t="s">
        <v>739</v>
      </c>
      <c r="K229" s="201">
        <f>H229-F229</f>
        <v>145</v>
      </c>
      <c r="L229" s="202">
        <f>K229/F229</f>
        <v>0.18471337579617833</v>
      </c>
      <c r="M229" s="197" t="s">
        <v>591</v>
      </c>
      <c r="N229" s="203">
        <v>42976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4">
        <v>87</v>
      </c>
      <c r="B230" s="205">
        <v>42831</v>
      </c>
      <c r="C230" s="205"/>
      <c r="D230" s="206" t="s">
        <v>740</v>
      </c>
      <c r="E230" s="207" t="s">
        <v>623</v>
      </c>
      <c r="F230" s="208">
        <v>40</v>
      </c>
      <c r="G230" s="208"/>
      <c r="H230" s="209">
        <v>13.1</v>
      </c>
      <c r="I230" s="209">
        <v>60</v>
      </c>
      <c r="J230" s="210" t="s">
        <v>741</v>
      </c>
      <c r="K230" s="211">
        <v>-26.9</v>
      </c>
      <c r="L230" s="212">
        <v>-0.67249999999999999</v>
      </c>
      <c r="M230" s="208" t="s">
        <v>604</v>
      </c>
      <c r="N230" s="205">
        <v>43138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4">
        <v>88</v>
      </c>
      <c r="B231" s="195">
        <v>42837</v>
      </c>
      <c r="C231" s="195"/>
      <c r="D231" s="196" t="s">
        <v>94</v>
      </c>
      <c r="E231" s="197" t="s">
        <v>623</v>
      </c>
      <c r="F231" s="198">
        <v>289.5</v>
      </c>
      <c r="G231" s="197"/>
      <c r="H231" s="197">
        <v>354</v>
      </c>
      <c r="I231" s="199">
        <v>360</v>
      </c>
      <c r="J231" s="200" t="s">
        <v>742</v>
      </c>
      <c r="K231" s="201">
        <f t="shared" ref="K231:K239" si="137">H231-F231</f>
        <v>64.5</v>
      </c>
      <c r="L231" s="202">
        <f t="shared" ref="L231:L239" si="138">K231/F231</f>
        <v>0.22279792746113988</v>
      </c>
      <c r="M231" s="197" t="s">
        <v>591</v>
      </c>
      <c r="N231" s="203">
        <v>43040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4">
        <v>89</v>
      </c>
      <c r="B232" s="195">
        <v>42845</v>
      </c>
      <c r="C232" s="195"/>
      <c r="D232" s="196" t="s">
        <v>428</v>
      </c>
      <c r="E232" s="197" t="s">
        <v>623</v>
      </c>
      <c r="F232" s="198">
        <v>700</v>
      </c>
      <c r="G232" s="197"/>
      <c r="H232" s="197">
        <v>840</v>
      </c>
      <c r="I232" s="199">
        <v>840</v>
      </c>
      <c r="J232" s="200" t="s">
        <v>743</v>
      </c>
      <c r="K232" s="201">
        <f t="shared" si="137"/>
        <v>140</v>
      </c>
      <c r="L232" s="202">
        <f t="shared" si="138"/>
        <v>0.2</v>
      </c>
      <c r="M232" s="197" t="s">
        <v>591</v>
      </c>
      <c r="N232" s="203">
        <v>42893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4">
        <v>90</v>
      </c>
      <c r="B233" s="195">
        <v>42887</v>
      </c>
      <c r="C233" s="195"/>
      <c r="D233" s="196" t="s">
        <v>744</v>
      </c>
      <c r="E233" s="197" t="s">
        <v>623</v>
      </c>
      <c r="F233" s="198">
        <v>130</v>
      </c>
      <c r="G233" s="197"/>
      <c r="H233" s="197">
        <v>144.25</v>
      </c>
      <c r="I233" s="199">
        <v>170</v>
      </c>
      <c r="J233" s="200" t="s">
        <v>745</v>
      </c>
      <c r="K233" s="201">
        <f t="shared" si="137"/>
        <v>14.25</v>
      </c>
      <c r="L233" s="202">
        <f t="shared" si="138"/>
        <v>0.10961538461538461</v>
      </c>
      <c r="M233" s="197" t="s">
        <v>591</v>
      </c>
      <c r="N233" s="203">
        <v>43675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4">
        <v>91</v>
      </c>
      <c r="B234" s="195">
        <v>42901</v>
      </c>
      <c r="C234" s="195"/>
      <c r="D234" s="196" t="s">
        <v>746</v>
      </c>
      <c r="E234" s="197" t="s">
        <v>623</v>
      </c>
      <c r="F234" s="198">
        <v>214.5</v>
      </c>
      <c r="G234" s="197"/>
      <c r="H234" s="197">
        <v>262</v>
      </c>
      <c r="I234" s="199">
        <v>262</v>
      </c>
      <c r="J234" s="200" t="s">
        <v>747</v>
      </c>
      <c r="K234" s="201">
        <f t="shared" si="137"/>
        <v>47.5</v>
      </c>
      <c r="L234" s="202">
        <f t="shared" si="138"/>
        <v>0.22144522144522144</v>
      </c>
      <c r="M234" s="197" t="s">
        <v>591</v>
      </c>
      <c r="N234" s="203">
        <v>42977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5">
        <v>92</v>
      </c>
      <c r="B235" s="226">
        <v>42933</v>
      </c>
      <c r="C235" s="226"/>
      <c r="D235" s="227" t="s">
        <v>748</v>
      </c>
      <c r="E235" s="228" t="s">
        <v>623</v>
      </c>
      <c r="F235" s="229">
        <v>370</v>
      </c>
      <c r="G235" s="228"/>
      <c r="H235" s="228">
        <v>447.5</v>
      </c>
      <c r="I235" s="230">
        <v>450</v>
      </c>
      <c r="J235" s="231" t="s">
        <v>681</v>
      </c>
      <c r="K235" s="201">
        <f t="shared" si="137"/>
        <v>77.5</v>
      </c>
      <c r="L235" s="232">
        <f t="shared" si="138"/>
        <v>0.20945945945945946</v>
      </c>
      <c r="M235" s="228" t="s">
        <v>591</v>
      </c>
      <c r="N235" s="233">
        <v>43035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5">
        <v>93</v>
      </c>
      <c r="B236" s="226">
        <v>42943</v>
      </c>
      <c r="C236" s="226"/>
      <c r="D236" s="227" t="s">
        <v>184</v>
      </c>
      <c r="E236" s="228" t="s">
        <v>623</v>
      </c>
      <c r="F236" s="229">
        <v>657.5</v>
      </c>
      <c r="G236" s="228"/>
      <c r="H236" s="228">
        <v>825</v>
      </c>
      <c r="I236" s="230">
        <v>820</v>
      </c>
      <c r="J236" s="231" t="s">
        <v>681</v>
      </c>
      <c r="K236" s="201">
        <f t="shared" si="137"/>
        <v>167.5</v>
      </c>
      <c r="L236" s="232">
        <f t="shared" si="138"/>
        <v>0.25475285171102663</v>
      </c>
      <c r="M236" s="228" t="s">
        <v>591</v>
      </c>
      <c r="N236" s="233">
        <v>43090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4">
        <v>94</v>
      </c>
      <c r="B237" s="195">
        <v>42964</v>
      </c>
      <c r="C237" s="195"/>
      <c r="D237" s="196" t="s">
        <v>363</v>
      </c>
      <c r="E237" s="197" t="s">
        <v>623</v>
      </c>
      <c r="F237" s="198">
        <v>605</v>
      </c>
      <c r="G237" s="197"/>
      <c r="H237" s="197">
        <v>750</v>
      </c>
      <c r="I237" s="199">
        <v>750</v>
      </c>
      <c r="J237" s="200" t="s">
        <v>739</v>
      </c>
      <c r="K237" s="201">
        <f t="shared" si="137"/>
        <v>145</v>
      </c>
      <c r="L237" s="202">
        <f t="shared" si="138"/>
        <v>0.23966942148760331</v>
      </c>
      <c r="M237" s="197" t="s">
        <v>591</v>
      </c>
      <c r="N237" s="203">
        <v>43027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4">
        <v>95</v>
      </c>
      <c r="B238" s="205">
        <v>42979</v>
      </c>
      <c r="C238" s="205"/>
      <c r="D238" s="213" t="s">
        <v>749</v>
      </c>
      <c r="E238" s="208" t="s">
        <v>623</v>
      </c>
      <c r="F238" s="208">
        <v>255</v>
      </c>
      <c r="G238" s="209"/>
      <c r="H238" s="209">
        <v>217.25</v>
      </c>
      <c r="I238" s="209">
        <v>320</v>
      </c>
      <c r="J238" s="210" t="s">
        <v>750</v>
      </c>
      <c r="K238" s="211">
        <f t="shared" si="137"/>
        <v>-37.75</v>
      </c>
      <c r="L238" s="214">
        <f t="shared" si="138"/>
        <v>-0.14803921568627451</v>
      </c>
      <c r="M238" s="208" t="s">
        <v>604</v>
      </c>
      <c r="N238" s="205">
        <v>43661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4">
        <v>96</v>
      </c>
      <c r="B239" s="195">
        <v>42997</v>
      </c>
      <c r="C239" s="195"/>
      <c r="D239" s="196" t="s">
        <v>751</v>
      </c>
      <c r="E239" s="197" t="s">
        <v>623</v>
      </c>
      <c r="F239" s="198">
        <v>215</v>
      </c>
      <c r="G239" s="197"/>
      <c r="H239" s="197">
        <v>258</v>
      </c>
      <c r="I239" s="199">
        <v>258</v>
      </c>
      <c r="J239" s="200" t="s">
        <v>681</v>
      </c>
      <c r="K239" s="201">
        <f t="shared" si="137"/>
        <v>43</v>
      </c>
      <c r="L239" s="202">
        <f t="shared" si="138"/>
        <v>0.2</v>
      </c>
      <c r="M239" s="197" t="s">
        <v>591</v>
      </c>
      <c r="N239" s="203">
        <v>43040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4">
        <v>97</v>
      </c>
      <c r="B240" s="195">
        <v>42997</v>
      </c>
      <c r="C240" s="195"/>
      <c r="D240" s="196" t="s">
        <v>751</v>
      </c>
      <c r="E240" s="197" t="s">
        <v>623</v>
      </c>
      <c r="F240" s="198">
        <v>215</v>
      </c>
      <c r="G240" s="197"/>
      <c r="H240" s="197">
        <v>258</v>
      </c>
      <c r="I240" s="199">
        <v>258</v>
      </c>
      <c r="J240" s="231" t="s">
        <v>681</v>
      </c>
      <c r="K240" s="201">
        <v>43</v>
      </c>
      <c r="L240" s="202">
        <v>0.2</v>
      </c>
      <c r="M240" s="197" t="s">
        <v>591</v>
      </c>
      <c r="N240" s="203">
        <v>43040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5">
        <v>98</v>
      </c>
      <c r="B241" s="226">
        <v>42998</v>
      </c>
      <c r="C241" s="226"/>
      <c r="D241" s="227" t="s">
        <v>752</v>
      </c>
      <c r="E241" s="228" t="s">
        <v>623</v>
      </c>
      <c r="F241" s="198">
        <v>75</v>
      </c>
      <c r="G241" s="228"/>
      <c r="H241" s="228">
        <v>90</v>
      </c>
      <c r="I241" s="230">
        <v>90</v>
      </c>
      <c r="J241" s="200" t="s">
        <v>753</v>
      </c>
      <c r="K241" s="201">
        <f t="shared" ref="K241:K246" si="139">H241-F241</f>
        <v>15</v>
      </c>
      <c r="L241" s="202">
        <f t="shared" ref="L241:L246" si="140">K241/F241</f>
        <v>0.2</v>
      </c>
      <c r="M241" s="197" t="s">
        <v>591</v>
      </c>
      <c r="N241" s="203">
        <v>43019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5">
        <v>99</v>
      </c>
      <c r="B242" s="226">
        <v>43011</v>
      </c>
      <c r="C242" s="226"/>
      <c r="D242" s="227" t="s">
        <v>606</v>
      </c>
      <c r="E242" s="228" t="s">
        <v>623</v>
      </c>
      <c r="F242" s="229">
        <v>315</v>
      </c>
      <c r="G242" s="228"/>
      <c r="H242" s="228">
        <v>392</v>
      </c>
      <c r="I242" s="230">
        <v>384</v>
      </c>
      <c r="J242" s="231" t="s">
        <v>754</v>
      </c>
      <c r="K242" s="201">
        <f t="shared" si="139"/>
        <v>77</v>
      </c>
      <c r="L242" s="232">
        <f t="shared" si="140"/>
        <v>0.24444444444444444</v>
      </c>
      <c r="M242" s="228" t="s">
        <v>591</v>
      </c>
      <c r="N242" s="233">
        <v>43017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5">
        <v>100</v>
      </c>
      <c r="B243" s="226">
        <v>43013</v>
      </c>
      <c r="C243" s="226"/>
      <c r="D243" s="227" t="s">
        <v>463</v>
      </c>
      <c r="E243" s="228" t="s">
        <v>623</v>
      </c>
      <c r="F243" s="229">
        <v>145</v>
      </c>
      <c r="G243" s="228"/>
      <c r="H243" s="228">
        <v>179</v>
      </c>
      <c r="I243" s="230">
        <v>180</v>
      </c>
      <c r="J243" s="231" t="s">
        <v>755</v>
      </c>
      <c r="K243" s="201">
        <f t="shared" si="139"/>
        <v>34</v>
      </c>
      <c r="L243" s="232">
        <f t="shared" si="140"/>
        <v>0.23448275862068965</v>
      </c>
      <c r="M243" s="228" t="s">
        <v>591</v>
      </c>
      <c r="N243" s="233">
        <v>43025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5">
        <v>101</v>
      </c>
      <c r="B244" s="226">
        <v>43014</v>
      </c>
      <c r="C244" s="226"/>
      <c r="D244" s="227" t="s">
        <v>337</v>
      </c>
      <c r="E244" s="228" t="s">
        <v>623</v>
      </c>
      <c r="F244" s="229">
        <v>256</v>
      </c>
      <c r="G244" s="228"/>
      <c r="H244" s="228">
        <v>323</v>
      </c>
      <c r="I244" s="230">
        <v>320</v>
      </c>
      <c r="J244" s="231" t="s">
        <v>681</v>
      </c>
      <c r="K244" s="201">
        <f t="shared" si="139"/>
        <v>67</v>
      </c>
      <c r="L244" s="232">
        <f t="shared" si="140"/>
        <v>0.26171875</v>
      </c>
      <c r="M244" s="228" t="s">
        <v>591</v>
      </c>
      <c r="N244" s="233">
        <v>43067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5">
        <v>102</v>
      </c>
      <c r="B245" s="226">
        <v>43017</v>
      </c>
      <c r="C245" s="226"/>
      <c r="D245" s="227" t="s">
        <v>353</v>
      </c>
      <c r="E245" s="228" t="s">
        <v>623</v>
      </c>
      <c r="F245" s="229">
        <v>137.5</v>
      </c>
      <c r="G245" s="228"/>
      <c r="H245" s="228">
        <v>184</v>
      </c>
      <c r="I245" s="230">
        <v>183</v>
      </c>
      <c r="J245" s="231" t="s">
        <v>756</v>
      </c>
      <c r="K245" s="201">
        <f t="shared" si="139"/>
        <v>46.5</v>
      </c>
      <c r="L245" s="232">
        <f t="shared" si="140"/>
        <v>0.33818181818181819</v>
      </c>
      <c r="M245" s="228" t="s">
        <v>591</v>
      </c>
      <c r="N245" s="233">
        <v>43108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5">
        <v>103</v>
      </c>
      <c r="B246" s="226">
        <v>43018</v>
      </c>
      <c r="C246" s="226"/>
      <c r="D246" s="227" t="s">
        <v>757</v>
      </c>
      <c r="E246" s="228" t="s">
        <v>623</v>
      </c>
      <c r="F246" s="229">
        <v>125.5</v>
      </c>
      <c r="G246" s="228"/>
      <c r="H246" s="228">
        <v>158</v>
      </c>
      <c r="I246" s="230">
        <v>155</v>
      </c>
      <c r="J246" s="231" t="s">
        <v>758</v>
      </c>
      <c r="K246" s="201">
        <f t="shared" si="139"/>
        <v>32.5</v>
      </c>
      <c r="L246" s="232">
        <f t="shared" si="140"/>
        <v>0.25896414342629481</v>
      </c>
      <c r="M246" s="228" t="s">
        <v>591</v>
      </c>
      <c r="N246" s="233">
        <v>43067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5">
        <v>104</v>
      </c>
      <c r="B247" s="226">
        <v>43018</v>
      </c>
      <c r="C247" s="226"/>
      <c r="D247" s="227" t="s">
        <v>759</v>
      </c>
      <c r="E247" s="228" t="s">
        <v>623</v>
      </c>
      <c r="F247" s="229">
        <v>895</v>
      </c>
      <c r="G247" s="228"/>
      <c r="H247" s="228">
        <v>1122.5</v>
      </c>
      <c r="I247" s="230">
        <v>1078</v>
      </c>
      <c r="J247" s="231" t="s">
        <v>760</v>
      </c>
      <c r="K247" s="201">
        <v>227.5</v>
      </c>
      <c r="L247" s="232">
        <v>0.25418994413407803</v>
      </c>
      <c r="M247" s="228" t="s">
        <v>591</v>
      </c>
      <c r="N247" s="233">
        <v>43117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5">
        <v>105</v>
      </c>
      <c r="B248" s="226">
        <v>43020</v>
      </c>
      <c r="C248" s="226"/>
      <c r="D248" s="227" t="s">
        <v>346</v>
      </c>
      <c r="E248" s="228" t="s">
        <v>623</v>
      </c>
      <c r="F248" s="229">
        <v>525</v>
      </c>
      <c r="G248" s="228"/>
      <c r="H248" s="228">
        <v>629</v>
      </c>
      <c r="I248" s="230">
        <v>629</v>
      </c>
      <c r="J248" s="231" t="s">
        <v>681</v>
      </c>
      <c r="K248" s="201">
        <v>104</v>
      </c>
      <c r="L248" s="232">
        <v>0.19809523809523799</v>
      </c>
      <c r="M248" s="228" t="s">
        <v>591</v>
      </c>
      <c r="N248" s="233">
        <v>43119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5">
        <v>106</v>
      </c>
      <c r="B249" s="226">
        <v>43046</v>
      </c>
      <c r="C249" s="226"/>
      <c r="D249" s="227" t="s">
        <v>388</v>
      </c>
      <c r="E249" s="228" t="s">
        <v>623</v>
      </c>
      <c r="F249" s="229">
        <v>740</v>
      </c>
      <c r="G249" s="228"/>
      <c r="H249" s="228">
        <v>892.5</v>
      </c>
      <c r="I249" s="230">
        <v>900</v>
      </c>
      <c r="J249" s="231" t="s">
        <v>761</v>
      </c>
      <c r="K249" s="201">
        <f t="shared" ref="K249:K251" si="141">H249-F249</f>
        <v>152.5</v>
      </c>
      <c r="L249" s="232">
        <f t="shared" ref="L249:L251" si="142">K249/F249</f>
        <v>0.20608108108108109</v>
      </c>
      <c r="M249" s="228" t="s">
        <v>591</v>
      </c>
      <c r="N249" s="233">
        <v>43052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4">
        <v>107</v>
      </c>
      <c r="B250" s="195">
        <v>43073</v>
      </c>
      <c r="C250" s="195"/>
      <c r="D250" s="196" t="s">
        <v>762</v>
      </c>
      <c r="E250" s="197" t="s">
        <v>623</v>
      </c>
      <c r="F250" s="198">
        <v>118.5</v>
      </c>
      <c r="G250" s="197"/>
      <c r="H250" s="197">
        <v>143.5</v>
      </c>
      <c r="I250" s="199">
        <v>145</v>
      </c>
      <c r="J250" s="200" t="s">
        <v>613</v>
      </c>
      <c r="K250" s="201">
        <f t="shared" si="141"/>
        <v>25</v>
      </c>
      <c r="L250" s="202">
        <f t="shared" si="142"/>
        <v>0.2109704641350211</v>
      </c>
      <c r="M250" s="197" t="s">
        <v>591</v>
      </c>
      <c r="N250" s="203">
        <v>43097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4">
        <v>108</v>
      </c>
      <c r="B251" s="205">
        <v>43090</v>
      </c>
      <c r="C251" s="205"/>
      <c r="D251" s="206" t="s">
        <v>434</v>
      </c>
      <c r="E251" s="207" t="s">
        <v>623</v>
      </c>
      <c r="F251" s="208">
        <v>715</v>
      </c>
      <c r="G251" s="208"/>
      <c r="H251" s="209">
        <v>500</v>
      </c>
      <c r="I251" s="209">
        <v>872</v>
      </c>
      <c r="J251" s="210" t="s">
        <v>763</v>
      </c>
      <c r="K251" s="211">
        <f t="shared" si="141"/>
        <v>-215</v>
      </c>
      <c r="L251" s="212">
        <f t="shared" si="142"/>
        <v>-0.30069930069930068</v>
      </c>
      <c r="M251" s="208" t="s">
        <v>604</v>
      </c>
      <c r="N251" s="205">
        <v>43670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4">
        <v>109</v>
      </c>
      <c r="B252" s="195">
        <v>43098</v>
      </c>
      <c r="C252" s="195"/>
      <c r="D252" s="196" t="s">
        <v>606</v>
      </c>
      <c r="E252" s="197" t="s">
        <v>623</v>
      </c>
      <c r="F252" s="198">
        <v>435</v>
      </c>
      <c r="G252" s="197"/>
      <c r="H252" s="197">
        <v>542.5</v>
      </c>
      <c r="I252" s="199">
        <v>539</v>
      </c>
      <c r="J252" s="200" t="s">
        <v>681</v>
      </c>
      <c r="K252" s="201">
        <v>107.5</v>
      </c>
      <c r="L252" s="202">
        <v>0.247126436781609</v>
      </c>
      <c r="M252" s="197" t="s">
        <v>591</v>
      </c>
      <c r="N252" s="203">
        <v>43206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4">
        <v>110</v>
      </c>
      <c r="B253" s="195">
        <v>43098</v>
      </c>
      <c r="C253" s="195"/>
      <c r="D253" s="196" t="s">
        <v>563</v>
      </c>
      <c r="E253" s="197" t="s">
        <v>623</v>
      </c>
      <c r="F253" s="198">
        <v>885</v>
      </c>
      <c r="G253" s="197"/>
      <c r="H253" s="197">
        <v>1090</v>
      </c>
      <c r="I253" s="199">
        <v>1084</v>
      </c>
      <c r="J253" s="200" t="s">
        <v>681</v>
      </c>
      <c r="K253" s="201">
        <v>205</v>
      </c>
      <c r="L253" s="202">
        <v>0.23163841807909599</v>
      </c>
      <c r="M253" s="197" t="s">
        <v>591</v>
      </c>
      <c r="N253" s="203">
        <v>43213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4">
        <v>111</v>
      </c>
      <c r="B254" s="235">
        <v>43192</v>
      </c>
      <c r="C254" s="235"/>
      <c r="D254" s="213" t="s">
        <v>764</v>
      </c>
      <c r="E254" s="208" t="s">
        <v>623</v>
      </c>
      <c r="F254" s="236">
        <v>478.5</v>
      </c>
      <c r="G254" s="208"/>
      <c r="H254" s="208">
        <v>442</v>
      </c>
      <c r="I254" s="209">
        <v>613</v>
      </c>
      <c r="J254" s="210" t="s">
        <v>765</v>
      </c>
      <c r="K254" s="211">
        <f t="shared" ref="K254:K257" si="143">H254-F254</f>
        <v>-36.5</v>
      </c>
      <c r="L254" s="212">
        <f t="shared" ref="L254:L257" si="144">K254/F254</f>
        <v>-7.6280041797283177E-2</v>
      </c>
      <c r="M254" s="208" t="s">
        <v>604</v>
      </c>
      <c r="N254" s="205">
        <v>43762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4">
        <v>112</v>
      </c>
      <c r="B255" s="205">
        <v>43194</v>
      </c>
      <c r="C255" s="205"/>
      <c r="D255" s="206" t="s">
        <v>766</v>
      </c>
      <c r="E255" s="207" t="s">
        <v>623</v>
      </c>
      <c r="F255" s="208">
        <f>141.5-7.3</f>
        <v>134.19999999999999</v>
      </c>
      <c r="G255" s="208"/>
      <c r="H255" s="209">
        <v>77</v>
      </c>
      <c r="I255" s="209">
        <v>180</v>
      </c>
      <c r="J255" s="210" t="s">
        <v>767</v>
      </c>
      <c r="K255" s="211">
        <f t="shared" si="143"/>
        <v>-57.199999999999989</v>
      </c>
      <c r="L255" s="212">
        <f t="shared" si="144"/>
        <v>-0.42622950819672129</v>
      </c>
      <c r="M255" s="208" t="s">
        <v>604</v>
      </c>
      <c r="N255" s="205">
        <v>43522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4">
        <v>113</v>
      </c>
      <c r="B256" s="205">
        <v>43209</v>
      </c>
      <c r="C256" s="205"/>
      <c r="D256" s="206" t="s">
        <v>768</v>
      </c>
      <c r="E256" s="207" t="s">
        <v>623</v>
      </c>
      <c r="F256" s="208">
        <v>430</v>
      </c>
      <c r="G256" s="208"/>
      <c r="H256" s="209">
        <v>220</v>
      </c>
      <c r="I256" s="209">
        <v>537</v>
      </c>
      <c r="J256" s="210" t="s">
        <v>769</v>
      </c>
      <c r="K256" s="211">
        <f t="shared" si="143"/>
        <v>-210</v>
      </c>
      <c r="L256" s="212">
        <f t="shared" si="144"/>
        <v>-0.48837209302325579</v>
      </c>
      <c r="M256" s="208" t="s">
        <v>604</v>
      </c>
      <c r="N256" s="205">
        <v>43252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5">
        <v>114</v>
      </c>
      <c r="B257" s="226">
        <v>43220</v>
      </c>
      <c r="C257" s="226"/>
      <c r="D257" s="227" t="s">
        <v>389</v>
      </c>
      <c r="E257" s="228" t="s">
        <v>623</v>
      </c>
      <c r="F257" s="228">
        <v>153.5</v>
      </c>
      <c r="G257" s="228"/>
      <c r="H257" s="228">
        <v>196</v>
      </c>
      <c r="I257" s="230">
        <v>196</v>
      </c>
      <c r="J257" s="200" t="s">
        <v>770</v>
      </c>
      <c r="K257" s="201">
        <f t="shared" si="143"/>
        <v>42.5</v>
      </c>
      <c r="L257" s="202">
        <f t="shared" si="144"/>
        <v>0.27687296416938112</v>
      </c>
      <c r="M257" s="197" t="s">
        <v>591</v>
      </c>
      <c r="N257" s="203">
        <v>43605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4">
        <v>115</v>
      </c>
      <c r="B258" s="205">
        <v>43306</v>
      </c>
      <c r="C258" s="205"/>
      <c r="D258" s="206" t="s">
        <v>740</v>
      </c>
      <c r="E258" s="207" t="s">
        <v>623</v>
      </c>
      <c r="F258" s="208">
        <v>27.5</v>
      </c>
      <c r="G258" s="208"/>
      <c r="H258" s="209">
        <v>13.1</v>
      </c>
      <c r="I258" s="209">
        <v>60</v>
      </c>
      <c r="J258" s="210" t="s">
        <v>771</v>
      </c>
      <c r="K258" s="211">
        <v>-14.4</v>
      </c>
      <c r="L258" s="212">
        <v>-0.52363636363636401</v>
      </c>
      <c r="M258" s="208" t="s">
        <v>604</v>
      </c>
      <c r="N258" s="205">
        <v>43138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4">
        <v>116</v>
      </c>
      <c r="B259" s="235">
        <v>43318</v>
      </c>
      <c r="C259" s="235"/>
      <c r="D259" s="213" t="s">
        <v>772</v>
      </c>
      <c r="E259" s="208" t="s">
        <v>623</v>
      </c>
      <c r="F259" s="208">
        <v>148.5</v>
      </c>
      <c r="G259" s="208"/>
      <c r="H259" s="208">
        <v>102</v>
      </c>
      <c r="I259" s="209">
        <v>182</v>
      </c>
      <c r="J259" s="210" t="s">
        <v>773</v>
      </c>
      <c r="K259" s="211">
        <f>H259-F259</f>
        <v>-46.5</v>
      </c>
      <c r="L259" s="212">
        <f>K259/F259</f>
        <v>-0.31313131313131315</v>
      </c>
      <c r="M259" s="208" t="s">
        <v>604</v>
      </c>
      <c r="N259" s="205">
        <v>43661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4">
        <v>117</v>
      </c>
      <c r="B260" s="195">
        <v>43335</v>
      </c>
      <c r="C260" s="195"/>
      <c r="D260" s="196" t="s">
        <v>774</v>
      </c>
      <c r="E260" s="197" t="s">
        <v>623</v>
      </c>
      <c r="F260" s="228">
        <v>285</v>
      </c>
      <c r="G260" s="197"/>
      <c r="H260" s="197">
        <v>355</v>
      </c>
      <c r="I260" s="199">
        <v>364</v>
      </c>
      <c r="J260" s="200" t="s">
        <v>775</v>
      </c>
      <c r="K260" s="201">
        <v>70</v>
      </c>
      <c r="L260" s="202">
        <v>0.24561403508771901</v>
      </c>
      <c r="M260" s="197" t="s">
        <v>591</v>
      </c>
      <c r="N260" s="203">
        <v>43455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4">
        <v>118</v>
      </c>
      <c r="B261" s="195">
        <v>43341</v>
      </c>
      <c r="C261" s="195"/>
      <c r="D261" s="196" t="s">
        <v>377</v>
      </c>
      <c r="E261" s="197" t="s">
        <v>623</v>
      </c>
      <c r="F261" s="228">
        <v>525</v>
      </c>
      <c r="G261" s="197"/>
      <c r="H261" s="197">
        <v>585</v>
      </c>
      <c r="I261" s="199">
        <v>635</v>
      </c>
      <c r="J261" s="200" t="s">
        <v>776</v>
      </c>
      <c r="K261" s="201">
        <f t="shared" ref="K261:K278" si="145">H261-F261</f>
        <v>60</v>
      </c>
      <c r="L261" s="202">
        <f t="shared" ref="L261:L278" si="146">K261/F261</f>
        <v>0.11428571428571428</v>
      </c>
      <c r="M261" s="197" t="s">
        <v>591</v>
      </c>
      <c r="N261" s="203">
        <v>43662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4">
        <v>119</v>
      </c>
      <c r="B262" s="195">
        <v>43395</v>
      </c>
      <c r="C262" s="195"/>
      <c r="D262" s="196" t="s">
        <v>363</v>
      </c>
      <c r="E262" s="197" t="s">
        <v>623</v>
      </c>
      <c r="F262" s="228">
        <v>475</v>
      </c>
      <c r="G262" s="197"/>
      <c r="H262" s="197">
        <v>574</v>
      </c>
      <c r="I262" s="199">
        <v>570</v>
      </c>
      <c r="J262" s="200" t="s">
        <v>681</v>
      </c>
      <c r="K262" s="201">
        <f t="shared" si="145"/>
        <v>99</v>
      </c>
      <c r="L262" s="202">
        <f t="shared" si="146"/>
        <v>0.20842105263157895</v>
      </c>
      <c r="M262" s="197" t="s">
        <v>591</v>
      </c>
      <c r="N262" s="203">
        <v>43403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5">
        <v>120</v>
      </c>
      <c r="B263" s="226">
        <v>43397</v>
      </c>
      <c r="C263" s="226"/>
      <c r="D263" s="227" t="s">
        <v>384</v>
      </c>
      <c r="E263" s="228" t="s">
        <v>623</v>
      </c>
      <c r="F263" s="228">
        <v>707.5</v>
      </c>
      <c r="G263" s="228"/>
      <c r="H263" s="228">
        <v>872</v>
      </c>
      <c r="I263" s="230">
        <v>872</v>
      </c>
      <c r="J263" s="231" t="s">
        <v>681</v>
      </c>
      <c r="K263" s="201">
        <f t="shared" si="145"/>
        <v>164.5</v>
      </c>
      <c r="L263" s="232">
        <f t="shared" si="146"/>
        <v>0.23250883392226149</v>
      </c>
      <c r="M263" s="228" t="s">
        <v>591</v>
      </c>
      <c r="N263" s="233">
        <v>43482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5">
        <v>121</v>
      </c>
      <c r="B264" s="226">
        <v>43398</v>
      </c>
      <c r="C264" s="226"/>
      <c r="D264" s="227" t="s">
        <v>777</v>
      </c>
      <c r="E264" s="228" t="s">
        <v>623</v>
      </c>
      <c r="F264" s="228">
        <v>162</v>
      </c>
      <c r="G264" s="228"/>
      <c r="H264" s="228">
        <v>204</v>
      </c>
      <c r="I264" s="230">
        <v>209</v>
      </c>
      <c r="J264" s="231" t="s">
        <v>778</v>
      </c>
      <c r="K264" s="201">
        <f t="shared" si="145"/>
        <v>42</v>
      </c>
      <c r="L264" s="232">
        <f t="shared" si="146"/>
        <v>0.25925925925925924</v>
      </c>
      <c r="M264" s="228" t="s">
        <v>591</v>
      </c>
      <c r="N264" s="233">
        <v>43539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5">
        <v>122</v>
      </c>
      <c r="B265" s="226">
        <v>43399</v>
      </c>
      <c r="C265" s="226"/>
      <c r="D265" s="227" t="s">
        <v>482</v>
      </c>
      <c r="E265" s="228" t="s">
        <v>623</v>
      </c>
      <c r="F265" s="228">
        <v>240</v>
      </c>
      <c r="G265" s="228"/>
      <c r="H265" s="228">
        <v>297</v>
      </c>
      <c r="I265" s="230">
        <v>297</v>
      </c>
      <c r="J265" s="231" t="s">
        <v>681</v>
      </c>
      <c r="K265" s="237">
        <f t="shared" si="145"/>
        <v>57</v>
      </c>
      <c r="L265" s="232">
        <f t="shared" si="146"/>
        <v>0.23749999999999999</v>
      </c>
      <c r="M265" s="228" t="s">
        <v>591</v>
      </c>
      <c r="N265" s="233">
        <v>43417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4">
        <v>123</v>
      </c>
      <c r="B266" s="195">
        <v>43439</v>
      </c>
      <c r="C266" s="195"/>
      <c r="D266" s="196" t="s">
        <v>779</v>
      </c>
      <c r="E266" s="197" t="s">
        <v>623</v>
      </c>
      <c r="F266" s="197">
        <v>202.5</v>
      </c>
      <c r="G266" s="197"/>
      <c r="H266" s="197">
        <v>255</v>
      </c>
      <c r="I266" s="199">
        <v>252</v>
      </c>
      <c r="J266" s="200" t="s">
        <v>681</v>
      </c>
      <c r="K266" s="201">
        <f t="shared" si="145"/>
        <v>52.5</v>
      </c>
      <c r="L266" s="202">
        <f t="shared" si="146"/>
        <v>0.25925925925925924</v>
      </c>
      <c r="M266" s="197" t="s">
        <v>591</v>
      </c>
      <c r="N266" s="203">
        <v>43542</v>
      </c>
      <c r="O266" s="1"/>
      <c r="P266" s="1"/>
      <c r="Q266" s="1"/>
      <c r="R266" s="6" t="s">
        <v>780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5">
        <v>124</v>
      </c>
      <c r="B267" s="226">
        <v>43465</v>
      </c>
      <c r="C267" s="195"/>
      <c r="D267" s="227" t="s">
        <v>416</v>
      </c>
      <c r="E267" s="228" t="s">
        <v>623</v>
      </c>
      <c r="F267" s="228">
        <v>710</v>
      </c>
      <c r="G267" s="228"/>
      <c r="H267" s="228">
        <v>866</v>
      </c>
      <c r="I267" s="230">
        <v>866</v>
      </c>
      <c r="J267" s="231" t="s">
        <v>681</v>
      </c>
      <c r="K267" s="201">
        <f t="shared" si="145"/>
        <v>156</v>
      </c>
      <c r="L267" s="202">
        <f t="shared" si="146"/>
        <v>0.21971830985915494</v>
      </c>
      <c r="M267" s="197" t="s">
        <v>591</v>
      </c>
      <c r="N267" s="203">
        <v>43553</v>
      </c>
      <c r="O267" s="1"/>
      <c r="P267" s="1"/>
      <c r="Q267" s="1"/>
      <c r="R267" s="6" t="s">
        <v>780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5">
        <v>125</v>
      </c>
      <c r="B268" s="226">
        <v>43522</v>
      </c>
      <c r="C268" s="226"/>
      <c r="D268" s="227" t="s">
        <v>153</v>
      </c>
      <c r="E268" s="228" t="s">
        <v>623</v>
      </c>
      <c r="F268" s="228">
        <v>337.25</v>
      </c>
      <c r="G268" s="228"/>
      <c r="H268" s="228">
        <v>398.5</v>
      </c>
      <c r="I268" s="230">
        <v>411</v>
      </c>
      <c r="J268" s="200" t="s">
        <v>781</v>
      </c>
      <c r="K268" s="201">
        <f t="shared" si="145"/>
        <v>61.25</v>
      </c>
      <c r="L268" s="202">
        <f t="shared" si="146"/>
        <v>0.1816160118606375</v>
      </c>
      <c r="M268" s="197" t="s">
        <v>591</v>
      </c>
      <c r="N268" s="203">
        <v>43760</v>
      </c>
      <c r="O268" s="1"/>
      <c r="P268" s="1"/>
      <c r="Q268" s="1"/>
      <c r="R268" s="6" t="s">
        <v>780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8">
        <v>126</v>
      </c>
      <c r="B269" s="239">
        <v>43559</v>
      </c>
      <c r="C269" s="239"/>
      <c r="D269" s="240" t="s">
        <v>782</v>
      </c>
      <c r="E269" s="241" t="s">
        <v>623</v>
      </c>
      <c r="F269" s="241">
        <v>130</v>
      </c>
      <c r="G269" s="241"/>
      <c r="H269" s="241">
        <v>65</v>
      </c>
      <c r="I269" s="242">
        <v>158</v>
      </c>
      <c r="J269" s="210" t="s">
        <v>783</v>
      </c>
      <c r="K269" s="211">
        <f t="shared" si="145"/>
        <v>-65</v>
      </c>
      <c r="L269" s="212">
        <f t="shared" si="146"/>
        <v>-0.5</v>
      </c>
      <c r="M269" s="208" t="s">
        <v>604</v>
      </c>
      <c r="N269" s="205">
        <v>43726</v>
      </c>
      <c r="O269" s="1"/>
      <c r="P269" s="1"/>
      <c r="Q269" s="1"/>
      <c r="R269" s="6" t="s">
        <v>784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5">
        <v>127</v>
      </c>
      <c r="B270" s="226">
        <v>43017</v>
      </c>
      <c r="C270" s="226"/>
      <c r="D270" s="227" t="s">
        <v>186</v>
      </c>
      <c r="E270" s="228" t="s">
        <v>623</v>
      </c>
      <c r="F270" s="228">
        <v>141.5</v>
      </c>
      <c r="G270" s="228"/>
      <c r="H270" s="228">
        <v>183.5</v>
      </c>
      <c r="I270" s="230">
        <v>210</v>
      </c>
      <c r="J270" s="200" t="s">
        <v>778</v>
      </c>
      <c r="K270" s="201">
        <f t="shared" si="145"/>
        <v>42</v>
      </c>
      <c r="L270" s="202">
        <f t="shared" si="146"/>
        <v>0.29681978798586572</v>
      </c>
      <c r="M270" s="197" t="s">
        <v>591</v>
      </c>
      <c r="N270" s="203">
        <v>43042</v>
      </c>
      <c r="O270" s="1"/>
      <c r="P270" s="1"/>
      <c r="Q270" s="1"/>
      <c r="R270" s="6" t="s">
        <v>784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8">
        <v>128</v>
      </c>
      <c r="B271" s="239">
        <v>43074</v>
      </c>
      <c r="C271" s="239"/>
      <c r="D271" s="240" t="s">
        <v>785</v>
      </c>
      <c r="E271" s="241" t="s">
        <v>623</v>
      </c>
      <c r="F271" s="236">
        <v>172</v>
      </c>
      <c r="G271" s="241"/>
      <c r="H271" s="241">
        <v>155.25</v>
      </c>
      <c r="I271" s="242">
        <v>230</v>
      </c>
      <c r="J271" s="210" t="s">
        <v>786</v>
      </c>
      <c r="K271" s="211">
        <f t="shared" si="145"/>
        <v>-16.75</v>
      </c>
      <c r="L271" s="212">
        <f t="shared" si="146"/>
        <v>-9.7383720930232565E-2</v>
      </c>
      <c r="M271" s="208" t="s">
        <v>604</v>
      </c>
      <c r="N271" s="205">
        <v>43787</v>
      </c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5">
        <v>129</v>
      </c>
      <c r="B272" s="226">
        <v>43398</v>
      </c>
      <c r="C272" s="226"/>
      <c r="D272" s="227" t="s">
        <v>108</v>
      </c>
      <c r="E272" s="228" t="s">
        <v>623</v>
      </c>
      <c r="F272" s="228">
        <v>698.5</v>
      </c>
      <c r="G272" s="228"/>
      <c r="H272" s="228">
        <v>890</v>
      </c>
      <c r="I272" s="230">
        <v>890</v>
      </c>
      <c r="J272" s="200" t="s">
        <v>860</v>
      </c>
      <c r="K272" s="201">
        <f t="shared" si="145"/>
        <v>191.5</v>
      </c>
      <c r="L272" s="202">
        <f t="shared" si="146"/>
        <v>0.27415891195418757</v>
      </c>
      <c r="M272" s="197" t="s">
        <v>591</v>
      </c>
      <c r="N272" s="203">
        <v>44328</v>
      </c>
      <c r="O272" s="1"/>
      <c r="P272" s="1"/>
      <c r="Q272" s="1"/>
      <c r="R272" s="6" t="s">
        <v>780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5">
        <v>130</v>
      </c>
      <c r="B273" s="226">
        <v>42877</v>
      </c>
      <c r="C273" s="226"/>
      <c r="D273" s="227" t="s">
        <v>376</v>
      </c>
      <c r="E273" s="228" t="s">
        <v>623</v>
      </c>
      <c r="F273" s="228">
        <v>127.6</v>
      </c>
      <c r="G273" s="228"/>
      <c r="H273" s="228">
        <v>138</v>
      </c>
      <c r="I273" s="230">
        <v>190</v>
      </c>
      <c r="J273" s="200" t="s">
        <v>787</v>
      </c>
      <c r="K273" s="201">
        <f t="shared" si="145"/>
        <v>10.400000000000006</v>
      </c>
      <c r="L273" s="202">
        <f t="shared" si="146"/>
        <v>8.1504702194357417E-2</v>
      </c>
      <c r="M273" s="197" t="s">
        <v>591</v>
      </c>
      <c r="N273" s="203">
        <v>43774</v>
      </c>
      <c r="O273" s="1"/>
      <c r="P273" s="1"/>
      <c r="Q273" s="1"/>
      <c r="R273" s="6" t="s">
        <v>784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5">
        <v>131</v>
      </c>
      <c r="B274" s="226">
        <v>43158</v>
      </c>
      <c r="C274" s="226"/>
      <c r="D274" s="227" t="s">
        <v>788</v>
      </c>
      <c r="E274" s="228" t="s">
        <v>623</v>
      </c>
      <c r="F274" s="228">
        <v>317</v>
      </c>
      <c r="G274" s="228"/>
      <c r="H274" s="228">
        <v>382.5</v>
      </c>
      <c r="I274" s="230">
        <v>398</v>
      </c>
      <c r="J274" s="200" t="s">
        <v>789</v>
      </c>
      <c r="K274" s="201">
        <f t="shared" si="145"/>
        <v>65.5</v>
      </c>
      <c r="L274" s="202">
        <f t="shared" si="146"/>
        <v>0.20662460567823343</v>
      </c>
      <c r="M274" s="197" t="s">
        <v>591</v>
      </c>
      <c r="N274" s="203">
        <v>44238</v>
      </c>
      <c r="O274" s="1"/>
      <c r="P274" s="1"/>
      <c r="Q274" s="1"/>
      <c r="R274" s="6" t="s">
        <v>784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8">
        <v>132</v>
      </c>
      <c r="B275" s="239">
        <v>43164</v>
      </c>
      <c r="C275" s="239"/>
      <c r="D275" s="240" t="s">
        <v>145</v>
      </c>
      <c r="E275" s="241" t="s">
        <v>623</v>
      </c>
      <c r="F275" s="236">
        <f>510-14.4</f>
        <v>495.6</v>
      </c>
      <c r="G275" s="241"/>
      <c r="H275" s="241">
        <v>350</v>
      </c>
      <c r="I275" s="242">
        <v>672</v>
      </c>
      <c r="J275" s="210" t="s">
        <v>790</v>
      </c>
      <c r="K275" s="211">
        <f t="shared" si="145"/>
        <v>-145.60000000000002</v>
      </c>
      <c r="L275" s="212">
        <f t="shared" si="146"/>
        <v>-0.29378531073446329</v>
      </c>
      <c r="M275" s="208" t="s">
        <v>604</v>
      </c>
      <c r="N275" s="205">
        <v>43887</v>
      </c>
      <c r="O275" s="1"/>
      <c r="P275" s="1"/>
      <c r="Q275" s="1"/>
      <c r="R275" s="6" t="s">
        <v>780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38">
        <v>133</v>
      </c>
      <c r="B276" s="239">
        <v>43237</v>
      </c>
      <c r="C276" s="239"/>
      <c r="D276" s="240" t="s">
        <v>474</v>
      </c>
      <c r="E276" s="241" t="s">
        <v>623</v>
      </c>
      <c r="F276" s="236">
        <v>230.3</v>
      </c>
      <c r="G276" s="241"/>
      <c r="H276" s="241">
        <v>102.5</v>
      </c>
      <c r="I276" s="242">
        <v>348</v>
      </c>
      <c r="J276" s="210" t="s">
        <v>791</v>
      </c>
      <c r="K276" s="211">
        <f t="shared" si="145"/>
        <v>-127.80000000000001</v>
      </c>
      <c r="L276" s="212">
        <f t="shared" si="146"/>
        <v>-0.55492835432045162</v>
      </c>
      <c r="M276" s="208" t="s">
        <v>604</v>
      </c>
      <c r="N276" s="205">
        <v>43896</v>
      </c>
      <c r="O276" s="1"/>
      <c r="P276" s="1"/>
      <c r="Q276" s="1"/>
      <c r="R276" s="6" t="s">
        <v>780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5">
        <v>134</v>
      </c>
      <c r="B277" s="226">
        <v>43258</v>
      </c>
      <c r="C277" s="226"/>
      <c r="D277" s="227" t="s">
        <v>439</v>
      </c>
      <c r="E277" s="228" t="s">
        <v>623</v>
      </c>
      <c r="F277" s="228">
        <f>342.5-5.1</f>
        <v>337.4</v>
      </c>
      <c r="G277" s="228"/>
      <c r="H277" s="228">
        <v>412.5</v>
      </c>
      <c r="I277" s="230">
        <v>439</v>
      </c>
      <c r="J277" s="200" t="s">
        <v>792</v>
      </c>
      <c r="K277" s="201">
        <f t="shared" si="145"/>
        <v>75.100000000000023</v>
      </c>
      <c r="L277" s="202">
        <f t="shared" si="146"/>
        <v>0.22258446947243635</v>
      </c>
      <c r="M277" s="197" t="s">
        <v>591</v>
      </c>
      <c r="N277" s="203">
        <v>44230</v>
      </c>
      <c r="O277" s="1"/>
      <c r="P277" s="1"/>
      <c r="Q277" s="1"/>
      <c r="R277" s="6" t="s">
        <v>784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9">
        <v>135</v>
      </c>
      <c r="B278" s="218">
        <v>43285</v>
      </c>
      <c r="C278" s="218"/>
      <c r="D278" s="219" t="s">
        <v>55</v>
      </c>
      <c r="E278" s="220" t="s">
        <v>623</v>
      </c>
      <c r="F278" s="220">
        <f>127.5-5.53</f>
        <v>121.97</v>
      </c>
      <c r="G278" s="221"/>
      <c r="H278" s="221">
        <v>122.5</v>
      </c>
      <c r="I278" s="221">
        <v>170</v>
      </c>
      <c r="J278" s="222" t="s">
        <v>823</v>
      </c>
      <c r="K278" s="223">
        <f t="shared" si="145"/>
        <v>0.53000000000000114</v>
      </c>
      <c r="L278" s="224">
        <f t="shared" si="146"/>
        <v>4.3453308190538747E-3</v>
      </c>
      <c r="M278" s="220" t="s">
        <v>714</v>
      </c>
      <c r="N278" s="218">
        <v>44431</v>
      </c>
      <c r="O278" s="1"/>
      <c r="P278" s="1"/>
      <c r="Q278" s="1"/>
      <c r="R278" s="6" t="s">
        <v>780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38">
        <v>136</v>
      </c>
      <c r="B279" s="239">
        <v>43294</v>
      </c>
      <c r="C279" s="239"/>
      <c r="D279" s="240" t="s">
        <v>365</v>
      </c>
      <c r="E279" s="241" t="s">
        <v>623</v>
      </c>
      <c r="F279" s="236">
        <v>46.5</v>
      </c>
      <c r="G279" s="241"/>
      <c r="H279" s="241">
        <v>17</v>
      </c>
      <c r="I279" s="242">
        <v>59</v>
      </c>
      <c r="J279" s="210" t="s">
        <v>793</v>
      </c>
      <c r="K279" s="211">
        <f t="shared" ref="K279:K287" si="147">H279-F279</f>
        <v>-29.5</v>
      </c>
      <c r="L279" s="212">
        <f t="shared" ref="L279:L287" si="148">K279/F279</f>
        <v>-0.63440860215053763</v>
      </c>
      <c r="M279" s="208" t="s">
        <v>604</v>
      </c>
      <c r="N279" s="205">
        <v>43887</v>
      </c>
      <c r="O279" s="1"/>
      <c r="P279" s="1"/>
      <c r="Q279" s="1"/>
      <c r="R279" s="6" t="s">
        <v>780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5">
        <v>137</v>
      </c>
      <c r="B280" s="226">
        <v>43396</v>
      </c>
      <c r="C280" s="226"/>
      <c r="D280" s="227" t="s">
        <v>418</v>
      </c>
      <c r="E280" s="228" t="s">
        <v>623</v>
      </c>
      <c r="F280" s="228">
        <v>156.5</v>
      </c>
      <c r="G280" s="228"/>
      <c r="H280" s="228">
        <v>207.5</v>
      </c>
      <c r="I280" s="230">
        <v>191</v>
      </c>
      <c r="J280" s="200" t="s">
        <v>681</v>
      </c>
      <c r="K280" s="201">
        <f t="shared" si="147"/>
        <v>51</v>
      </c>
      <c r="L280" s="202">
        <f t="shared" si="148"/>
        <v>0.32587859424920129</v>
      </c>
      <c r="M280" s="197" t="s">
        <v>591</v>
      </c>
      <c r="N280" s="203">
        <v>44369</v>
      </c>
      <c r="O280" s="1"/>
      <c r="P280" s="1"/>
      <c r="Q280" s="1"/>
      <c r="R280" s="6" t="s">
        <v>780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5">
        <v>138</v>
      </c>
      <c r="B281" s="226">
        <v>43439</v>
      </c>
      <c r="C281" s="226"/>
      <c r="D281" s="227" t="s">
        <v>327</v>
      </c>
      <c r="E281" s="228" t="s">
        <v>623</v>
      </c>
      <c r="F281" s="228">
        <v>259.5</v>
      </c>
      <c r="G281" s="228"/>
      <c r="H281" s="228">
        <v>320</v>
      </c>
      <c r="I281" s="230">
        <v>320</v>
      </c>
      <c r="J281" s="200" t="s">
        <v>681</v>
      </c>
      <c r="K281" s="201">
        <f t="shared" si="147"/>
        <v>60.5</v>
      </c>
      <c r="L281" s="202">
        <f t="shared" si="148"/>
        <v>0.23314065510597304</v>
      </c>
      <c r="M281" s="197" t="s">
        <v>591</v>
      </c>
      <c r="N281" s="203">
        <v>44323</v>
      </c>
      <c r="O281" s="1"/>
      <c r="P281" s="1"/>
      <c r="Q281" s="1"/>
      <c r="R281" s="6" t="s">
        <v>780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38">
        <v>139</v>
      </c>
      <c r="B282" s="239">
        <v>43439</v>
      </c>
      <c r="C282" s="239"/>
      <c r="D282" s="240" t="s">
        <v>794</v>
      </c>
      <c r="E282" s="241" t="s">
        <v>623</v>
      </c>
      <c r="F282" s="241">
        <v>715</v>
      </c>
      <c r="G282" s="241"/>
      <c r="H282" s="241">
        <v>445</v>
      </c>
      <c r="I282" s="242">
        <v>840</v>
      </c>
      <c r="J282" s="210" t="s">
        <v>795</v>
      </c>
      <c r="K282" s="211">
        <f t="shared" si="147"/>
        <v>-270</v>
      </c>
      <c r="L282" s="212">
        <f t="shared" si="148"/>
        <v>-0.3776223776223776</v>
      </c>
      <c r="M282" s="208" t="s">
        <v>604</v>
      </c>
      <c r="N282" s="205">
        <v>43800</v>
      </c>
      <c r="O282" s="1"/>
      <c r="P282" s="1"/>
      <c r="Q282" s="1"/>
      <c r="R282" s="6" t="s">
        <v>780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5">
        <v>140</v>
      </c>
      <c r="B283" s="226">
        <v>43469</v>
      </c>
      <c r="C283" s="226"/>
      <c r="D283" s="227" t="s">
        <v>158</v>
      </c>
      <c r="E283" s="228" t="s">
        <v>623</v>
      </c>
      <c r="F283" s="228">
        <v>875</v>
      </c>
      <c r="G283" s="228"/>
      <c r="H283" s="228">
        <v>1165</v>
      </c>
      <c r="I283" s="230">
        <v>1185</v>
      </c>
      <c r="J283" s="200" t="s">
        <v>796</v>
      </c>
      <c r="K283" s="201">
        <f t="shared" si="147"/>
        <v>290</v>
      </c>
      <c r="L283" s="202">
        <f t="shared" si="148"/>
        <v>0.33142857142857141</v>
      </c>
      <c r="M283" s="197" t="s">
        <v>591</v>
      </c>
      <c r="N283" s="203">
        <v>43847</v>
      </c>
      <c r="O283" s="1"/>
      <c r="P283" s="1"/>
      <c r="Q283" s="1"/>
      <c r="R283" s="6" t="s">
        <v>780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5">
        <v>141</v>
      </c>
      <c r="B284" s="226">
        <v>43559</v>
      </c>
      <c r="C284" s="226"/>
      <c r="D284" s="227" t="s">
        <v>343</v>
      </c>
      <c r="E284" s="228" t="s">
        <v>623</v>
      </c>
      <c r="F284" s="228">
        <f>387-14.63</f>
        <v>372.37</v>
      </c>
      <c r="G284" s="228"/>
      <c r="H284" s="228">
        <v>490</v>
      </c>
      <c r="I284" s="230">
        <v>490</v>
      </c>
      <c r="J284" s="200" t="s">
        <v>681</v>
      </c>
      <c r="K284" s="201">
        <f t="shared" si="147"/>
        <v>117.63</v>
      </c>
      <c r="L284" s="202">
        <f t="shared" si="148"/>
        <v>0.31589548030185027</v>
      </c>
      <c r="M284" s="197" t="s">
        <v>591</v>
      </c>
      <c r="N284" s="203">
        <v>43850</v>
      </c>
      <c r="O284" s="1"/>
      <c r="P284" s="1"/>
      <c r="Q284" s="1"/>
      <c r="R284" s="6" t="s">
        <v>780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38">
        <v>142</v>
      </c>
      <c r="B285" s="239">
        <v>43578</v>
      </c>
      <c r="C285" s="239"/>
      <c r="D285" s="240" t="s">
        <v>797</v>
      </c>
      <c r="E285" s="241" t="s">
        <v>593</v>
      </c>
      <c r="F285" s="241">
        <v>220</v>
      </c>
      <c r="G285" s="241"/>
      <c r="H285" s="241">
        <v>127.5</v>
      </c>
      <c r="I285" s="242">
        <v>284</v>
      </c>
      <c r="J285" s="210" t="s">
        <v>798</v>
      </c>
      <c r="K285" s="211">
        <f t="shared" si="147"/>
        <v>-92.5</v>
      </c>
      <c r="L285" s="212">
        <f t="shared" si="148"/>
        <v>-0.42045454545454547</v>
      </c>
      <c r="M285" s="208" t="s">
        <v>604</v>
      </c>
      <c r="N285" s="205">
        <v>43896</v>
      </c>
      <c r="O285" s="1"/>
      <c r="P285" s="1"/>
      <c r="Q285" s="1"/>
      <c r="R285" s="6" t="s">
        <v>780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5">
        <v>143</v>
      </c>
      <c r="B286" s="226">
        <v>43622</v>
      </c>
      <c r="C286" s="226"/>
      <c r="D286" s="227" t="s">
        <v>483</v>
      </c>
      <c r="E286" s="228" t="s">
        <v>593</v>
      </c>
      <c r="F286" s="228">
        <v>332.8</v>
      </c>
      <c r="G286" s="228"/>
      <c r="H286" s="228">
        <v>405</v>
      </c>
      <c r="I286" s="230">
        <v>419</v>
      </c>
      <c r="J286" s="200" t="s">
        <v>799</v>
      </c>
      <c r="K286" s="201">
        <f t="shared" si="147"/>
        <v>72.199999999999989</v>
      </c>
      <c r="L286" s="202">
        <f t="shared" si="148"/>
        <v>0.21694711538461534</v>
      </c>
      <c r="M286" s="197" t="s">
        <v>591</v>
      </c>
      <c r="N286" s="203">
        <v>43860</v>
      </c>
      <c r="O286" s="1"/>
      <c r="P286" s="1"/>
      <c r="Q286" s="1"/>
      <c r="R286" s="6" t="s">
        <v>784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9">
        <v>144</v>
      </c>
      <c r="B287" s="218">
        <v>43641</v>
      </c>
      <c r="C287" s="218"/>
      <c r="D287" s="219" t="s">
        <v>151</v>
      </c>
      <c r="E287" s="220" t="s">
        <v>623</v>
      </c>
      <c r="F287" s="220">
        <v>386</v>
      </c>
      <c r="G287" s="221"/>
      <c r="H287" s="221">
        <v>395</v>
      </c>
      <c r="I287" s="221">
        <v>452</v>
      </c>
      <c r="J287" s="222" t="s">
        <v>800</v>
      </c>
      <c r="K287" s="223">
        <f t="shared" si="147"/>
        <v>9</v>
      </c>
      <c r="L287" s="224">
        <f t="shared" si="148"/>
        <v>2.3316062176165803E-2</v>
      </c>
      <c r="M287" s="220" t="s">
        <v>714</v>
      </c>
      <c r="N287" s="218">
        <v>43868</v>
      </c>
      <c r="O287" s="1"/>
      <c r="P287" s="1"/>
      <c r="Q287" s="1"/>
      <c r="R287" s="6" t="s">
        <v>784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9">
        <v>145</v>
      </c>
      <c r="B288" s="218">
        <v>43707</v>
      </c>
      <c r="C288" s="218"/>
      <c r="D288" s="219" t="s">
        <v>131</v>
      </c>
      <c r="E288" s="220" t="s">
        <v>623</v>
      </c>
      <c r="F288" s="220">
        <v>137.5</v>
      </c>
      <c r="G288" s="221"/>
      <c r="H288" s="221">
        <v>138.5</v>
      </c>
      <c r="I288" s="221">
        <v>190</v>
      </c>
      <c r="J288" s="222" t="s">
        <v>822</v>
      </c>
      <c r="K288" s="223">
        <f t="shared" ref="K288" si="149">H288-F288</f>
        <v>1</v>
      </c>
      <c r="L288" s="224">
        <f t="shared" ref="L288" si="150">K288/F288</f>
        <v>7.2727272727272727E-3</v>
      </c>
      <c r="M288" s="220" t="s">
        <v>714</v>
      </c>
      <c r="N288" s="218">
        <v>44432</v>
      </c>
      <c r="O288" s="1"/>
      <c r="P288" s="1"/>
      <c r="Q288" s="1"/>
      <c r="R288" s="6" t="s">
        <v>780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5">
        <v>146</v>
      </c>
      <c r="B289" s="226">
        <v>43731</v>
      </c>
      <c r="C289" s="226"/>
      <c r="D289" s="227" t="s">
        <v>430</v>
      </c>
      <c r="E289" s="228" t="s">
        <v>623</v>
      </c>
      <c r="F289" s="228">
        <v>235</v>
      </c>
      <c r="G289" s="228"/>
      <c r="H289" s="228">
        <v>295</v>
      </c>
      <c r="I289" s="230">
        <v>296</v>
      </c>
      <c r="J289" s="200" t="s">
        <v>801</v>
      </c>
      <c r="K289" s="201">
        <f t="shared" ref="K289:K294" si="151">H289-F289</f>
        <v>60</v>
      </c>
      <c r="L289" s="202">
        <f t="shared" ref="L289:L294" si="152">K289/F289</f>
        <v>0.25531914893617019</v>
      </c>
      <c r="M289" s="197" t="s">
        <v>591</v>
      </c>
      <c r="N289" s="203">
        <v>43844</v>
      </c>
      <c r="O289" s="1"/>
      <c r="P289" s="1"/>
      <c r="Q289" s="1"/>
      <c r="R289" s="6" t="s">
        <v>784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5">
        <v>147</v>
      </c>
      <c r="B290" s="226">
        <v>43752</v>
      </c>
      <c r="C290" s="226"/>
      <c r="D290" s="227" t="s">
        <v>802</v>
      </c>
      <c r="E290" s="228" t="s">
        <v>623</v>
      </c>
      <c r="F290" s="228">
        <v>277.5</v>
      </c>
      <c r="G290" s="228"/>
      <c r="H290" s="228">
        <v>333</v>
      </c>
      <c r="I290" s="230">
        <v>333</v>
      </c>
      <c r="J290" s="200" t="s">
        <v>803</v>
      </c>
      <c r="K290" s="201">
        <f t="shared" si="151"/>
        <v>55.5</v>
      </c>
      <c r="L290" s="202">
        <f t="shared" si="152"/>
        <v>0.2</v>
      </c>
      <c r="M290" s="197" t="s">
        <v>591</v>
      </c>
      <c r="N290" s="203">
        <v>43846</v>
      </c>
      <c r="O290" s="1"/>
      <c r="P290" s="1"/>
      <c r="Q290" s="1"/>
      <c r="R290" s="6" t="s">
        <v>780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5">
        <v>148</v>
      </c>
      <c r="B291" s="226">
        <v>43752</v>
      </c>
      <c r="C291" s="226"/>
      <c r="D291" s="227" t="s">
        <v>804</v>
      </c>
      <c r="E291" s="228" t="s">
        <v>623</v>
      </c>
      <c r="F291" s="228">
        <v>930</v>
      </c>
      <c r="G291" s="228"/>
      <c r="H291" s="228">
        <v>1165</v>
      </c>
      <c r="I291" s="230">
        <v>1200</v>
      </c>
      <c r="J291" s="200" t="s">
        <v>805</v>
      </c>
      <c r="K291" s="201">
        <f t="shared" si="151"/>
        <v>235</v>
      </c>
      <c r="L291" s="202">
        <f t="shared" si="152"/>
        <v>0.25268817204301075</v>
      </c>
      <c r="M291" s="197" t="s">
        <v>591</v>
      </c>
      <c r="N291" s="203">
        <v>43847</v>
      </c>
      <c r="O291" s="1"/>
      <c r="P291" s="1"/>
      <c r="Q291" s="1"/>
      <c r="R291" s="6" t="s">
        <v>784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5">
        <v>149</v>
      </c>
      <c r="B292" s="226">
        <v>43753</v>
      </c>
      <c r="C292" s="226"/>
      <c r="D292" s="227" t="s">
        <v>806</v>
      </c>
      <c r="E292" s="228" t="s">
        <v>623</v>
      </c>
      <c r="F292" s="198">
        <v>111</v>
      </c>
      <c r="G292" s="228"/>
      <c r="H292" s="228">
        <v>141</v>
      </c>
      <c r="I292" s="230">
        <v>141</v>
      </c>
      <c r="J292" s="200" t="s">
        <v>607</v>
      </c>
      <c r="K292" s="201">
        <f t="shared" si="151"/>
        <v>30</v>
      </c>
      <c r="L292" s="202">
        <f t="shared" si="152"/>
        <v>0.27027027027027029</v>
      </c>
      <c r="M292" s="197" t="s">
        <v>591</v>
      </c>
      <c r="N292" s="203">
        <v>44328</v>
      </c>
      <c r="O292" s="1"/>
      <c r="P292" s="1"/>
      <c r="Q292" s="1"/>
      <c r="R292" s="6" t="s">
        <v>784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5">
        <v>150</v>
      </c>
      <c r="B293" s="226">
        <v>43753</v>
      </c>
      <c r="C293" s="226"/>
      <c r="D293" s="227" t="s">
        <v>807</v>
      </c>
      <c r="E293" s="228" t="s">
        <v>623</v>
      </c>
      <c r="F293" s="198">
        <v>296</v>
      </c>
      <c r="G293" s="228"/>
      <c r="H293" s="228">
        <v>370</v>
      </c>
      <c r="I293" s="230">
        <v>370</v>
      </c>
      <c r="J293" s="200" t="s">
        <v>681</v>
      </c>
      <c r="K293" s="201">
        <f t="shared" si="151"/>
        <v>74</v>
      </c>
      <c r="L293" s="202">
        <f t="shared" si="152"/>
        <v>0.25</v>
      </c>
      <c r="M293" s="197" t="s">
        <v>591</v>
      </c>
      <c r="N293" s="203">
        <v>43853</v>
      </c>
      <c r="O293" s="1"/>
      <c r="P293" s="1"/>
      <c r="Q293" s="1"/>
      <c r="R293" s="6" t="s">
        <v>784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5">
        <v>151</v>
      </c>
      <c r="B294" s="226">
        <v>43754</v>
      </c>
      <c r="C294" s="226"/>
      <c r="D294" s="227" t="s">
        <v>808</v>
      </c>
      <c r="E294" s="228" t="s">
        <v>623</v>
      </c>
      <c r="F294" s="198">
        <v>300</v>
      </c>
      <c r="G294" s="228"/>
      <c r="H294" s="228">
        <v>382.5</v>
      </c>
      <c r="I294" s="230">
        <v>344</v>
      </c>
      <c r="J294" s="200" t="s">
        <v>809</v>
      </c>
      <c r="K294" s="201">
        <f t="shared" si="151"/>
        <v>82.5</v>
      </c>
      <c r="L294" s="202">
        <f t="shared" si="152"/>
        <v>0.27500000000000002</v>
      </c>
      <c r="M294" s="197" t="s">
        <v>591</v>
      </c>
      <c r="N294" s="203">
        <v>44238</v>
      </c>
      <c r="O294" s="1"/>
      <c r="P294" s="1"/>
      <c r="Q294" s="1"/>
      <c r="R294" s="6" t="s">
        <v>784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44">
        <v>152</v>
      </c>
      <c r="B295" s="245">
        <v>43832</v>
      </c>
      <c r="C295" s="245"/>
      <c r="D295" s="246" t="s">
        <v>810</v>
      </c>
      <c r="E295" s="53" t="s">
        <v>623</v>
      </c>
      <c r="F295" s="247" t="s">
        <v>811</v>
      </c>
      <c r="G295" s="53"/>
      <c r="H295" s="53"/>
      <c r="I295" s="248">
        <v>590</v>
      </c>
      <c r="J295" s="243" t="s">
        <v>594</v>
      </c>
      <c r="K295" s="243"/>
      <c r="L295" s="249"/>
      <c r="M295" s="250" t="s">
        <v>594</v>
      </c>
      <c r="N295" s="251"/>
      <c r="O295" s="1"/>
      <c r="P295" s="1"/>
      <c r="Q295" s="1"/>
      <c r="R295" s="6" t="s">
        <v>784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5">
        <v>153</v>
      </c>
      <c r="B296" s="226">
        <v>43966</v>
      </c>
      <c r="C296" s="226"/>
      <c r="D296" s="227" t="s">
        <v>71</v>
      </c>
      <c r="E296" s="228" t="s">
        <v>623</v>
      </c>
      <c r="F296" s="198">
        <v>67.5</v>
      </c>
      <c r="G296" s="228"/>
      <c r="H296" s="228">
        <v>86</v>
      </c>
      <c r="I296" s="230">
        <v>86</v>
      </c>
      <c r="J296" s="200" t="s">
        <v>812</v>
      </c>
      <c r="K296" s="201">
        <f t="shared" ref="K296:K303" si="153">H296-F296</f>
        <v>18.5</v>
      </c>
      <c r="L296" s="202">
        <f t="shared" ref="L296:L303" si="154">K296/F296</f>
        <v>0.27407407407407408</v>
      </c>
      <c r="M296" s="197" t="s">
        <v>591</v>
      </c>
      <c r="N296" s="203">
        <v>44008</v>
      </c>
      <c r="O296" s="1"/>
      <c r="P296" s="1"/>
      <c r="Q296" s="1"/>
      <c r="R296" s="6" t="s">
        <v>784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5">
        <v>154</v>
      </c>
      <c r="B297" s="226">
        <v>44035</v>
      </c>
      <c r="C297" s="226"/>
      <c r="D297" s="227" t="s">
        <v>482</v>
      </c>
      <c r="E297" s="228" t="s">
        <v>623</v>
      </c>
      <c r="F297" s="198">
        <v>231</v>
      </c>
      <c r="G297" s="228"/>
      <c r="H297" s="228">
        <v>281</v>
      </c>
      <c r="I297" s="230">
        <v>281</v>
      </c>
      <c r="J297" s="200" t="s">
        <v>681</v>
      </c>
      <c r="K297" s="201">
        <f t="shared" si="153"/>
        <v>50</v>
      </c>
      <c r="L297" s="202">
        <f t="shared" si="154"/>
        <v>0.21645021645021645</v>
      </c>
      <c r="M297" s="197" t="s">
        <v>591</v>
      </c>
      <c r="N297" s="203">
        <v>44358</v>
      </c>
      <c r="O297" s="1"/>
      <c r="P297" s="1"/>
      <c r="Q297" s="1"/>
      <c r="R297" s="6" t="s">
        <v>784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5">
        <v>155</v>
      </c>
      <c r="B298" s="226">
        <v>44092</v>
      </c>
      <c r="C298" s="226"/>
      <c r="D298" s="227" t="s">
        <v>407</v>
      </c>
      <c r="E298" s="228" t="s">
        <v>623</v>
      </c>
      <c r="F298" s="228">
        <v>206</v>
      </c>
      <c r="G298" s="228"/>
      <c r="H298" s="228">
        <v>248</v>
      </c>
      <c r="I298" s="230">
        <v>248</v>
      </c>
      <c r="J298" s="200" t="s">
        <v>681</v>
      </c>
      <c r="K298" s="201">
        <f t="shared" si="153"/>
        <v>42</v>
      </c>
      <c r="L298" s="202">
        <f t="shared" si="154"/>
        <v>0.20388349514563106</v>
      </c>
      <c r="M298" s="197" t="s">
        <v>591</v>
      </c>
      <c r="N298" s="203">
        <v>44214</v>
      </c>
      <c r="O298" s="1"/>
      <c r="P298" s="1"/>
      <c r="Q298" s="1"/>
      <c r="R298" s="6" t="s">
        <v>784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5">
        <v>156</v>
      </c>
      <c r="B299" s="226">
        <v>44140</v>
      </c>
      <c r="C299" s="226"/>
      <c r="D299" s="227" t="s">
        <v>407</v>
      </c>
      <c r="E299" s="228" t="s">
        <v>623</v>
      </c>
      <c r="F299" s="228">
        <v>182.5</v>
      </c>
      <c r="G299" s="228"/>
      <c r="H299" s="228">
        <v>248</v>
      </c>
      <c r="I299" s="230">
        <v>248</v>
      </c>
      <c r="J299" s="200" t="s">
        <v>681</v>
      </c>
      <c r="K299" s="201">
        <f t="shared" si="153"/>
        <v>65.5</v>
      </c>
      <c r="L299" s="202">
        <f t="shared" si="154"/>
        <v>0.35890410958904112</v>
      </c>
      <c r="M299" s="197" t="s">
        <v>591</v>
      </c>
      <c r="N299" s="203">
        <v>44214</v>
      </c>
      <c r="O299" s="1"/>
      <c r="P299" s="1"/>
      <c r="Q299" s="1"/>
      <c r="R299" s="6" t="s">
        <v>784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5">
        <v>157</v>
      </c>
      <c r="B300" s="226">
        <v>44140</v>
      </c>
      <c r="C300" s="226"/>
      <c r="D300" s="227" t="s">
        <v>327</v>
      </c>
      <c r="E300" s="228" t="s">
        <v>623</v>
      </c>
      <c r="F300" s="228">
        <v>247.5</v>
      </c>
      <c r="G300" s="228"/>
      <c r="H300" s="228">
        <v>320</v>
      </c>
      <c r="I300" s="230">
        <v>320</v>
      </c>
      <c r="J300" s="200" t="s">
        <v>681</v>
      </c>
      <c r="K300" s="201">
        <f t="shared" si="153"/>
        <v>72.5</v>
      </c>
      <c r="L300" s="202">
        <f t="shared" si="154"/>
        <v>0.29292929292929293</v>
      </c>
      <c r="M300" s="197" t="s">
        <v>591</v>
      </c>
      <c r="N300" s="203">
        <v>44323</v>
      </c>
      <c r="O300" s="1"/>
      <c r="P300" s="1"/>
      <c r="Q300" s="1"/>
      <c r="R300" s="6" t="s">
        <v>784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5">
        <v>158</v>
      </c>
      <c r="B301" s="226">
        <v>44140</v>
      </c>
      <c r="C301" s="226"/>
      <c r="D301" s="227" t="s">
        <v>272</v>
      </c>
      <c r="E301" s="228" t="s">
        <v>623</v>
      </c>
      <c r="F301" s="198">
        <v>925</v>
      </c>
      <c r="G301" s="228"/>
      <c r="H301" s="228">
        <v>1095</v>
      </c>
      <c r="I301" s="230">
        <v>1093</v>
      </c>
      <c r="J301" s="200" t="s">
        <v>813</v>
      </c>
      <c r="K301" s="201">
        <f t="shared" si="153"/>
        <v>170</v>
      </c>
      <c r="L301" s="202">
        <f t="shared" si="154"/>
        <v>0.18378378378378379</v>
      </c>
      <c r="M301" s="197" t="s">
        <v>591</v>
      </c>
      <c r="N301" s="203">
        <v>44201</v>
      </c>
      <c r="O301" s="1"/>
      <c r="P301" s="1"/>
      <c r="Q301" s="1"/>
      <c r="R301" s="6" t="s">
        <v>784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5">
        <v>159</v>
      </c>
      <c r="B302" s="226">
        <v>44140</v>
      </c>
      <c r="C302" s="226"/>
      <c r="D302" s="227" t="s">
        <v>343</v>
      </c>
      <c r="E302" s="228" t="s">
        <v>623</v>
      </c>
      <c r="F302" s="198">
        <v>332.5</v>
      </c>
      <c r="G302" s="228"/>
      <c r="H302" s="228">
        <v>393</v>
      </c>
      <c r="I302" s="230">
        <v>406</v>
      </c>
      <c r="J302" s="200" t="s">
        <v>814</v>
      </c>
      <c r="K302" s="201">
        <f t="shared" si="153"/>
        <v>60.5</v>
      </c>
      <c r="L302" s="202">
        <f t="shared" si="154"/>
        <v>0.18195488721804512</v>
      </c>
      <c r="M302" s="197" t="s">
        <v>591</v>
      </c>
      <c r="N302" s="203">
        <v>44256</v>
      </c>
      <c r="O302" s="1"/>
      <c r="P302" s="1"/>
      <c r="Q302" s="1"/>
      <c r="R302" s="6" t="s">
        <v>784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5">
        <v>160</v>
      </c>
      <c r="B303" s="226">
        <v>44141</v>
      </c>
      <c r="C303" s="226"/>
      <c r="D303" s="227" t="s">
        <v>482</v>
      </c>
      <c r="E303" s="228" t="s">
        <v>623</v>
      </c>
      <c r="F303" s="198">
        <v>231</v>
      </c>
      <c r="G303" s="228"/>
      <c r="H303" s="228">
        <v>281</v>
      </c>
      <c r="I303" s="230">
        <v>281</v>
      </c>
      <c r="J303" s="200" t="s">
        <v>681</v>
      </c>
      <c r="K303" s="201">
        <f t="shared" si="153"/>
        <v>50</v>
      </c>
      <c r="L303" s="202">
        <f t="shared" si="154"/>
        <v>0.21645021645021645</v>
      </c>
      <c r="M303" s="197" t="s">
        <v>591</v>
      </c>
      <c r="N303" s="203">
        <v>44358</v>
      </c>
      <c r="O303" s="1"/>
      <c r="P303" s="1"/>
      <c r="Q303" s="1"/>
      <c r="R303" s="6" t="s">
        <v>784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52">
        <v>161</v>
      </c>
      <c r="B304" s="245">
        <v>44187</v>
      </c>
      <c r="C304" s="245"/>
      <c r="D304" s="246" t="s">
        <v>455</v>
      </c>
      <c r="E304" s="53" t="s">
        <v>623</v>
      </c>
      <c r="F304" s="247" t="s">
        <v>815</v>
      </c>
      <c r="G304" s="53"/>
      <c r="H304" s="53"/>
      <c r="I304" s="248">
        <v>239</v>
      </c>
      <c r="J304" s="243" t="s">
        <v>594</v>
      </c>
      <c r="K304" s="243"/>
      <c r="L304" s="249"/>
      <c r="M304" s="250"/>
      <c r="N304" s="251"/>
      <c r="O304" s="1"/>
      <c r="P304" s="1"/>
      <c r="Q304" s="1"/>
      <c r="R304" s="6" t="s">
        <v>784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52">
        <v>162</v>
      </c>
      <c r="B305" s="245">
        <v>44258</v>
      </c>
      <c r="C305" s="245"/>
      <c r="D305" s="246" t="s">
        <v>810</v>
      </c>
      <c r="E305" s="53" t="s">
        <v>623</v>
      </c>
      <c r="F305" s="247" t="s">
        <v>811</v>
      </c>
      <c r="G305" s="53"/>
      <c r="H305" s="53"/>
      <c r="I305" s="248">
        <v>590</v>
      </c>
      <c r="J305" s="243" t="s">
        <v>594</v>
      </c>
      <c r="K305" s="243"/>
      <c r="L305" s="249"/>
      <c r="M305" s="250"/>
      <c r="N305" s="251"/>
      <c r="O305" s="1"/>
      <c r="P305" s="1"/>
      <c r="R305" s="6" t="s">
        <v>784</v>
      </c>
    </row>
    <row r="306" spans="1:26" ht="12.75" customHeight="1">
      <c r="A306" s="225">
        <v>163</v>
      </c>
      <c r="B306" s="226">
        <v>44274</v>
      </c>
      <c r="C306" s="226"/>
      <c r="D306" s="227" t="s">
        <v>343</v>
      </c>
      <c r="E306" s="228" t="s">
        <v>623</v>
      </c>
      <c r="F306" s="198">
        <v>355</v>
      </c>
      <c r="G306" s="228"/>
      <c r="H306" s="228">
        <v>422.5</v>
      </c>
      <c r="I306" s="230">
        <v>420</v>
      </c>
      <c r="J306" s="200" t="s">
        <v>816</v>
      </c>
      <c r="K306" s="201">
        <f t="shared" ref="K306:K309" si="155">H306-F306</f>
        <v>67.5</v>
      </c>
      <c r="L306" s="202">
        <f t="shared" ref="L306:L309" si="156">K306/F306</f>
        <v>0.19014084507042253</v>
      </c>
      <c r="M306" s="197" t="s">
        <v>591</v>
      </c>
      <c r="N306" s="203">
        <v>44361</v>
      </c>
      <c r="O306" s="1"/>
      <c r="R306" s="253" t="s">
        <v>784</v>
      </c>
    </row>
    <row r="307" spans="1:26" ht="12.75" customHeight="1">
      <c r="A307" s="225">
        <v>164</v>
      </c>
      <c r="B307" s="226">
        <v>44295</v>
      </c>
      <c r="C307" s="226"/>
      <c r="D307" s="227" t="s">
        <v>817</v>
      </c>
      <c r="E307" s="228" t="s">
        <v>623</v>
      </c>
      <c r="F307" s="198">
        <v>555</v>
      </c>
      <c r="G307" s="228"/>
      <c r="H307" s="228">
        <v>663</v>
      </c>
      <c r="I307" s="230">
        <v>663</v>
      </c>
      <c r="J307" s="200" t="s">
        <v>818</v>
      </c>
      <c r="K307" s="201">
        <f t="shared" si="155"/>
        <v>108</v>
      </c>
      <c r="L307" s="202">
        <f t="shared" si="156"/>
        <v>0.19459459459459461</v>
      </c>
      <c r="M307" s="197" t="s">
        <v>591</v>
      </c>
      <c r="N307" s="203">
        <v>44321</v>
      </c>
      <c r="O307" s="1"/>
      <c r="P307" s="1"/>
      <c r="Q307" s="1"/>
      <c r="R307" s="253" t="s">
        <v>784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5">
        <v>165</v>
      </c>
      <c r="B308" s="226">
        <v>44308</v>
      </c>
      <c r="C308" s="226"/>
      <c r="D308" s="227" t="s">
        <v>376</v>
      </c>
      <c r="E308" s="228" t="s">
        <v>623</v>
      </c>
      <c r="F308" s="198">
        <v>126.5</v>
      </c>
      <c r="G308" s="228"/>
      <c r="H308" s="228">
        <v>155</v>
      </c>
      <c r="I308" s="230">
        <v>155</v>
      </c>
      <c r="J308" s="200" t="s">
        <v>681</v>
      </c>
      <c r="K308" s="201">
        <f t="shared" si="155"/>
        <v>28.5</v>
      </c>
      <c r="L308" s="202">
        <f t="shared" si="156"/>
        <v>0.22529644268774704</v>
      </c>
      <c r="M308" s="197" t="s">
        <v>591</v>
      </c>
      <c r="N308" s="203">
        <v>44362</v>
      </c>
      <c r="O308" s="1"/>
      <c r="R308" s="253" t="s">
        <v>784</v>
      </c>
    </row>
    <row r="309" spans="1:26" ht="12.75" customHeight="1">
      <c r="A309" s="304">
        <v>166</v>
      </c>
      <c r="B309" s="305">
        <v>44368</v>
      </c>
      <c r="C309" s="305"/>
      <c r="D309" s="306" t="s">
        <v>394</v>
      </c>
      <c r="E309" s="307" t="s">
        <v>623</v>
      </c>
      <c r="F309" s="308">
        <v>287.5</v>
      </c>
      <c r="G309" s="307"/>
      <c r="H309" s="307">
        <v>245</v>
      </c>
      <c r="I309" s="309">
        <v>344</v>
      </c>
      <c r="J309" s="210" t="s">
        <v>857</v>
      </c>
      <c r="K309" s="211">
        <f t="shared" si="155"/>
        <v>-42.5</v>
      </c>
      <c r="L309" s="212">
        <f t="shared" si="156"/>
        <v>-0.14782608695652175</v>
      </c>
      <c r="M309" s="208" t="s">
        <v>604</v>
      </c>
      <c r="N309" s="205">
        <v>44508</v>
      </c>
      <c r="O309" s="1"/>
      <c r="R309" s="253" t="s">
        <v>784</v>
      </c>
    </row>
    <row r="310" spans="1:26" ht="12.75" customHeight="1">
      <c r="A310" s="252">
        <v>167</v>
      </c>
      <c r="B310" s="245">
        <v>44368</v>
      </c>
      <c r="C310" s="245"/>
      <c r="D310" s="246" t="s">
        <v>482</v>
      </c>
      <c r="E310" s="53" t="s">
        <v>623</v>
      </c>
      <c r="F310" s="247" t="s">
        <v>819</v>
      </c>
      <c r="G310" s="53"/>
      <c r="H310" s="53"/>
      <c r="I310" s="248">
        <v>320</v>
      </c>
      <c r="J310" s="243" t="s">
        <v>594</v>
      </c>
      <c r="K310" s="252"/>
      <c r="L310" s="245"/>
      <c r="M310" s="245"/>
      <c r="N310" s="246"/>
      <c r="O310" s="41"/>
      <c r="R310" s="253" t="s">
        <v>784</v>
      </c>
    </row>
    <row r="311" spans="1:26" ht="12.75" customHeight="1">
      <c r="A311" s="425">
        <v>168</v>
      </c>
      <c r="B311" s="426">
        <v>44406</v>
      </c>
      <c r="C311" s="426"/>
      <c r="D311" s="427" t="s">
        <v>376</v>
      </c>
      <c r="E311" s="428" t="s">
        <v>623</v>
      </c>
      <c r="F311" s="429">
        <v>162.5</v>
      </c>
      <c r="G311" s="428"/>
      <c r="H311" s="428">
        <v>200</v>
      </c>
      <c r="I311" s="428">
        <v>200</v>
      </c>
      <c r="J311" s="200" t="s">
        <v>681</v>
      </c>
      <c r="K311" s="201">
        <f t="shared" ref="K311" si="157">H311-F311</f>
        <v>37.5</v>
      </c>
      <c r="L311" s="202">
        <f t="shared" ref="L311" si="158">K311/F311</f>
        <v>0.23076923076923078</v>
      </c>
      <c r="M311" s="197" t="s">
        <v>591</v>
      </c>
      <c r="N311" s="203">
        <v>44571</v>
      </c>
      <c r="O311" s="41"/>
      <c r="R311" s="253" t="s">
        <v>784</v>
      </c>
    </row>
    <row r="312" spans="1:26" ht="12.75" customHeight="1">
      <c r="A312" s="225">
        <v>169</v>
      </c>
      <c r="B312" s="226">
        <v>44462</v>
      </c>
      <c r="C312" s="226"/>
      <c r="D312" s="227" t="s">
        <v>825</v>
      </c>
      <c r="E312" s="228" t="s">
        <v>623</v>
      </c>
      <c r="F312" s="198">
        <v>1235</v>
      </c>
      <c r="G312" s="228"/>
      <c r="H312" s="228">
        <v>1505</v>
      </c>
      <c r="I312" s="230">
        <v>1500</v>
      </c>
      <c r="J312" s="200" t="s">
        <v>681</v>
      </c>
      <c r="K312" s="201">
        <f t="shared" ref="K312" si="159">H312-F312</f>
        <v>270</v>
      </c>
      <c r="L312" s="202">
        <f t="shared" ref="L312" si="160">K312/F312</f>
        <v>0.21862348178137653</v>
      </c>
      <c r="M312" s="197" t="s">
        <v>591</v>
      </c>
      <c r="N312" s="203">
        <v>44564</v>
      </c>
      <c r="O312" s="1"/>
      <c r="R312" s="253" t="s">
        <v>784</v>
      </c>
    </row>
    <row r="313" spans="1:26" ht="12.75" customHeight="1">
      <c r="A313" s="275">
        <v>170</v>
      </c>
      <c r="B313" s="276">
        <v>44480</v>
      </c>
      <c r="C313" s="276"/>
      <c r="D313" s="277" t="s">
        <v>827</v>
      </c>
      <c r="E313" s="278" t="s">
        <v>623</v>
      </c>
      <c r="F313" s="279" t="s">
        <v>832</v>
      </c>
      <c r="G313" s="278"/>
      <c r="H313" s="278"/>
      <c r="I313" s="278">
        <v>145</v>
      </c>
      <c r="J313" s="280" t="s">
        <v>594</v>
      </c>
      <c r="K313" s="275"/>
      <c r="L313" s="276"/>
      <c r="M313" s="276"/>
      <c r="N313" s="277"/>
      <c r="O313" s="41"/>
      <c r="R313" s="253" t="s">
        <v>784</v>
      </c>
    </row>
    <row r="314" spans="1:26" ht="12.75" customHeight="1">
      <c r="A314" s="281">
        <v>171</v>
      </c>
      <c r="B314" s="282">
        <v>44481</v>
      </c>
      <c r="C314" s="282"/>
      <c r="D314" s="283" t="s">
        <v>261</v>
      </c>
      <c r="E314" s="284" t="s">
        <v>623</v>
      </c>
      <c r="F314" s="285" t="s">
        <v>829</v>
      </c>
      <c r="G314" s="284"/>
      <c r="H314" s="284"/>
      <c r="I314" s="284">
        <v>380</v>
      </c>
      <c r="J314" s="286" t="s">
        <v>594</v>
      </c>
      <c r="K314" s="281"/>
      <c r="L314" s="282"/>
      <c r="M314" s="282"/>
      <c r="N314" s="283"/>
      <c r="O314" s="41"/>
      <c r="R314" s="253" t="s">
        <v>784</v>
      </c>
    </row>
    <row r="315" spans="1:26" ht="12.75" customHeight="1">
      <c r="A315" s="281">
        <v>172</v>
      </c>
      <c r="B315" s="282">
        <v>44481</v>
      </c>
      <c r="C315" s="282"/>
      <c r="D315" s="283" t="s">
        <v>402</v>
      </c>
      <c r="E315" s="284" t="s">
        <v>623</v>
      </c>
      <c r="F315" s="285" t="s">
        <v>830</v>
      </c>
      <c r="G315" s="284"/>
      <c r="H315" s="284"/>
      <c r="I315" s="284">
        <v>56</v>
      </c>
      <c r="J315" s="286" t="s">
        <v>594</v>
      </c>
      <c r="K315" s="281"/>
      <c r="L315" s="282"/>
      <c r="M315" s="282"/>
      <c r="N315" s="283"/>
      <c r="O315" s="41"/>
      <c r="R315" s="253"/>
    </row>
    <row r="316" spans="1:26" ht="12.75" customHeight="1">
      <c r="A316" s="287">
        <v>173</v>
      </c>
      <c r="B316" s="282">
        <v>44551</v>
      </c>
      <c r="C316" s="287"/>
      <c r="D316" s="287" t="s">
        <v>119</v>
      </c>
      <c r="E316" s="284" t="s">
        <v>623</v>
      </c>
      <c r="F316" s="284" t="s">
        <v>868</v>
      </c>
      <c r="G316" s="284"/>
      <c r="H316" s="284"/>
      <c r="I316" s="284">
        <v>3000</v>
      </c>
      <c r="J316" s="284" t="s">
        <v>594</v>
      </c>
      <c r="K316" s="284"/>
      <c r="L316" s="284"/>
      <c r="M316" s="284"/>
      <c r="N316" s="287"/>
      <c r="O316" s="41"/>
      <c r="R316" s="253"/>
    </row>
    <row r="317" spans="1:26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253"/>
    </row>
    <row r="318" spans="1:26" ht="12.75" customHeight="1">
      <c r="A318" s="252"/>
      <c r="B318" s="254" t="s">
        <v>820</v>
      </c>
      <c r="F318" s="56"/>
      <c r="G318" s="56"/>
      <c r="H318" s="56"/>
      <c r="I318" s="56"/>
      <c r="J318" s="41"/>
      <c r="K318" s="56"/>
      <c r="L318" s="56"/>
      <c r="M318" s="56"/>
      <c r="O318" s="41"/>
      <c r="R318" s="253"/>
    </row>
    <row r="319" spans="1:26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26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1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1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1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1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1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1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1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A328" s="255"/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A329" s="255"/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A330" s="53"/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</sheetData>
  <autoFilter ref="R1:R326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2022-01-24T18:21:48Z</dcterms:modified>
</cp:coreProperties>
</file>