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4" i="7"/>
  <c r="M144" s="1"/>
  <c r="K143"/>
  <c r="M143" s="1"/>
  <c r="K142"/>
  <c r="M142" s="1"/>
  <c r="L110"/>
  <c r="K110"/>
  <c r="L109"/>
  <c r="K109"/>
  <c r="M110" l="1"/>
  <c r="M109"/>
  <c r="L49"/>
  <c r="K49"/>
  <c r="M49" s="1"/>
  <c r="M137"/>
  <c r="K137"/>
  <c r="K141"/>
  <c r="M141" s="1"/>
  <c r="M140"/>
  <c r="K140"/>
  <c r="K139"/>
  <c r="M139" s="1"/>
  <c r="L108"/>
  <c r="K108"/>
  <c r="L107"/>
  <c r="K107"/>
  <c r="L106"/>
  <c r="K106"/>
  <c r="L105"/>
  <c r="K105"/>
  <c r="M105" s="1"/>
  <c r="L101"/>
  <c r="K101"/>
  <c r="L52"/>
  <c r="K52"/>
  <c r="L54"/>
  <c r="K54"/>
  <c r="K138"/>
  <c r="M138" s="1"/>
  <c r="L104"/>
  <c r="K104"/>
  <c r="L103"/>
  <c r="K103"/>
  <c r="L152"/>
  <c r="K152"/>
  <c r="K136"/>
  <c r="M136" s="1"/>
  <c r="L53"/>
  <c r="K53"/>
  <c r="K135"/>
  <c r="M135" s="1"/>
  <c r="L102"/>
  <c r="K102"/>
  <c r="K134"/>
  <c r="M134" s="1"/>
  <c r="K328"/>
  <c r="L328" s="1"/>
  <c r="K327"/>
  <c r="L327" s="1"/>
  <c r="K133"/>
  <c r="M133" s="1"/>
  <c r="K127"/>
  <c r="M127" s="1"/>
  <c r="K132"/>
  <c r="M132" s="1"/>
  <c r="K131"/>
  <c r="M131" s="1"/>
  <c r="L100"/>
  <c r="K100"/>
  <c r="L42"/>
  <c r="K42"/>
  <c r="L50"/>
  <c r="K50"/>
  <c r="L48"/>
  <c r="K48"/>
  <c r="L51"/>
  <c r="K51"/>
  <c r="L38"/>
  <c r="K38"/>
  <c r="L99"/>
  <c r="K99"/>
  <c r="K122"/>
  <c r="M122" s="1"/>
  <c r="L98"/>
  <c r="K98"/>
  <c r="L97"/>
  <c r="K97"/>
  <c r="L94"/>
  <c r="K94"/>
  <c r="L96"/>
  <c r="K96"/>
  <c r="L95"/>
  <c r="K95"/>
  <c r="K130"/>
  <c r="M130" s="1"/>
  <c r="L93"/>
  <c r="K93"/>
  <c r="K129"/>
  <c r="M129" s="1"/>
  <c r="L44"/>
  <c r="K44"/>
  <c r="K123"/>
  <c r="M123" s="1"/>
  <c r="L16"/>
  <c r="K16"/>
  <c r="K128"/>
  <c r="M128" s="1"/>
  <c r="K126"/>
  <c r="M126" s="1"/>
  <c r="K124"/>
  <c r="M124" s="1"/>
  <c r="L46"/>
  <c r="K46"/>
  <c r="L40"/>
  <c r="K40"/>
  <c r="L41"/>
  <c r="K41"/>
  <c r="L91"/>
  <c r="K91"/>
  <c r="L90"/>
  <c r="K90"/>
  <c r="L92"/>
  <c r="K92"/>
  <c r="K125"/>
  <c r="M125" s="1"/>
  <c r="L47"/>
  <c r="K47"/>
  <c r="K121"/>
  <c r="M121" s="1"/>
  <c r="L43"/>
  <c r="K43"/>
  <c r="L32"/>
  <c r="K32"/>
  <c r="L86"/>
  <c r="K86"/>
  <c r="L85"/>
  <c r="K85"/>
  <c r="L89"/>
  <c r="K89"/>
  <c r="L88"/>
  <c r="K88"/>
  <c r="L87"/>
  <c r="K87"/>
  <c r="K119"/>
  <c r="M119" s="1"/>
  <c r="L83"/>
  <c r="K83"/>
  <c r="L84"/>
  <c r="K84"/>
  <c r="L33"/>
  <c r="K33"/>
  <c r="L39"/>
  <c r="K39"/>
  <c r="L82"/>
  <c r="K82"/>
  <c r="K81"/>
  <c r="L81"/>
  <c r="K120"/>
  <c r="M120" s="1"/>
  <c r="L79"/>
  <c r="K79"/>
  <c r="L36"/>
  <c r="K36"/>
  <c r="L80"/>
  <c r="K80"/>
  <c r="L77"/>
  <c r="K77"/>
  <c r="L15"/>
  <c r="K15"/>
  <c r="L74"/>
  <c r="K74"/>
  <c r="L78"/>
  <c r="K78"/>
  <c r="K118"/>
  <c r="M118" s="1"/>
  <c r="K117"/>
  <c r="M117" s="1"/>
  <c r="K330"/>
  <c r="L330" s="1"/>
  <c r="L76"/>
  <c r="K76"/>
  <c r="L75"/>
  <c r="K75"/>
  <c r="L14"/>
  <c r="K14"/>
  <c r="L71"/>
  <c r="K71"/>
  <c r="L73"/>
  <c r="K73"/>
  <c r="L72"/>
  <c r="K72"/>
  <c r="K68"/>
  <c r="L68"/>
  <c r="L70"/>
  <c r="K70"/>
  <c r="L37"/>
  <c r="K37"/>
  <c r="L31"/>
  <c r="K31"/>
  <c r="L30"/>
  <c r="K30"/>
  <c r="L69"/>
  <c r="K69"/>
  <c r="L65"/>
  <c r="K65"/>
  <c r="L67"/>
  <c r="K67"/>
  <c r="L66"/>
  <c r="K66"/>
  <c r="L35"/>
  <c r="K35"/>
  <c r="L34"/>
  <c r="K34"/>
  <c r="L29"/>
  <c r="K29"/>
  <c r="L13"/>
  <c r="K13"/>
  <c r="L12"/>
  <c r="K12"/>
  <c r="M52" l="1"/>
  <c r="M106"/>
  <c r="M108"/>
  <c r="M107"/>
  <c r="M101"/>
  <c r="M54"/>
  <c r="M104"/>
  <c r="M103"/>
  <c r="M53"/>
  <c r="M152"/>
  <c r="M42"/>
  <c r="M102"/>
  <c r="M48"/>
  <c r="M100"/>
  <c r="M50"/>
  <c r="M44"/>
  <c r="M94"/>
  <c r="M38"/>
  <c r="M51"/>
  <c r="M98"/>
  <c r="M99"/>
  <c r="M95"/>
  <c r="M97"/>
  <c r="M96"/>
  <c r="M93"/>
  <c r="M16"/>
  <c r="M46"/>
  <c r="M41"/>
  <c r="M40"/>
  <c r="M47"/>
  <c r="M90"/>
  <c r="M91"/>
  <c r="M92"/>
  <c r="M43"/>
  <c r="M85"/>
  <c r="M32"/>
  <c r="M86"/>
  <c r="M89"/>
  <c r="M88"/>
  <c r="M87"/>
  <c r="M36"/>
  <c r="M83"/>
  <c r="M33"/>
  <c r="M84"/>
  <c r="M39"/>
  <c r="M15"/>
  <c r="M79"/>
  <c r="M81"/>
  <c r="M77"/>
  <c r="M82"/>
  <c r="M70"/>
  <c r="M80"/>
  <c r="M74"/>
  <c r="M78"/>
  <c r="M31"/>
  <c r="M76"/>
  <c r="M30"/>
  <c r="M14"/>
  <c r="M75"/>
  <c r="M72"/>
  <c r="M37"/>
  <c r="M71"/>
  <c r="M73"/>
  <c r="M68"/>
  <c r="M34"/>
  <c r="M69"/>
  <c r="M65"/>
  <c r="M35"/>
  <c r="M67"/>
  <c r="M66"/>
  <c r="M29"/>
  <c r="M13"/>
  <c r="M12"/>
  <c r="L11"/>
  <c r="K11"/>
  <c r="L10"/>
  <c r="K10"/>
  <c r="M11" l="1"/>
  <c r="M10"/>
  <c r="K325" l="1"/>
  <c r="L325" s="1"/>
  <c r="M7" l="1"/>
  <c r="F313" l="1"/>
  <c r="K314"/>
  <c r="L314" s="1"/>
  <c r="K305"/>
  <c r="L305" s="1"/>
  <c r="K308"/>
  <c r="L308" s="1"/>
  <c r="K316" l="1"/>
  <c r="L316" s="1"/>
  <c r="F307"/>
  <c r="F306"/>
  <c r="F304"/>
  <c r="K304" s="1"/>
  <c r="L304" s="1"/>
  <c r="F284"/>
  <c r="F236"/>
  <c r="K315" l="1"/>
  <c r="L315" s="1"/>
  <c r="K313"/>
  <c r="L313" s="1"/>
  <c r="K319"/>
  <c r="L319" s="1"/>
  <c r="K320"/>
  <c r="L320" s="1"/>
  <c r="K312"/>
  <c r="L312" s="1"/>
  <c r="K322"/>
  <c r="L322" s="1"/>
  <c r="K318"/>
  <c r="L318" s="1"/>
  <c r="K311" l="1"/>
  <c r="L311" s="1"/>
  <c r="K300"/>
  <c r="L300" s="1"/>
  <c r="K302"/>
  <c r="L302" s="1"/>
  <c r="K299"/>
  <c r="L299" s="1"/>
  <c r="K301"/>
  <c r="L301" s="1"/>
  <c r="K230"/>
  <c r="L230" s="1"/>
  <c r="K283"/>
  <c r="L283" s="1"/>
  <c r="K297"/>
  <c r="L297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5"/>
  <c r="L285" s="1"/>
  <c r="K284"/>
  <c r="L284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4"/>
  <c r="L254" s="1"/>
  <c r="K252"/>
  <c r="L252" s="1"/>
  <c r="K251"/>
  <c r="L251" s="1"/>
  <c r="K250"/>
  <c r="L250" s="1"/>
  <c r="K248"/>
  <c r="L248" s="1"/>
  <c r="K247"/>
  <c r="L247" s="1"/>
  <c r="K246"/>
  <c r="L246" s="1"/>
  <c r="K245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K232"/>
  <c r="L232" s="1"/>
  <c r="K231"/>
  <c r="L231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D7" i="6"/>
  <c r="K6" i="4"/>
  <c r="K6" i="3"/>
  <c r="L6" i="2"/>
</calcChain>
</file>

<file path=xl/sharedStrings.xml><?xml version="1.0" encoding="utf-8"?>
<sst xmlns="http://schemas.openxmlformats.org/spreadsheetml/2006/main" count="7946" uniqueCount="3907">
  <si>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</si>
  <si>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</si>
  <si>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</si>
  <si>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</si>
  <si>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</si>
  <si>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</si>
  <si>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</si>
  <si>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</si>
  <si>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</si>
  <si>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</si>
  <si>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</si>
  <si>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</si>
  <si>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</si>
  <si>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</si>
  <si>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</si>
  <si>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</si>
  <si>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</si>
  <si>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</si>
  <si>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</si>
  <si>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</si>
  <si>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</si>
  <si>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</si>
  <si>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</si>
  <si>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</si>
  <si>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</si>
  <si>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</si>
  <si>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</si>
  <si>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</si>
  <si>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</si>
  <si>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</si>
  <si>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</si>
  <si>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</si>
  <si>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</si>
  <si>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</si>
  <si>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</si>
  <si>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</si>
  <si>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</si>
  <si>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</si>
  <si>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</si>
  <si>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</si>
  <si>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</si>
  <si>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</si>
  <si>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</si>
  <si>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</si>
  <si>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</si>
  <si>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</si>
  <si>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</si>
  <si>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</si>
  <si>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</si>
  <si>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</si>
  <si>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</si>
  <si>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</si>
  <si>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</si>
  <si>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</si>
  <si>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</si>
  <si>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</si>
  <si>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</si>
  <si>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</si>
  <si>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</si>
  <si>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</si>
  <si>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</si>
  <si>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</si>
  <si>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</si>
  <si>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</si>
  <si>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</si>
  <si>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</si>
  <si>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</si>
  <si>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</si>
  <si>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</si>
  <si>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</si>
  <si>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</si>
  <si>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</si>
  <si>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</si>
  <si>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</si>
  <si>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</si>
  <si>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</si>
  <si>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</si>
  <si>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</si>
  <si>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</si>
  <si>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</si>
  <si>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</si>
  <si>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</si>
  <si>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</si>
  <si>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</si>
  <si>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</si>
  <si>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</si>
  <si>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</si>
  <si>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</si>
  <si>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</si>
  <si>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</si>
  <si>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</si>
  <si>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</si>
  <si>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</si>
  <si>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</si>
  <si>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</si>
  <si>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</si>
  <si>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</si>
  <si>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</si>
  <si>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</si>
  <si>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</si>
  <si>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</si>
  <si>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</si>
  <si>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</si>
  <si>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</si>
  <si>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</si>
  <si>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</si>
  <si>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</si>
  <si>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</si>
  <si>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</si>
  <si>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</si>
  <si>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</si>
  <si>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</si>
  <si>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</si>
  <si>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</si>
  <si>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</si>
  <si>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</si>
  <si>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</si>
  <si>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</si>
  <si>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</si>
  <si>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</si>
  <si>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</si>
  <si>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</si>
  <si>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</si>
  <si>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</si>
  <si>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</si>
  <si>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</si>
  <si>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</si>
  <si>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</si>
  <si>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</si>
  <si>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</si>
  <si>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</si>
  <si>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</si>
  <si>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</si>
  <si>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</si>
  <si>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</si>
  <si>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</si>
  <si>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</si>
  <si>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</si>
  <si>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</si>
  <si>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</si>
  <si>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</si>
  <si>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</si>
  <si>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</si>
  <si>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</si>
  <si>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</si>
  <si>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</si>
  <si>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</si>
  <si>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</si>
  <si>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</si>
  <si>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</si>
  <si>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</si>
  <si>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</si>
  <si>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</si>
  <si>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</si>
  <si>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</si>
  <si>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</si>
  <si>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</si>
  <si>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</si>
  <si>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</si>
  <si>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</si>
  <si>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</si>
  <si>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</si>
  <si>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</si>
  <si>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</si>
  <si>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</si>
  <si>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</si>
  <si>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</si>
  <si>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</si>
  <si>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</si>
  <si>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</si>
  <si>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</si>
  <si>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</si>
  <si>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</si>
  <si>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</si>
  <si>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</si>
  <si>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</si>
  <si>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</si>
  <si>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</si>
  <si>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</si>
  <si>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</si>
  <si>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</si>
  <si>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</si>
  <si>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</si>
  <si>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</si>
  <si>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</si>
  <si>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</si>
  <si>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</si>
  <si>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</si>
  <si>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</si>
  <si>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</si>
  <si>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</si>
  <si>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</si>
  <si>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</si>
  <si>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</si>
  <si>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</si>
  <si>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</si>
  <si>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</si>
  <si>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</si>
  <si>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</si>
  <si>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</si>
  <si>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</si>
  <si>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</si>
  <si>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</si>
  <si>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</si>
  <si>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</si>
  <si>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</si>
  <si>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</si>
  <si>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</si>
  <si>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</si>
  <si>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</si>
  <si>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</si>
  <si>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</si>
  <si>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</si>
  <si>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</si>
  <si>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</si>
  <si>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</si>
  <si>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</si>
  <si>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</si>
  <si>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</si>
  <si>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</si>
  <si>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</si>
  <si>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</si>
  <si>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</si>
  <si>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</si>
  <si>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</si>
  <si>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</si>
  <si>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</si>
  <si>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</si>
  <si>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</si>
  <si>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</si>
  <si>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</si>
  <si>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</si>
  <si>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</si>
  <si>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</si>
  <si>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</si>
  <si>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</si>
  <si>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</si>
  <si>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</si>
  <si>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</si>
  <si>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</si>
  <si>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</si>
  <si>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</si>
  <si>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</si>
  <si>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</si>
  <si>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</si>
  <si>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</si>
  <si>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</si>
  <si>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</si>
  <si>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</si>
  <si>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</si>
  <si>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</si>
  <si>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</si>
  <si>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</si>
  <si>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</si>
  <si>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</si>
  <si>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</si>
  <si>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</si>
  <si>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</si>
  <si>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</si>
  <si>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</si>
  <si>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</si>
  <si>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</si>
  <si>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</si>
  <si>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</si>
  <si>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</si>
  <si>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</si>
  <si>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</si>
  <si>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</si>
  <si>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</si>
  <si>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</si>
  <si>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</si>
  <si>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</si>
  <si>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</si>
  <si>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</si>
  <si>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</si>
  <si>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</si>
  <si>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</si>
  <si>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</si>
  <si>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</si>
  <si>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</si>
  <si>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</si>
  <si>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</si>
  <si>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</si>
  <si>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</si>
  <si>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</si>
  <si>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</si>
  <si>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</si>
  <si>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</si>
  <si>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</si>
  <si>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</si>
  <si>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</si>
  <si>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</si>
  <si>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</si>
  <si>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</si>
  <si>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</si>
  <si>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</si>
  <si>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</si>
  <si>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</si>
  <si>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</si>
  <si>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</si>
  <si>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</si>
  <si>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</si>
  <si>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</si>
  <si>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</si>
  <si>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</si>
  <si>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</si>
  <si>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</si>
  <si>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</si>
  <si>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</si>
  <si>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</si>
  <si>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</si>
  <si>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</si>
  <si>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</si>
  <si>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</si>
  <si>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</si>
  <si>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</si>
  <si>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</si>
  <si>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</si>
  <si>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</si>
  <si>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</si>
  <si>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</si>
  <si>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</si>
  <si>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</si>
  <si>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</si>
  <si>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</si>
  <si>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</si>
  <si>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</si>
  <si>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</si>
  <si>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</si>
  <si>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</si>
  <si>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</si>
  <si>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</si>
  <si>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</si>
  <si>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</si>
  <si>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</si>
  <si>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</si>
  <si>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</si>
  <si>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</si>
  <si>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</si>
  <si>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</si>
  <si>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</si>
  <si>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</si>
  <si>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</si>
  <si>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</si>
  <si>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</si>
  <si>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</si>
  <si>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</si>
  <si>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</si>
  <si>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</si>
  <si>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</si>
  <si>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</si>
  <si>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</si>
  <si>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</si>
  <si>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</si>
  <si>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</si>
  <si>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</si>
  <si>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</si>
  <si>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</si>
  <si>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</si>
  <si>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</si>
  <si>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</si>
  <si>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</si>
  <si>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</si>
  <si>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</si>
  <si>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</si>
  <si>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</si>
  <si>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</si>
  <si>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</si>
  <si>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</si>
  <si>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</si>
  <si>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</si>
  <si>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</si>
  <si>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</si>
  <si>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</si>
  <si>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</si>
  <si>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</si>
  <si>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</si>
  <si>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</si>
  <si>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</si>
  <si>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</si>
  <si>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</si>
  <si>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</si>
  <si>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</si>
  <si>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</si>
  <si>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</si>
  <si>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</si>
  <si>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</si>
  <si>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</si>
  <si>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</si>
  <si>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</si>
  <si>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</si>
  <si>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</si>
  <si>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</si>
  <si>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</si>
  <si>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</si>
  <si>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</si>
  <si>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</si>
  <si>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</si>
  <si>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</si>
  <si>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</si>
  <si>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</si>
  <si>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</si>
  <si>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</si>
  <si>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</si>
  <si>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</si>
  <si>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</si>
  <si>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</si>
  <si>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</si>
  <si>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</si>
  <si>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</si>
  <si>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</si>
  <si>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</si>
  <si>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</si>
  <si>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</si>
  <si>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</si>
  <si>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</si>
  <si>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</si>
  <si>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</si>
  <si>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</si>
  <si>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</si>
  <si>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</si>
  <si>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</si>
  <si>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</si>
  <si>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</si>
  <si>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</si>
  <si>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</si>
  <si>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</si>
  <si>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</si>
  <si>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</si>
  <si>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</si>
  <si>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</si>
  <si>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</si>
  <si>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</si>
  <si>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</si>
  <si>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</si>
  <si>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</si>
  <si>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</si>
  <si>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</si>
  <si>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</si>
  <si>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</si>
  <si>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</si>
  <si>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</si>
  <si>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</si>
  <si>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</si>
  <si>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</si>
  <si>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</si>
  <si>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</si>
  <si>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</si>
  <si>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</si>
  <si>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</si>
  <si>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</si>
  <si>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</si>
  <si>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</si>
  <si>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</si>
  <si>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</si>
  <si>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</si>
  <si>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</si>
  <si>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</si>
  <si>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</si>
  <si>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</si>
  <si>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</si>
  <si>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</si>
  <si>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</si>
  <si>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</si>
  <si>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</si>
  <si>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</si>
  <si>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</si>
  <si>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</si>
  <si>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</si>
  <si>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</si>
  <si>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</si>
  <si>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</si>
  <si>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</si>
  <si>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</si>
  <si>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</si>
  <si>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</si>
  <si>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</si>
  <si>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</si>
  <si>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</si>
  <si>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</si>
  <si>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</si>
  <si>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</si>
  <si>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</si>
  <si>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</si>
  <si>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</si>
  <si>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</si>
  <si>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</si>
  <si>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</si>
  <si>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</si>
  <si>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</si>
  <si>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</si>
  <si>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</si>
  <si>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</si>
  <si>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</si>
  <si>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</si>
  <si>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</si>
  <si>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</si>
  <si>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</si>
  <si>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</si>
  <si>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</si>
  <si>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</si>
  <si>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</si>
  <si>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</si>
  <si>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</si>
  <si>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</si>
  <si>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</si>
  <si>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</si>
  <si>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</si>
  <si>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</si>
  <si>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</si>
  <si>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</si>
  <si>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</si>
  <si>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</si>
  <si>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</si>
  <si>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</si>
  <si>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</si>
  <si>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</si>
  <si>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</si>
  <si>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</si>
  <si>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</si>
  <si>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</si>
  <si>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</si>
  <si>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</si>
  <si>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</si>
  <si>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</si>
  <si>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</si>
  <si>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</si>
  <si>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</si>
  <si>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</si>
  <si>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</si>
  <si>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</si>
  <si>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</si>
  <si>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</si>
  <si>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</si>
  <si>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</si>
  <si>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</si>
  <si>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</si>
  <si>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</si>
  <si>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</si>
  <si>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</si>
  <si>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</si>
  <si>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</si>
  <si>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</si>
  <si>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</si>
  <si>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</si>
  <si>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</si>
  <si>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</si>
  <si>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</si>
  <si>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</si>
  <si>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</si>
  <si>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</si>
  <si>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</si>
  <si>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</si>
  <si>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</si>
  <si>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</si>
  <si>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</si>
  <si>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</si>
  <si>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</si>
  <si>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</si>
  <si>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</si>
  <si>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</si>
  <si>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</si>
  <si>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</si>
  <si>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</si>
  <si>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</si>
  <si>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</si>
  <si>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</si>
  <si>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</si>
  <si>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</si>
  <si>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</si>
  <si>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</si>
  <si>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</si>
  <si>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</si>
  <si>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</si>
  <si>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</si>
  <si>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</si>
  <si>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</si>
  <si>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</si>
  <si>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</si>
  <si>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</si>
  <si>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</si>
  <si>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</si>
  <si>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</si>
  <si>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</si>
  <si>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</si>
  <si>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</si>
  <si>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</si>
  <si>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</si>
  <si>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</si>
  <si>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</si>
  <si>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</si>
  <si>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</si>
  <si>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</si>
  <si>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</si>
  <si>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</si>
  <si>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</si>
  <si>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</si>
  <si>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</si>
  <si>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</si>
  <si>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</si>
  <si>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</si>
  <si>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</si>
  <si>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</si>
  <si>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</si>
  <si>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</si>
  <si>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</si>
  <si>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</si>
  <si>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</si>
  <si>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</si>
  <si>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</si>
  <si>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</si>
  <si>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</si>
  <si>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</si>
  <si>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</si>
  <si>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</si>
  <si>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</si>
  <si>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</si>
  <si>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</si>
  <si>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</si>
  <si>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</si>
  <si>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</si>
  <si>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</si>
  <si>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</si>
  <si>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</si>
  <si>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</si>
  <si>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</si>
  <si>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</si>
  <si>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</si>
  <si>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</si>
  <si>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</si>
  <si>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</si>
  <si>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</si>
  <si>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</si>
  <si>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</si>
  <si>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</si>
  <si>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</si>
  <si>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</si>
  <si>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</si>
  <si>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</si>
  <si>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</si>
  <si>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</si>
  <si>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</si>
  <si>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</si>
  <si>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</si>
  <si>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</si>
  <si>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</si>
  <si>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</si>
  <si>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</si>
  <si>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</si>
  <si>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</si>
  <si>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</si>
  <si>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</si>
  <si>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</si>
  <si>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</si>
  <si>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</si>
  <si>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</si>
  <si>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</si>
  <si>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</si>
  <si>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</si>
  <si>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</si>
  <si>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</si>
  <si>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</si>
  <si>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</si>
  <si>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</si>
  <si>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</si>
  <si>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</si>
  <si>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</si>
  <si>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</si>
  <si>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</si>
  <si>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</si>
  <si>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</si>
  <si>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</si>
  <si>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</si>
  <si>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</si>
  <si>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</si>
  <si>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</si>
  <si>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</si>
  <si>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</si>
  <si>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</si>
  <si>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</si>
  <si>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</si>
  <si>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</si>
  <si>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</si>
  <si>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</si>
  <si>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</si>
  <si>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</si>
  <si>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</si>
  <si>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</si>
  <si>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</si>
  <si>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</si>
  <si>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</si>
  <si>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</si>
  <si>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</si>
  <si>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</si>
  <si>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</si>
  <si>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</si>
  <si>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</si>
  <si>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</si>
  <si>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</si>
  <si>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</si>
  <si>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</si>
  <si>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</si>
  <si>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</si>
  <si>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</si>
  <si>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</si>
  <si>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</si>
  <si>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</si>
  <si>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</si>
  <si>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</si>
  <si>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</si>
  <si>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</si>
  <si>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</si>
  <si>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</si>
  <si>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</si>
  <si>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</si>
  <si>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</si>
  <si>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</si>
  <si>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</si>
  <si>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</si>
  <si>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</si>
  <si>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</si>
  <si>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</si>
  <si>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</si>
  <si>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</si>
  <si>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</si>
  <si>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</si>
  <si>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</si>
  <si>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</si>
  <si>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</si>
  <si>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</si>
  <si>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</si>
  <si>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</si>
  <si>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</si>
  <si>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</si>
  <si>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</si>
  <si>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</si>
  <si>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</si>
  <si>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</si>
  <si>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</si>
  <si>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</si>
  <si>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</si>
  <si>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</si>
  <si>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</si>
  <si>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</si>
  <si>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</si>
  <si>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</si>
  <si>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</si>
  <si>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</si>
  <si>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</si>
  <si>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</si>
  <si>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</si>
  <si>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</si>
  <si>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</si>
  <si>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</si>
  <si>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</si>
  <si>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</si>
  <si>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</si>
  <si>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</si>
  <si>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</si>
  <si>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</si>
  <si>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</si>
  <si>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</si>
  <si>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</si>
  <si>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</si>
  <si>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</si>
  <si>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</si>
  <si>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</si>
  <si>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</si>
  <si>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</si>
  <si>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</si>
  <si>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</si>
  <si>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</si>
  <si>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</si>
  <si>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</si>
  <si>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</si>
  <si>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</si>
  <si>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</si>
  <si>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</si>
  <si>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</si>
  <si>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</si>
  <si>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</si>
  <si>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</si>
  <si>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</si>
  <si>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</si>
  <si>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</si>
  <si>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</si>
  <si>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</si>
  <si>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</si>
  <si>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</si>
  <si>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</si>
  <si>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</si>
  <si>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</si>
  <si>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</si>
  <si>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</si>
  <si>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</si>
  <si>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</si>
  <si>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</si>
  <si>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</si>
  <si>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</si>
  <si>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</si>
  <si>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</si>
  <si>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</si>
  <si>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</si>
  <si>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</si>
  <si>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</si>
  <si>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</si>
  <si>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</si>
  <si>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</si>
  <si>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</si>
  <si>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</si>
  <si>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</si>
  <si>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</si>
  <si>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</si>
  <si>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</si>
  <si>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</si>
  <si>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</si>
  <si>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</si>
  <si>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</si>
  <si>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</si>
  <si>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</si>
  <si>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</si>
  <si>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</si>
  <si>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</si>
  <si>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</si>
  <si>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</si>
  <si>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</si>
  <si>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</si>
  <si>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</si>
  <si>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</si>
  <si>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</si>
  <si>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</si>
  <si>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</si>
  <si>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</si>
  <si>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</si>
  <si>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</si>
  <si>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</si>
  <si>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</si>
  <si>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</si>
  <si>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</si>
  <si>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</si>
  <si>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</si>
  <si>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</si>
  <si>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</si>
  <si>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</si>
  <si>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</si>
  <si>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</si>
  <si>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</si>
  <si>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</si>
  <si>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</si>
  <si>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</si>
  <si>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</si>
  <si>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</si>
  <si>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</si>
  <si>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</si>
  <si>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</si>
  <si>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</si>
  <si>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</si>
  <si>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</si>
  <si>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</si>
  <si>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</si>
  <si>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</si>
  <si>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</si>
  <si>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</si>
  <si>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</si>
  <si>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</si>
  <si>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</si>
  <si>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</si>
  <si>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</si>
  <si>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</si>
  <si>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</si>
  <si>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</si>
  <si>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</si>
  <si>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</si>
  <si>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</si>
  <si>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</si>
  <si>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</si>
  <si>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</si>
  <si>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</si>
  <si>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</si>
  <si>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</si>
  <si>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</si>
  <si>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</si>
  <si>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</si>
  <si>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</si>
  <si>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</si>
  <si>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</si>
  <si>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</si>
  <si>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</si>
  <si>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</si>
  <si>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</si>
  <si>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</si>
  <si>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</si>
  <si>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</si>
  <si>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</si>
  <si>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</si>
  <si>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</si>
  <si>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</si>
  <si>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</si>
  <si>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</si>
  <si>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</si>
  <si>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</si>
  <si>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</si>
  <si>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</si>
  <si>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</si>
  <si>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</si>
  <si>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</si>
  <si>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</si>
  <si>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</si>
  <si>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</si>
  <si>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</si>
  <si>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</si>
  <si>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</si>
  <si>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</si>
  <si>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</si>
  <si>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</si>
  <si>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</si>
  <si>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</si>
  <si>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</si>
  <si>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</si>
  <si>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</si>
  <si>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</si>
  <si>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</si>
  <si>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</si>
  <si>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</si>
  <si>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</si>
  <si>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</si>
  <si>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</si>
  <si>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</si>
  <si>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</si>
  <si>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</si>
  <si>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</si>
  <si>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</si>
  <si>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</si>
  <si>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</si>
  <si>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</si>
  <si>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</si>
  <si>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</si>
  <si>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</si>
  <si>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</si>
  <si>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</si>
  <si>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</si>
  <si>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</si>
  <si>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</si>
  <si>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</si>
  <si>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</si>
  <si>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</si>
  <si>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</si>
  <si>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</si>
  <si>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</si>
  <si>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</si>
  <si>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</si>
  <si>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</si>
  <si>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</si>
  <si>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</si>
  <si>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</si>
  <si>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</si>
  <si>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</si>
  <si>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</si>
  <si>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</si>
  <si>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</si>
  <si>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</si>
  <si>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</si>
  <si>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</si>
  <si>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</si>
  <si>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</si>
  <si>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</si>
  <si>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</si>
  <si>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</si>
  <si>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</si>
  <si>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</si>
  <si>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</si>
  <si>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</si>
  <si>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</si>
  <si>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</si>
  <si>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</si>
  <si>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</si>
  <si>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</si>
  <si>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</si>
  <si>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</si>
  <si>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</si>
  <si>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</si>
  <si>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</si>
  <si>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</si>
  <si>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</si>
  <si>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</si>
  <si>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</si>
  <si>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</si>
  <si>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</si>
  <si>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</si>
  <si>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</si>
  <si>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</si>
  <si>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</si>
  <si>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</si>
  <si>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</si>
  <si>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</si>
  <si>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</si>
  <si>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</si>
  <si>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</si>
  <si>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</si>
  <si>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</si>
  <si>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</si>
  <si>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</si>
  <si>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</si>
  <si>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</si>
  <si>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</si>
  <si>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</si>
  <si>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</si>
  <si>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</si>
  <si>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</si>
  <si>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</si>
  <si>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</si>
  <si>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</si>
  <si>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</si>
  <si>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</si>
  <si>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</si>
  <si>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</si>
  <si>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</si>
  <si>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</si>
  <si>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</si>
  <si>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</si>
  <si>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</si>
  <si>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</si>
  <si>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</si>
  <si>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</si>
  <si>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</si>
  <si>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</si>
  <si>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</si>
  <si>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</si>
  <si>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</si>
  <si>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</si>
  <si>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</si>
  <si>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</si>
  <si>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</si>
  <si>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</si>
  <si>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</si>
  <si>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</si>
  <si>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</si>
  <si>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</si>
  <si>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</si>
  <si>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</si>
  <si>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</si>
  <si>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</si>
  <si>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</si>
  <si>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</si>
  <si>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</si>
  <si>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</si>
  <si>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</si>
  <si>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</si>
  <si>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</si>
  <si>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</si>
  <si>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</si>
  <si>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</si>
  <si>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</si>
  <si>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</si>
  <si>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</si>
  <si>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</si>
  <si>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</si>
  <si>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</si>
  <si>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</si>
  <si>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</si>
  <si>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</si>
  <si>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</si>
  <si>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</si>
  <si>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</si>
  <si>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</si>
  <si>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</si>
  <si>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</si>
  <si>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</si>
  <si>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</si>
  <si>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</si>
  <si>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</si>
  <si>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</si>
  <si>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</si>
  <si>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</si>
  <si>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</si>
  <si>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</si>
  <si>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</si>
  <si>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</si>
  <si>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</si>
  <si>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</si>
  <si>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</si>
  <si>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</si>
  <si>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</si>
  <si>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</si>
  <si>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</si>
  <si>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</si>
  <si>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</si>
  <si>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</si>
  <si>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</si>
  <si>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</si>
  <si>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</si>
  <si>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</si>
  <si>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</si>
  <si>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</si>
  <si>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</si>
  <si>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</si>
  <si>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</si>
  <si>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</si>
  <si>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</si>
  <si>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</si>
  <si>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</si>
  <si>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</si>
  <si>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</si>
  <si>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</si>
  <si>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</si>
  <si>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</si>
  <si>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</si>
  <si>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</si>
  <si>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</si>
  <si>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</si>
  <si>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</si>
  <si>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</si>
  <si>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</si>
  <si>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</si>
  <si>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</si>
  <si>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</si>
  <si>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</si>
  <si>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</si>
  <si>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</si>
  <si>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</si>
  <si>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</si>
  <si>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</si>
  <si>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</si>
  <si>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</si>
  <si>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</si>
  <si>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</si>
  <si>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</si>
  <si>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</si>
  <si>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</si>
  <si>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</si>
  <si>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</si>
  <si>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</si>
  <si>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</si>
  <si>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</si>
  <si>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</si>
  <si>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</si>
  <si>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</si>
  <si>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</si>
  <si>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</si>
  <si>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</si>
  <si>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</si>
  <si>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</si>
  <si>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</si>
  <si>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</si>
  <si>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</si>
  <si>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</si>
  <si>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</si>
  <si>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</si>
  <si>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</si>
  <si>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</si>
  <si>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</si>
  <si>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</si>
  <si>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</si>
  <si>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</si>
  <si>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</si>
  <si>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</si>
  <si>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</si>
  <si>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</si>
  <si>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</si>
  <si>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</si>
  <si>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</si>
  <si>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</si>
  <si>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</si>
  <si>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</si>
  <si>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</si>
  <si>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</si>
  <si>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</si>
  <si>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</si>
  <si>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</si>
  <si>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</si>
  <si>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</si>
  <si>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</si>
  <si>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</si>
  <si>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</si>
  <si>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</si>
  <si>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</si>
  <si>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</si>
  <si>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</si>
  <si>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</si>
  <si>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</si>
  <si>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</si>
  <si>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</si>
  <si>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</si>
  <si>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</si>
  <si>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</si>
  <si>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</si>
  <si>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</si>
  <si>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</si>
  <si>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</si>
  <si>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</si>
  <si>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</si>
  <si>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</si>
  <si>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</si>
  <si>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</si>
  <si>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</si>
  <si>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</si>
  <si>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</si>
  <si>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</si>
  <si>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</si>
  <si>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</si>
  <si>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</si>
  <si>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</si>
  <si>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</si>
  <si>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</si>
  <si>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</si>
  <si>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</si>
  <si>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</si>
  <si>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</si>
  <si>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</si>
  <si>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</si>
  <si>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</si>
  <si>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</si>
  <si>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</si>
  <si>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</si>
  <si>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</si>
  <si>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</si>
  <si>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</si>
  <si>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</si>
  <si>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</si>
  <si>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</si>
  <si>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</si>
  <si>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</si>
  <si>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</si>
  <si>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</si>
  <si>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</si>
  <si>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</si>
  <si>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</si>
  <si>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</si>
  <si>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</si>
  <si>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</si>
  <si>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</si>
  <si>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</si>
  <si>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</si>
  <si>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</si>
  <si>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</si>
  <si>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</si>
  <si>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</si>
  <si>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</si>
  <si>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</si>
  <si>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</si>
  <si>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</si>
  <si>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</si>
  <si>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</si>
  <si>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</si>
  <si>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</si>
  <si>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</si>
  <si>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</si>
  <si>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</si>
  <si>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</si>
  <si>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</si>
  <si>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</si>
  <si>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</si>
  <si>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</si>
  <si>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</si>
  <si>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</si>
  <si>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</si>
  <si>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</si>
  <si>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</si>
  <si>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</si>
  <si>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</si>
  <si>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</si>
  <si>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</si>
  <si>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</si>
  <si>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</si>
  <si>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</si>
  <si>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</si>
  <si>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</si>
  <si>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</si>
  <si>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</si>
  <si>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</si>
  <si>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</si>
  <si>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</si>
  <si>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</si>
  <si>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</si>
  <si>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</si>
  <si>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</si>
  <si>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</si>
  <si>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</si>
  <si>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</si>
  <si>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</si>
  <si>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</si>
  <si>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</si>
  <si>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</si>
  <si>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</si>
  <si>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</si>
  <si>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</si>
  <si>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</si>
  <si>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</si>
  <si>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</si>
  <si>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</si>
  <si>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</si>
  <si>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</si>
  <si>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</si>
  <si>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</si>
  <si>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</si>
  <si>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</si>
  <si>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</si>
  <si>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</si>
  <si>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</si>
  <si>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</si>
  <si>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</si>
  <si>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</si>
  <si>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</si>
  <si>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</si>
  <si>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</si>
  <si>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</si>
  <si>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</si>
  <si>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</si>
  <si>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</si>
  <si>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</si>
  <si>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</si>
  <si>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</si>
  <si>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</si>
  <si>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</si>
  <si>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</si>
  <si>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</si>
  <si>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</si>
  <si>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</si>
  <si>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</si>
  <si>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</si>
  <si>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</si>
  <si>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</si>
  <si>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</si>
  <si>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</si>
  <si>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</si>
  <si>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</si>
  <si>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</si>
  <si>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</si>
  <si>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</si>
  <si>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</si>
  <si>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</si>
  <si>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</si>
  <si>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</si>
  <si>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</si>
  <si>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</si>
  <si>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</si>
  <si>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</si>
  <si>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</si>
  <si>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</si>
  <si>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</si>
  <si>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</si>
  <si>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</si>
  <si>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</si>
  <si>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</si>
  <si>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</si>
  <si>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</si>
  <si>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</si>
  <si>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</si>
  <si>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</si>
  <si>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</si>
  <si>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</si>
  <si>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</si>
  <si>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</si>
  <si>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</si>
  <si>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</si>
  <si>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</si>
  <si>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</si>
  <si>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</si>
  <si>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</si>
  <si>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</si>
  <si>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</si>
  <si>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</si>
  <si>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</si>
  <si>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</si>
  <si>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</si>
  <si>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</si>
  <si>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</si>
  <si>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</si>
  <si>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</si>
  <si>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</si>
  <si>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</si>
  <si>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</si>
  <si>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</si>
  <si>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</si>
  <si>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</si>
  <si>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</si>
  <si>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</si>
  <si>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</si>
  <si>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</si>
  <si>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</si>
  <si>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</si>
  <si>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</si>
  <si>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</si>
  <si>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</si>
  <si>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</si>
  <si>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</si>
  <si>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</si>
  <si>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</si>
  <si>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</si>
  <si>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</si>
  <si>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</si>
  <si>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</si>
  <si>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</si>
  <si>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</si>
  <si>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</si>
  <si>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</si>
  <si>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</si>
  <si>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</si>
  <si>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</si>
  <si>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</si>
  <si>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</si>
  <si>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</si>
  <si>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</si>
  <si>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</si>
  <si>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</si>
  <si>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</si>
  <si>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</si>
  <si>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</si>
  <si>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</si>
  <si>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</si>
  <si>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</si>
  <si>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</si>
  <si>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</si>
  <si>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</si>
  <si>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</si>
  <si>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</si>
  <si>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</si>
  <si>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</si>
  <si>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</si>
  <si>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</si>
  <si>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</si>
  <si>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</si>
  <si>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</si>
  <si>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</si>
  <si>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</si>
  <si>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</si>
  <si>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</si>
  <si>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</si>
  <si>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</si>
  <si>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</si>
  <si>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</si>
  <si>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</si>
  <si>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</si>
  <si>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</si>
  <si>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</si>
  <si>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</si>
  <si>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</si>
  <si>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</si>
  <si>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</si>
  <si>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</si>
  <si>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</si>
  <si>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</si>
  <si>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</si>
  <si>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</si>
  <si>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</si>
  <si>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</si>
  <si>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</si>
  <si>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</si>
  <si>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</si>
  <si>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</si>
  <si>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</si>
  <si>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</si>
  <si>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</si>
  <si>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</si>
  <si>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</si>
  <si>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</si>
  <si>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</si>
  <si>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</si>
  <si>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</si>
  <si>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</si>
  <si>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</si>
  <si>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</si>
  <si>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</si>
  <si>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</si>
  <si>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</si>
  <si>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</si>
  <si>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</si>
  <si>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</si>
  <si>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</si>
  <si>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</si>
  <si>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</si>
  <si>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</si>
  <si>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</si>
  <si>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</si>
  <si>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</si>
  <si>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</si>
  <si>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</si>
  <si>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</si>
  <si>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</si>
  <si>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</si>
  <si>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</si>
  <si>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</si>
  <si>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</si>
  <si>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</si>
  <si>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</si>
  <si>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</si>
  <si>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</si>
  <si>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</si>
  <si>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</si>
  <si>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</si>
  <si>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</si>
  <si>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</si>
  <si>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</si>
  <si>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</si>
  <si>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</si>
  <si>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</si>
  <si>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</si>
  <si>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</si>
  <si>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</si>
  <si>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</si>
  <si>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</si>
  <si>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</si>
  <si>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</si>
  <si>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</si>
  <si>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</si>
  <si>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</si>
  <si>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</si>
  <si>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</si>
  <si>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</si>
  <si>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</si>
  <si>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</si>
  <si>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</si>
  <si>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</si>
  <si>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</si>
  <si>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</si>
  <si>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</si>
  <si>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</si>
  <si>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</si>
  <si>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</si>
  <si>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</si>
  <si>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</si>
  <si>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</si>
  <si>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</si>
  <si>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</si>
  <si>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</si>
  <si>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</si>
  <si>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</si>
  <si>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</si>
  <si>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</si>
  <si>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</si>
  <si>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</si>
  <si>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</si>
  <si>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</si>
  <si>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</si>
  <si>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</si>
  <si>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</si>
  <si>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</si>
  <si>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</si>
  <si>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</si>
  <si>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</si>
  <si>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</si>
  <si>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</si>
  <si>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</si>
  <si>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</si>
  <si>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</si>
  <si>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</si>
  <si>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</si>
  <si>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</si>
  <si>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</si>
  <si>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</si>
  <si>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</si>
  <si>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</si>
  <si>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</si>
  <si>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</si>
  <si>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</si>
  <si>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</si>
  <si>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</si>
  <si>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</si>
  <si>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</si>
  <si>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</si>
  <si>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</si>
  <si>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</si>
  <si>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</si>
  <si>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</si>
  <si>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</si>
  <si>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</si>
  <si>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</si>
  <si>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</si>
  <si>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</si>
  <si>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</si>
  <si>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</si>
  <si>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</si>
  <si>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</si>
  <si>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</si>
  <si>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</si>
  <si>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</si>
  <si>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</si>
  <si>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</si>
  <si>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</si>
  <si>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</si>
  <si>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</si>
  <si>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</si>
  <si>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</si>
  <si>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</si>
  <si>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</si>
  <si>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</si>
  <si>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</si>
  <si>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</si>
  <si>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</si>
  <si>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</si>
  <si>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</si>
  <si>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</si>
  <si>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</si>
  <si>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</si>
  <si>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</si>
  <si>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</si>
  <si>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</si>
  <si>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</si>
  <si>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</si>
  <si>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</si>
  <si>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</si>
  <si>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</si>
  <si>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</si>
  <si>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</si>
  <si>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</si>
  <si>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</si>
  <si>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</si>
  <si>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</si>
  <si>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</si>
  <si>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</si>
  <si>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</si>
  <si>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</si>
  <si>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</si>
  <si>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</si>
  <si>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</si>
  <si>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</si>
  <si>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</si>
  <si>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</si>
  <si>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</si>
  <si>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</si>
  <si>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</si>
  <si>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</si>
  <si>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</si>
  <si>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</si>
  <si>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</si>
  <si>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</si>
  <si>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</si>
  <si>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</si>
  <si>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</si>
  <si>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</si>
  <si>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</si>
  <si>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</si>
  <si>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</si>
  <si>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</si>
  <si>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</si>
  <si>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</si>
  <si>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</si>
  <si>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</si>
  <si>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</si>
  <si>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</si>
  <si>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</si>
  <si>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</si>
  <si>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</si>
  <si>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</si>
  <si>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</si>
  <si>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</si>
  <si>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</si>
  <si>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</si>
  <si>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</si>
  <si>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</si>
  <si>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</si>
  <si>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</si>
  <si>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</si>
  <si>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</si>
  <si>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</si>
  <si>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</si>
  <si>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</si>
  <si>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</si>
  <si>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</si>
  <si>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</si>
  <si>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</si>
  <si>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</si>
  <si>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</si>
  <si>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</si>
  <si>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</si>
  <si>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</si>
  <si>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</si>
  <si>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</si>
  <si>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</si>
  <si>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</si>
  <si>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</si>
  <si>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</si>
  <si>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</si>
  <si>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</si>
  <si>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</si>
  <si>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</si>
  <si>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</si>
  <si>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</si>
  <si>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</si>
  <si>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</si>
  <si>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</si>
  <si>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</si>
  <si>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</si>
  <si>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</si>
  <si>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</si>
  <si>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</si>
  <si>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</si>
  <si>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</si>
  <si>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</si>
  <si>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</si>
  <si>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</si>
  <si>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</si>
  <si>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</si>
  <si>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</si>
  <si>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</si>
  <si>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</si>
  <si>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</si>
  <si>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</si>
  <si>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</si>
  <si>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</si>
  <si>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</si>
  <si>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</si>
  <si>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</si>
  <si>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</si>
  <si>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</si>
  <si>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</si>
  <si>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</si>
  <si>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</si>
  <si>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</si>
  <si>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</si>
  <si>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</si>
  <si>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</si>
  <si>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</si>
  <si>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</si>
  <si>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</si>
  <si>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</si>
  <si>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</si>
  <si>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</si>
  <si>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</si>
  <si>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</si>
  <si>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</si>
  <si>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</si>
  <si>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</si>
  <si>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</si>
  <si>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</si>
  <si>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</si>
  <si>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</si>
  <si>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</si>
  <si>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</si>
  <si>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</si>
  <si>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</si>
  <si>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</si>
  <si>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</si>
  <si>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</si>
  <si>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</si>
  <si>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</si>
  <si>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</si>
  <si>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</si>
  <si>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</si>
  <si>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</si>
  <si>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</si>
  <si>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</si>
  <si>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</si>
  <si>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</si>
  <si>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</si>
  <si>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</si>
  <si>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</si>
  <si>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</si>
  <si>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</si>
  <si>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</si>
  <si>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</si>
  <si>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</si>
  <si>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</si>
  <si>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</si>
  <si>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</si>
  <si>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</si>
  <si>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</si>
  <si>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</si>
  <si>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</si>
  <si>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</si>
  <si>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</si>
  <si>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</si>
  <si>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</si>
  <si>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</si>
  <si>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</si>
  <si>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</si>
  <si>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</si>
  <si>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</si>
  <si>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</si>
  <si>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</si>
  <si>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</si>
  <si>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</si>
  <si>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</si>
  <si>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</si>
  <si>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</si>
  <si>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</si>
  <si>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</si>
  <si>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</si>
  <si>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</si>
  <si>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</si>
  <si>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</si>
  <si>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</si>
  <si>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</si>
  <si>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</si>
  <si>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</si>
  <si>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</si>
  <si>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</si>
  <si>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</si>
  <si>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</si>
  <si>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</si>
  <si>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</si>
  <si>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</si>
  <si>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</si>
  <si>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</si>
  <si>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</si>
  <si>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</si>
  <si>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</si>
  <si>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</si>
  <si>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</si>
  <si>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</si>
  <si>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</si>
  <si>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</si>
  <si>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</si>
  <si>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</si>
  <si>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</si>
  <si>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</si>
  <si>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</si>
  <si>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</si>
  <si>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</si>
  <si>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</si>
  <si>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</si>
  <si>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</si>
  <si>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</si>
  <si>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</si>
  <si>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</si>
  <si>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</si>
  <si>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</si>
  <si>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</si>
  <si>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</si>
  <si>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</si>
  <si>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</si>
  <si>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</si>
  <si>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</si>
  <si>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</si>
  <si>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</si>
  <si>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</si>
  <si>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</si>
  <si>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</si>
  <si>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</si>
  <si>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</si>
  <si>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</si>
  <si>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</si>
  <si>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</si>
  <si>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</si>
  <si>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</si>
  <si>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</si>
  <si>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</si>
  <si>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</si>
  <si>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</si>
  <si>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</si>
  <si>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</si>
  <si>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</si>
  <si>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</si>
  <si>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</si>
  <si>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</si>
  <si>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</si>
  <si>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</si>
  <si>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</si>
  <si>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</si>
  <si>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</si>
  <si>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</si>
  <si>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</si>
  <si>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</si>
  <si>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</si>
  <si>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</si>
  <si>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</si>
  <si>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</si>
  <si>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</si>
  <si>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</si>
  <si>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</si>
  <si>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</si>
  <si>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</si>
  <si>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</si>
  <si>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</si>
  <si>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</si>
  <si>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</si>
  <si>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</si>
  <si>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</si>
  <si>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</si>
  <si>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</si>
  <si>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</si>
  <si>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</si>
  <si>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</si>
  <si>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</si>
  <si>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</si>
  <si>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</si>
  <si>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</si>
  <si>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</si>
  <si>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</si>
  <si>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</si>
  <si>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</si>
  <si>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</si>
  <si>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</si>
  <si>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</si>
  <si>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</si>
  <si>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</si>
  <si>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</si>
  <si>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</si>
  <si>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</si>
  <si>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</si>
  <si>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</si>
  <si>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</si>
  <si>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</si>
  <si>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</si>
  <si>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</si>
  <si>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</si>
  <si>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</si>
  <si>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</si>
  <si>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</si>
  <si>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</si>
  <si>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</si>
  <si>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</si>
  <si>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</si>
  <si>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</si>
  <si>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</si>
  <si>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</si>
  <si>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</si>
  <si>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</si>
  <si>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</si>
  <si>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</si>
  <si>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</si>
  <si>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</si>
  <si>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</si>
  <si>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</si>
  <si>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</si>
  <si>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</si>
  <si>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</si>
  <si>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</si>
  <si>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</si>
  <si>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</si>
  <si>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</si>
  <si>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</si>
  <si>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</si>
  <si>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</si>
  <si>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</si>
  <si>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</si>
  <si>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</si>
  <si>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</si>
  <si>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</si>
  <si>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</si>
  <si>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</si>
  <si>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</si>
  <si>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</si>
  <si>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</si>
  <si>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</si>
  <si>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</si>
  <si>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</si>
  <si>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</si>
  <si>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</si>
  <si>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</si>
  <si>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</si>
  <si>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</si>
  <si>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</si>
  <si>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</si>
  <si>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</si>
  <si>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</si>
  <si>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</si>
  <si>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</si>
  <si>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</si>
  <si>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</si>
  <si>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</si>
  <si>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</si>
  <si>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</si>
  <si>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</si>
  <si>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</si>
  <si>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</si>
  <si>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</si>
  <si>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</si>
  <si>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</si>
  <si>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</si>
  <si>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</si>
  <si>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</si>
  <si>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</si>
  <si>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</si>
  <si>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</si>
  <si>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</si>
  <si>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</si>
  <si>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</si>
  <si>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</si>
  <si>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</si>
  <si>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</si>
  <si>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</si>
  <si>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</si>
  <si>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</si>
  <si>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</si>
  <si>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</si>
  <si>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</si>
  <si>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</si>
  <si>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</si>
  <si>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</si>
  <si>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</si>
  <si>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</si>
  <si>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</si>
  <si>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</si>
  <si>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</si>
  <si>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</si>
  <si>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</si>
  <si>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</si>
  <si>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</si>
  <si>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</si>
  <si>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</si>
  <si>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</si>
  <si>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</si>
  <si>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</si>
  <si>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</si>
  <si>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</si>
  <si>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</si>
  <si>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</si>
  <si>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</si>
  <si>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</si>
  <si>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</si>
  <si>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</si>
  <si>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</si>
  <si>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</si>
  <si>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</si>
  <si>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</si>
  <si>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</si>
  <si>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</si>
  <si>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</si>
  <si>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</si>
  <si>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</si>
  <si>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</si>
  <si>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</si>
  <si>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</si>
  <si>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</si>
  <si>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</si>
  <si>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</si>
  <si>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</si>
  <si>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</si>
  <si>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</si>
  <si>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</si>
  <si>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</si>
  <si>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</si>
  <si>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</si>
  <si>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</si>
  <si>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</si>
  <si>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</si>
  <si>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</si>
  <si>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</si>
  <si>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</si>
  <si>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</si>
  <si>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</si>
  <si>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</si>
  <si>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</si>
  <si>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</si>
  <si>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</si>
  <si>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</si>
  <si>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</si>
  <si>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</si>
  <si>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</si>
  <si>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</si>
  <si>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</si>
  <si>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</si>
  <si>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</si>
  <si>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</si>
  <si>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</si>
  <si>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</si>
  <si>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</si>
  <si>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</si>
  <si>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</si>
  <si>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</si>
  <si>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</si>
  <si>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</si>
  <si>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</si>
  <si>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</si>
  <si>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</si>
  <si>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</si>
  <si>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</si>
  <si>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</si>
  <si>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</si>
  <si>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</si>
  <si>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</si>
  <si>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</si>
  <si>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</si>
  <si>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</si>
  <si>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</si>
  <si>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</si>
  <si>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</si>
  <si>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</si>
  <si>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</si>
  <si>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</si>
  <si>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</si>
  <si>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</si>
  <si>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</si>
  <si>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</si>
  <si>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</si>
  <si>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</si>
  <si>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</si>
  <si>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</si>
  <si>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</si>
  <si>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</si>
  <si>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</si>
  <si>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</si>
  <si>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</si>
  <si>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</si>
  <si>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</si>
  <si>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</si>
  <si>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</si>
  <si>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</si>
  <si>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</si>
  <si>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</si>
  <si>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</si>
  <si>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</si>
  <si>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</si>
  <si>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</si>
  <si>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</si>
  <si>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</si>
  <si>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</si>
  <si>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</si>
  <si>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</si>
  <si>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</si>
  <si>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</si>
  <si>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</si>
  <si>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</si>
  <si>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</si>
  <si>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</si>
  <si>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</si>
  <si>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</si>
  <si>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</si>
  <si>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</si>
  <si>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</si>
  <si>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</si>
  <si>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</si>
  <si>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</si>
  <si>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</si>
  <si>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</si>
  <si>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</si>
  <si>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</si>
  <si>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</si>
  <si>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</si>
  <si>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</si>
  <si>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</si>
  <si>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</si>
  <si>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</si>
  <si>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</si>
  <si>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</si>
  <si>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</si>
  <si>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</si>
  <si>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</si>
  <si>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</si>
  <si>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</si>
  <si>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</si>
  <si>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</si>
  <si>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</si>
  <si>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</si>
  <si>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</si>
  <si>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</si>
  <si>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</si>
  <si>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</si>
  <si>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</si>
  <si>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</si>
  <si>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</si>
  <si>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</si>
  <si>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</si>
  <si>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</si>
  <si>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</si>
  <si>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</si>
  <si>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</si>
  <si>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</si>
  <si>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</si>
  <si>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</si>
  <si>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</si>
  <si>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</si>
  <si>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</si>
  <si>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</si>
  <si>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</si>
  <si>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</si>
  <si>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</si>
  <si>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</si>
  <si>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</si>
  <si>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</si>
  <si>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</si>
  <si>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</si>
  <si>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</si>
  <si>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</si>
  <si>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</si>
  <si>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</si>
  <si>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</si>
  <si>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</si>
  <si>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</si>
  <si>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</si>
  <si>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</si>
  <si>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</si>
  <si>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</si>
  <si>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</si>
  <si>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</si>
  <si>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</si>
  <si>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</si>
  <si>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</si>
  <si>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</si>
  <si>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</si>
  <si>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</si>
  <si>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</si>
  <si>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</si>
  <si>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</si>
  <si>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</si>
  <si>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</si>
  <si>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</si>
  <si>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</si>
  <si>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</si>
  <si>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</si>
  <si>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</si>
  <si>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</si>
  <si>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</si>
  <si>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</si>
  <si>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</si>
  <si>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</si>
  <si>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</si>
  <si>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</si>
  <si>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</si>
  <si>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</si>
  <si>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</si>
  <si>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</si>
  <si>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</si>
  <si>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</si>
  <si>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</si>
  <si>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</si>
  <si>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</si>
  <si>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</si>
  <si>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</si>
  <si>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</si>
  <si>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</si>
  <si>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</si>
  <si>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</si>
  <si>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</si>
  <si>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</si>
  <si>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</si>
  <si>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</si>
  <si>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</si>
  <si>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</si>
  <si>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</si>
  <si>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</si>
  <si>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</si>
  <si>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</si>
  <si>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</si>
  <si>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</si>
  <si>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</si>
  <si>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</si>
  <si>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</si>
  <si>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</si>
  <si>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</si>
  <si>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</si>
  <si>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</si>
  <si>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</si>
  <si>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</si>
  <si>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</si>
  <si>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</si>
  <si>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</si>
  <si>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</si>
  <si>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</si>
  <si>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</si>
  <si>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</si>
  <si>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</si>
  <si>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</si>
  <si>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</si>
  <si>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</si>
  <si>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</si>
  <si>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</si>
  <si>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</si>
  <si>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</si>
  <si>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</si>
  <si>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</si>
  <si>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</si>
  <si>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</si>
  <si>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</si>
  <si>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</si>
  <si>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</si>
  <si>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</si>
  <si>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</si>
  <si>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</si>
  <si>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</si>
  <si>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</si>
  <si>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</si>
  <si>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</si>
  <si>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</si>
  <si>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</si>
  <si>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</si>
  <si>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</si>
  <si>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</si>
  <si>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</si>
  <si>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</si>
  <si>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</si>
  <si>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</si>
  <si>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</si>
  <si>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</si>
  <si>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</si>
  <si>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</si>
  <si>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</si>
  <si>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</si>
  <si>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</si>
  <si>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</si>
  <si>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</si>
  <si>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</si>
  <si>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</si>
  <si>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</si>
  <si>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</si>
  <si>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</si>
  <si>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</si>
  <si>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</si>
  <si>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</si>
  <si>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</si>
  <si>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</si>
  <si>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</si>
  <si>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</si>
  <si>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</si>
  <si>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</si>
  <si>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</si>
  <si>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</si>
  <si>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</si>
  <si>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</si>
  <si>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</si>
  <si>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</si>
  <si>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</si>
  <si>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</si>
  <si>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</si>
  <si>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</si>
  <si>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</si>
  <si>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</si>
  <si>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</si>
  <si>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</si>
  <si>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</si>
  <si>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</si>
  <si>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</si>
  <si>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</si>
  <si>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</si>
  <si>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</si>
  <si>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</si>
  <si>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</si>
  <si>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</si>
  <si>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</si>
  <si>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</si>
  <si>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</si>
  <si>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</si>
  <si>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</si>
  <si>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</si>
  <si>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</si>
  <si>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</si>
  <si>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</si>
  <si>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</si>
  <si>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</si>
  <si>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</si>
  <si>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</si>
  <si>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</si>
  <si>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</si>
  <si>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</si>
  <si>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</si>
  <si>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</si>
  <si>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</si>
  <si>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</si>
  <si>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</si>
  <si>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</si>
  <si>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</si>
  <si>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</si>
  <si>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</si>
  <si>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</si>
  <si>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</si>
  <si>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</si>
  <si>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</si>
  <si>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</si>
  <si>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</si>
  <si>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</si>
  <si>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</si>
  <si>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</si>
  <si>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</si>
  <si>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</si>
  <si>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</si>
  <si>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</si>
  <si>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</si>
  <si>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</si>
  <si>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</si>
  <si>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</si>
  <si>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</si>
  <si>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</si>
  <si>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</si>
  <si>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</si>
  <si>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</si>
  <si>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</si>
  <si>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</si>
  <si>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</si>
  <si>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</si>
  <si>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</si>
  <si>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</si>
  <si>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</si>
  <si>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</si>
  <si>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</si>
  <si>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</si>
  <si>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</si>
  <si>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</si>
  <si>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</si>
  <si>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</si>
  <si>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</si>
  <si>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</si>
  <si>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</si>
  <si>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</si>
  <si>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</si>
  <si>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</si>
  <si>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</si>
  <si>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</si>
  <si>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</si>
  <si>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</si>
  <si>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</si>
  <si>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</si>
  <si>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</si>
  <si>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</si>
  <si>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</si>
  <si>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</si>
  <si>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</si>
  <si>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</si>
  <si>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</si>
  <si>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</si>
  <si>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</si>
  <si>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</si>
  <si>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</si>
  <si>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</si>
  <si>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</si>
  <si>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</si>
  <si>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</si>
  <si>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</si>
  <si>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</si>
  <si>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</si>
  <si>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</si>
  <si>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</si>
  <si>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</si>
  <si>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</si>
  <si>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</si>
  <si>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</si>
  <si>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</si>
  <si>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</si>
  <si>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</si>
  <si>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</si>
  <si>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</si>
  <si>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</si>
  <si>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</si>
  <si>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</si>
  <si>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</si>
  <si>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</si>
  <si>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</si>
  <si>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</si>
  <si>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</si>
  <si>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</si>
  <si>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</si>
  <si>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</si>
  <si>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</si>
  <si>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</si>
  <si>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</si>
  <si>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</si>
  <si>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</si>
  <si>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</si>
  <si>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</si>
  <si>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</si>
  <si>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</si>
  <si>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</si>
  <si>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</si>
  <si>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</si>
  <si>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</si>
  <si>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</si>
  <si>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</si>
  <si>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</si>
  <si>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</si>
  <si>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</si>
  <si>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</si>
  <si>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</si>
  <si>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</si>
  <si>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</si>
  <si>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</si>
  <si>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</si>
  <si>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</si>
  <si>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</si>
  <si>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</si>
  <si>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</si>
  <si>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</si>
  <si>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</si>
  <si>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</si>
  <si>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</si>
  <si>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</si>
  <si>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</si>
  <si>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</si>
  <si>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</si>
  <si>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</si>
  <si>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</si>
  <si>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</si>
  <si>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</si>
  <si>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</si>
  <si>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</si>
  <si>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</si>
  <si>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</si>
  <si>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</si>
  <si>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</si>
  <si>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</si>
  <si>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</si>
  <si>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</si>
  <si>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</si>
  <si>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</si>
  <si>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</si>
  <si>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</si>
  <si>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</si>
  <si>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</si>
  <si>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</si>
  <si>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</si>
  <si>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</si>
  <si>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</si>
  <si>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</si>
  <si>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</si>
  <si>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</si>
  <si>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</si>
  <si>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</si>
  <si>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</si>
  <si>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</si>
  <si>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</si>
  <si>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</si>
  <si>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</si>
  <si>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</si>
  <si>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</si>
  <si>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</si>
  <si>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</si>
  <si>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</si>
  <si>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</si>
  <si>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</si>
  <si>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</si>
  <si>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</si>
  <si>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</si>
  <si>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</si>
  <si>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</si>
  <si>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</si>
  <si>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</si>
  <si>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</si>
  <si>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</si>
  <si>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</si>
  <si>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</si>
  <si>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</si>
  <si>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</si>
  <si>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</si>
  <si>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</si>
  <si>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</si>
  <si>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</si>
  <si>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</si>
  <si>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</si>
  <si>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</si>
  <si>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</si>
  <si>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</si>
  <si>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</si>
  <si>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</si>
  <si>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</si>
  <si>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</si>
  <si>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</si>
  <si>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</si>
  <si>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</si>
  <si>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</si>
  <si>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</si>
  <si>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</si>
  <si>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</si>
  <si>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</si>
  <si>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</si>
  <si>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</si>
  <si>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</si>
  <si>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</si>
  <si>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</si>
  <si>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</si>
  <si>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</si>
  <si>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</si>
  <si>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</si>
  <si>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</si>
  <si>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</si>
  <si>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</si>
  <si>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</si>
  <si>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</si>
  <si>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</si>
  <si>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</si>
  <si>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</si>
  <si>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</si>
  <si>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</si>
  <si>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</si>
  <si>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</si>
  <si>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</si>
  <si>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</si>
  <si>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</si>
  <si>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</si>
  <si>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</si>
  <si>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</si>
  <si>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</si>
  <si>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</si>
  <si>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</si>
  <si>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</si>
  <si>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</si>
  <si>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</si>
  <si>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</si>
  <si>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</si>
  <si>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</si>
  <si>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</si>
  <si>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</si>
  <si>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</si>
  <si>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</si>
  <si>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</si>
  <si>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</si>
  <si>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</si>
  <si>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</si>
  <si>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</si>
  <si>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</si>
  <si>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</si>
  <si>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</si>
  <si>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</si>
  <si>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</si>
  <si>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</si>
  <si>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</si>
  <si>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</si>
  <si>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</si>
  <si>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</si>
  <si>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</si>
  <si>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</si>
  <si>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</si>
  <si>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</si>
  <si>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</si>
  <si>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</si>
  <si>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</si>
  <si>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</si>
  <si>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</si>
  <si>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</si>
  <si>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</si>
  <si>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</si>
  <si>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</si>
  <si>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</si>
  <si>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</si>
  <si>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</si>
  <si>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</si>
  <si>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</si>
  <si>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</si>
  <si>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</si>
  <si>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</si>
  <si>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</si>
  <si>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</si>
  <si>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</si>
  <si>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</si>
  <si>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</si>
  <si>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</si>
  <si>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</si>
  <si>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</si>
  <si>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</si>
  <si>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</si>
  <si>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</si>
  <si>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</si>
  <si>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</si>
  <si>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</si>
  <si>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</si>
  <si>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</si>
  <si>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</si>
  <si>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</si>
  <si>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</si>
  <si>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</si>
  <si>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</si>
  <si>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</si>
  <si>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</si>
  <si>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</si>
  <si>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</si>
  <si>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</si>
  <si>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</si>
  <si>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</si>
  <si>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</si>
  <si>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</si>
  <si>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</si>
  <si>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</si>
  <si>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</si>
  <si>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</si>
  <si>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</si>
  <si>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</si>
  <si>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</si>
  <si>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</si>
  <si>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</si>
  <si>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</si>
  <si>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</si>
  <si>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</si>
  <si>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</si>
  <si>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</si>
  <si>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</si>
  <si>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</si>
  <si>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</si>
  <si>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</si>
  <si>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</si>
  <si>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</si>
  <si>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</si>
  <si>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</si>
  <si>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</si>
  <si>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</si>
  <si>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</si>
  <si>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</si>
  <si>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</si>
  <si>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</si>
  <si>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</si>
  <si>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</si>
  <si>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</si>
  <si>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</si>
  <si>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</si>
  <si>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</si>
  <si>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</si>
  <si>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</si>
  <si>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</si>
  <si>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</si>
  <si>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</si>
  <si>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</si>
  <si>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</si>
  <si>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</si>
  <si>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</si>
  <si>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</si>
  <si>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</si>
  <si>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</si>
  <si>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</si>
  <si>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</si>
  <si>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</si>
  <si>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</si>
  <si>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</si>
  <si>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</si>
  <si>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</si>
  <si>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</si>
  <si>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</si>
  <si>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</si>
  <si>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</si>
  <si>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</si>
  <si>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</si>
  <si>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</si>
  <si>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</si>
  <si>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</si>
  <si>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</si>
  <si>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</si>
  <si>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</si>
  <si>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</si>
  <si>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</si>
  <si>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</si>
  <si>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</si>
  <si>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</si>
  <si>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</si>
  <si>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</si>
  <si>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</si>
  <si>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</si>
  <si>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</si>
  <si>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</si>
  <si>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</si>
  <si>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</si>
  <si>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</si>
  <si>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</si>
  <si>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</si>
  <si>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</si>
  <si>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</si>
  <si>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</si>
  <si>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</si>
  <si>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</si>
  <si>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</si>
  <si>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</si>
  <si>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</si>
  <si>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</si>
  <si>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</si>
  <si>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</si>
  <si>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</si>
  <si>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</si>
  <si>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</si>
  <si>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</si>
  <si>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</si>
  <si>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</si>
  <si>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</si>
  <si>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</si>
  <si>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</si>
  <si>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</si>
  <si>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</si>
  <si>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</si>
  <si>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</si>
  <si>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</si>
  <si>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</si>
  <si>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</si>
  <si>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</si>
  <si>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</si>
  <si>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</si>
  <si>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</si>
  <si>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</si>
  <si>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</si>
  <si>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</si>
  <si>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</si>
  <si>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</si>
  <si>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</si>
  <si>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</si>
  <si>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</si>
  <si>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</si>
  <si>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</si>
  <si>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</si>
  <si>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</si>
  <si>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</si>
  <si>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</si>
  <si>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</si>
  <si>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</si>
  <si>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</si>
  <si>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</si>
  <si>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</si>
  <si>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</si>
  <si>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</si>
  <si>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</si>
  <si>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</si>
  <si>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</si>
  <si>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</si>
  <si>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</si>
  <si>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</si>
  <si>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</si>
  <si>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</si>
  <si>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</si>
  <si>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</si>
  <si>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</si>
  <si>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</si>
  <si>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</si>
  <si>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</si>
  <si>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</si>
  <si>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</si>
  <si>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</si>
  <si>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</si>
  <si>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</si>
  <si>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</si>
  <si>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</si>
  <si>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</si>
  <si>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</si>
  <si>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</si>
  <si>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</si>
  <si>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</si>
  <si>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</si>
  <si>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</si>
  <si>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</si>
  <si>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</si>
  <si>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</si>
  <si>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</si>
  <si>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</si>
  <si>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</si>
  <si>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</si>
  <si>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</si>
  <si>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</si>
  <si>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</si>
  <si>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</si>
  <si>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</si>
  <si>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</si>
  <si>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</si>
  <si>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</si>
  <si>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</si>
  <si>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</si>
  <si>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</si>
  <si>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</si>
  <si>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</si>
  <si>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</si>
  <si>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</si>
  <si>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</si>
  <si>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</si>
  <si>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</si>
  <si>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</si>
  <si>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</si>
  <si>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</si>
  <si>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</si>
  <si>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</si>
  <si>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</si>
  <si>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</si>
  <si>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</si>
  <si>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</si>
  <si>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</si>
  <si>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</si>
  <si>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</si>
  <si>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</si>
  <si>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</si>
  <si>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</si>
  <si>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</si>
  <si>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</si>
  <si>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</si>
  <si>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</si>
  <si>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</si>
  <si>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</si>
  <si>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</si>
  <si>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</si>
  <si>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</si>
  <si>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</si>
  <si>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</si>
  <si>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</si>
  <si>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</si>
  <si>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</si>
  <si>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</si>
  <si>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</si>
  <si>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</si>
  <si>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</si>
  <si>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</si>
  <si>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</si>
  <si>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</si>
  <si>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</si>
  <si>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</si>
  <si>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</si>
  <si>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</si>
  <si>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</si>
  <si>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</si>
  <si>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</si>
  <si>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</si>
  <si>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</si>
  <si>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</si>
  <si>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</si>
  <si>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</si>
  <si>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</si>
  <si>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</si>
  <si>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</si>
  <si>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</si>
  <si>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</si>
  <si>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</si>
  <si>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</si>
  <si>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</si>
  <si>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</si>
  <si>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</si>
  <si>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</si>
  <si>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</si>
  <si>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</si>
  <si>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</si>
  <si>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</si>
  <si>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</si>
  <si>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</si>
  <si>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</si>
  <si>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</si>
  <si>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</si>
  <si>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</si>
  <si>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</si>
  <si>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</si>
  <si>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</si>
  <si>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</si>
  <si>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</si>
  <si>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</si>
  <si>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</si>
  <si>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</si>
  <si>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</si>
  <si>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</si>
  <si>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</si>
  <si>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</si>
  <si>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</si>
  <si>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</si>
  <si>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</si>
  <si>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</si>
  <si>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</si>
  <si>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</si>
  <si>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</si>
  <si>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</si>
  <si>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</si>
  <si>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</si>
  <si>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</si>
  <si>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</si>
  <si>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</si>
  <si>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</si>
  <si>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</si>
  <si>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</si>
  <si>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</si>
  <si>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</si>
  <si>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</si>
  <si>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</si>
  <si>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</si>
  <si>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</si>
  <si>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</si>
  <si>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</si>
  <si>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</si>
  <si>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</si>
  <si>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</si>
  <si>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</si>
  <si>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</si>
  <si>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</si>
  <si>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</si>
  <si>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</si>
  <si>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</si>
  <si>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</si>
  <si>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</si>
  <si>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</si>
  <si>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</si>
  <si>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</si>
  <si>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</si>
  <si>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</si>
  <si>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</si>
  <si>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</si>
  <si>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</si>
  <si>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</si>
  <si>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</si>
  <si>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</si>
  <si>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</si>
  <si>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</si>
  <si>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</si>
  <si>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</si>
  <si>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</si>
  <si>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</si>
  <si>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</si>
  <si>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</si>
  <si>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</si>
  <si>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</si>
  <si>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</si>
  <si>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</si>
  <si>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</si>
  <si>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</si>
  <si>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</si>
  <si>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</si>
  <si>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</si>
  <si>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</si>
  <si>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</si>
  <si>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</si>
  <si>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</si>
  <si>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</si>
  <si>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</si>
  <si>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</si>
  <si>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</si>
  <si>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</si>
  <si>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</si>
  <si>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</si>
  <si>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</si>
  <si>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</si>
  <si>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</si>
  <si>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</si>
  <si>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</si>
  <si>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</si>
  <si>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</si>
  <si>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</si>
  <si>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</si>
  <si>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</si>
  <si>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</si>
  <si>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</si>
  <si>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</si>
  <si>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</si>
  <si>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</si>
  <si>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</si>
  <si>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</si>
  <si>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</si>
  <si>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</si>
  <si>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</si>
  <si>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</si>
  <si>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</si>
  <si>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</si>
  <si>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</si>
  <si>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</si>
  <si>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</si>
  <si>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</si>
  <si>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</si>
  <si>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</si>
  <si>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</si>
  <si>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</si>
  <si>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</si>
  <si>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</si>
  <si>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</si>
  <si>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</si>
  <si>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</si>
  <si>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</si>
  <si>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</si>
  <si>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</si>
  <si>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</si>
  <si>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</si>
  <si>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</si>
  <si>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</si>
  <si>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</si>
  <si>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</si>
  <si>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</si>
  <si>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</si>
  <si>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</si>
  <si>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</si>
  <si>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</si>
  <si>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</si>
  <si>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</si>
  <si>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</si>
  <si>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</si>
  <si>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</si>
  <si>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</si>
  <si>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</si>
  <si>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</si>
  <si>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</si>
  <si>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</si>
  <si>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</si>
  <si>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</si>
  <si>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</si>
  <si>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</si>
  <si>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</si>
  <si>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</si>
  <si>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</si>
  <si>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</si>
  <si>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</si>
  <si>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</si>
  <si>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</si>
  <si>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</si>
  <si>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</si>
  <si>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</si>
  <si>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</si>
  <si>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</si>
  <si>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</si>
  <si>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</si>
  <si>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</si>
  <si>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</si>
  <si>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</si>
  <si>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</si>
  <si>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</si>
  <si>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</si>
  <si>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</si>
  <si>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</si>
  <si>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</si>
  <si>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</si>
  <si>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</si>
  <si>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</si>
  <si>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</si>
  <si>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</si>
  <si>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</si>
  <si>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</si>
  <si>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</si>
  <si>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</si>
  <si>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</si>
  <si>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</si>
  <si>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</si>
  <si>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</si>
  <si>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</si>
  <si>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</si>
  <si>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</si>
  <si>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</si>
  <si>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</si>
  <si>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</si>
  <si>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</si>
  <si>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</si>
  <si>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</si>
  <si>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</si>
  <si>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</si>
  <si>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</si>
  <si>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</si>
  <si>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</si>
  <si>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</si>
  <si>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</si>
  <si>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</si>
  <si>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</si>
  <si>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</si>
  <si>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</si>
  <si>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</si>
  <si>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</si>
  <si>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</si>
  <si>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</si>
  <si>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</si>
  <si>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</si>
  <si>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</si>
  <si>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</si>
  <si>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</si>
  <si>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</si>
  <si>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</si>
  <si>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</si>
  <si>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</si>
  <si>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</si>
  <si>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</si>
  <si>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</si>
  <si>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</si>
  <si>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</si>
  <si>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</si>
  <si>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</si>
  <si>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</si>
  <si>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</si>
  <si>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</si>
  <si>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</si>
  <si>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</si>
  <si>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</si>
  <si>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</si>
  <si>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</si>
  <si>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</si>
  <si>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</si>
  <si>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</si>
  <si>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</si>
  <si>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</si>
  <si>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</si>
  <si>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</si>
  <si>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</si>
  <si>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</si>
  <si>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</si>
  <si>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</si>
  <si>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</si>
  <si>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</si>
  <si>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</si>
  <si>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</si>
  <si>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</si>
  <si>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</si>
  <si>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</si>
  <si>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</si>
  <si>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</si>
  <si>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</si>
  <si>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</si>
  <si>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</si>
  <si>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</si>
  <si>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</si>
  <si>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</si>
  <si>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</si>
  <si>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</si>
  <si>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</si>
  <si>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</si>
  <si>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</si>
  <si>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</si>
  <si>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</si>
  <si>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</si>
  <si>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</si>
  <si>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</si>
  <si>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</si>
  <si>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</si>
  <si>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</si>
  <si>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</si>
  <si>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</si>
  <si>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</si>
  <si>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</si>
  <si>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</si>
  <si>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</si>
  <si>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</si>
  <si>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</si>
  <si>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</si>
  <si>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</si>
  <si>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</si>
  <si>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</si>
  <si>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</si>
  <si>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</si>
  <si>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</si>
  <si>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</si>
  <si>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</si>
  <si>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</si>
  <si>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</si>
  <si>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</si>
  <si>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</si>
  <si>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</si>
  <si>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</si>
  <si>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</si>
  <si>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</si>
  <si>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</si>
  <si>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</si>
  <si>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</si>
  <si>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</si>
  <si>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</si>
  <si>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</si>
  <si>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</si>
  <si>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</si>
  <si>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</si>
  <si>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</si>
  <si>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</si>
  <si>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</si>
  <si>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</si>
  <si>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</si>
  <si>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</si>
  <si>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</si>
  <si>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</si>
  <si>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</si>
  <si>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</si>
  <si>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</si>
  <si>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</si>
  <si>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</si>
  <si>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</si>
  <si>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</si>
  <si>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</si>
  <si>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</si>
  <si>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</si>
  <si>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</si>
  <si>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</si>
  <si>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</si>
  <si>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</si>
  <si>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</si>
  <si>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</si>
  <si>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</si>
  <si>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</si>
  <si>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</si>
  <si>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</si>
  <si>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</si>
  <si>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</si>
  <si>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</si>
  <si>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</si>
  <si>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</si>
  <si>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</si>
  <si>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</si>
  <si>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</si>
  <si>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</si>
  <si>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</si>
  <si>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</si>
  <si>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</si>
  <si>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</si>
  <si>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</si>
  <si>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</si>
  <si>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</si>
  <si>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</si>
  <si>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</si>
  <si>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</si>
  <si>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</si>
  <si>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</si>
  <si>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</si>
  <si>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</si>
  <si>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</si>
  <si>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</si>
  <si>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</si>
  <si>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</si>
  <si>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</si>
  <si>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</si>
  <si>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</si>
  <si>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</si>
  <si>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</si>
  <si>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</si>
  <si>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</si>
  <si>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</si>
  <si>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</si>
  <si>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</si>
  <si>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</si>
  <si>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</si>
  <si>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</si>
  <si>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</si>
  <si>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</si>
  <si>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</si>
  <si>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</si>
  <si>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</si>
  <si>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</si>
  <si>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</si>
  <si>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</si>
  <si>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</si>
  <si>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</si>
  <si>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</si>
  <si>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</si>
  <si>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</si>
  <si>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</si>
  <si>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</si>
  <si>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</si>
  <si>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</si>
  <si>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</si>
  <si>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</si>
  <si>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</si>
  <si>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</si>
  <si>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</si>
  <si>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</si>
  <si>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</si>
  <si>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</si>
  <si>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</si>
  <si>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</si>
  <si>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</si>
  <si>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</si>
  <si>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</si>
  <si>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</si>
  <si>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</si>
  <si>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</si>
  <si>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</si>
  <si>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</si>
  <si>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</si>
  <si>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</si>
  <si>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</si>
  <si>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</si>
  <si>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</si>
  <si>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</si>
  <si>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</si>
  <si>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</si>
  <si>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</si>
  <si>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</si>
  <si>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</si>
  <si>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</si>
  <si>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</si>
  <si>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</si>
  <si>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</si>
  <si>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</si>
  <si>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</si>
  <si>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</si>
  <si>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</si>
  <si>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</si>
  <si>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</si>
  <si>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</si>
  <si>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</si>
  <si>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</si>
  <si>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</si>
  <si>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</si>
  <si>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</si>
  <si>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</si>
  <si>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</si>
  <si>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</si>
  <si>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</si>
  <si>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</si>
  <si>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</si>
  <si>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</si>
  <si>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</si>
  <si>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</si>
  <si>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</si>
  <si>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</si>
  <si>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</si>
  <si>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</si>
  <si>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</si>
  <si>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</si>
  <si>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</si>
  <si>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</si>
  <si>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</si>
  <si>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</si>
  <si>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</si>
  <si>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</si>
  <si>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</si>
  <si>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</si>
  <si>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</si>
  <si>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</si>
  <si>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</si>
  <si>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</si>
  <si>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</si>
  <si>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</si>
  <si>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</si>
  <si>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</si>
  <si>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</si>
  <si>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</si>
  <si>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</si>
  <si>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</si>
  <si>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</si>
  <si>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</si>
  <si>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</si>
  <si>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</si>
  <si>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</si>
  <si>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</si>
  <si>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</si>
  <si>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</si>
  <si>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</si>
  <si>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</si>
  <si>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</si>
  <si>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</si>
  <si>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</si>
  <si>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</si>
  <si>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</si>
  <si>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</si>
  <si>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</si>
  <si>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</si>
  <si>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</si>
  <si>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</si>
  <si>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</si>
  <si>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</si>
  <si>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</si>
  <si>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</si>
  <si>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</si>
  <si>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</si>
  <si>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</si>
  <si>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</si>
  <si>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</si>
  <si>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</si>
  <si>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</si>
  <si>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</si>
  <si>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</si>
  <si>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</si>
  <si>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</si>
  <si>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</si>
  <si>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</si>
  <si>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</si>
  <si>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</si>
  <si>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</si>
  <si>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</si>
  <si>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</si>
  <si>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</si>
  <si>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</si>
  <si>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</si>
  <si>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</si>
  <si>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</si>
  <si>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</si>
  <si>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</si>
  <si>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</si>
  <si>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</si>
  <si>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</si>
  <si>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</si>
  <si>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</si>
  <si>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</si>
  <si>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</si>
  <si>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</si>
  <si>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</si>
  <si>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</si>
  <si>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</si>
  <si>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</si>
  <si>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</si>
  <si>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</si>
  <si>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</si>
  <si>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</si>
  <si>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</si>
  <si>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</si>
  <si>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</si>
  <si>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</si>
  <si>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</si>
  <si>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</si>
  <si>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</si>
  <si>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</si>
  <si>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</si>
  <si>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</si>
  <si>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</si>
  <si>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</si>
  <si>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</si>
  <si>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</si>
  <si>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</si>
  <si>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</si>
  <si>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</si>
  <si>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</si>
  <si>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</si>
  <si>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</si>
  <si>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</si>
  <si>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</si>
  <si>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</si>
  <si>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</si>
  <si>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</si>
  <si>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</si>
  <si>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</si>
  <si>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</si>
  <si>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</si>
  <si>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</si>
  <si>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</si>
  <si>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</si>
  <si>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</si>
  <si>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</si>
  <si>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</si>
  <si>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</si>
  <si>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</si>
  <si>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</si>
  <si>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</si>
  <si>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</si>
  <si>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</si>
  <si>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</si>
  <si>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</si>
  <si>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</si>
  <si>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</si>
  <si>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</si>
  <si>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</si>
  <si>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</si>
  <si>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</si>
  <si>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</si>
  <si>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</si>
  <si>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</si>
  <si>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</si>
  <si>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</si>
  <si>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</si>
  <si>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</si>
  <si>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</si>
  <si>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</si>
  <si>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</si>
  <si>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</si>
  <si>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</si>
  <si>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</si>
  <si>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</si>
  <si>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</si>
  <si>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</si>
  <si>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</si>
  <si>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</si>
  <si>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</si>
  <si>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</si>
  <si>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</si>
  <si>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</si>
  <si>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</si>
  <si>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</si>
  <si>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</si>
  <si>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</si>
  <si>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</si>
  <si>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</si>
  <si>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</si>
  <si>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</si>
  <si>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</si>
  <si>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</si>
  <si>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</si>
  <si>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</si>
  <si>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</si>
  <si>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</si>
  <si>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</si>
  <si>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</si>
  <si>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</si>
  <si>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</si>
  <si>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</si>
  <si>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</si>
  <si>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</si>
  <si>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</si>
  <si>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</si>
  <si>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</si>
  <si>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</si>
  <si>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</si>
  <si>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</si>
  <si>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</si>
  <si>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</si>
  <si>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</si>
  <si>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</si>
  <si>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</si>
  <si>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</si>
  <si>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</si>
  <si>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</si>
  <si>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</si>
  <si>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</si>
  <si>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</si>
  <si>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</si>
  <si>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</si>
  <si>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</si>
  <si>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</si>
  <si>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</si>
  <si>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</si>
  <si>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</si>
  <si>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</si>
  <si>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</si>
  <si>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</si>
  <si>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</si>
  <si>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</si>
  <si>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</si>
  <si>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</si>
  <si>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</si>
  <si>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</si>
  <si>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</si>
  <si>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</si>
  <si>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</si>
  <si>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</si>
  <si>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</si>
  <si>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</si>
  <si>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</si>
  <si>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</si>
  <si>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</si>
  <si>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</si>
  <si>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</si>
  <si>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</si>
  <si>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</si>
  <si>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</si>
  <si>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</si>
  <si>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</si>
  <si>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</si>
  <si>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</si>
  <si>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</si>
  <si>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</si>
  <si>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</si>
  <si>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</si>
  <si>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</si>
  <si>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</si>
  <si>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</si>
  <si>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</si>
  <si>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</si>
  <si>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</si>
  <si>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</si>
  <si>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</si>
  <si>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</si>
  <si>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</si>
  <si>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</si>
  <si>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</si>
  <si>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</si>
  <si>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</si>
  <si>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</si>
  <si>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</si>
  <si>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</si>
  <si>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</si>
  <si>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</si>
  <si>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</si>
  <si>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</si>
  <si>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</si>
  <si>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</si>
  <si>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</si>
  <si>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</si>
  <si>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</si>
  <si>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</si>
  <si>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</si>
  <si>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</si>
  <si>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</si>
  <si>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</si>
  <si>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</si>
  <si>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</si>
  <si>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</si>
  <si>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</si>
  <si>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</si>
  <si>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</si>
  <si>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</si>
  <si>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</si>
  <si>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</si>
  <si>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</si>
  <si>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</si>
  <si>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</si>
  <si>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</si>
  <si>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</si>
  <si>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</si>
  <si>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</si>
  <si>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</si>
  <si>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</si>
  <si>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</si>
  <si>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</si>
  <si>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</si>
  <si>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</si>
  <si>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</si>
  <si>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</si>
  <si>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</si>
  <si>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</si>
  <si>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</si>
  <si>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</si>
  <si>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</si>
  <si>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</si>
  <si>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</si>
  <si>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</si>
  <si>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</si>
  <si>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</si>
  <si>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</si>
  <si>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</si>
  <si>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</si>
  <si>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</si>
  <si>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</si>
  <si>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</si>
  <si>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</si>
  <si>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</si>
  <si>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</si>
  <si>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</si>
  <si>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</si>
  <si>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</si>
  <si>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</si>
  <si>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</si>
  <si>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</si>
  <si>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</si>
  <si>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</si>
  <si>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</si>
  <si>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</si>
  <si>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</si>
  <si>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</si>
  <si>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</si>
  <si>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</si>
  <si>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</si>
  <si>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</si>
  <si>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</si>
  <si>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</si>
  <si>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</si>
  <si>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</si>
  <si>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</si>
  <si>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</si>
  <si>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</si>
  <si>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</si>
  <si>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</si>
  <si>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</si>
  <si>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</si>
  <si>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</si>
  <si>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</si>
  <si>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</si>
  <si>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</si>
  <si>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</si>
  <si>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</si>
  <si>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</si>
  <si>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</si>
  <si>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</si>
  <si>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</si>
  <si>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</si>
  <si>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</si>
  <si>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</si>
  <si>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</si>
  <si>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</si>
  <si>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</si>
  <si>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</si>
  <si>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</si>
  <si>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</si>
  <si>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</si>
  <si>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</si>
  <si>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</si>
  <si>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</si>
  <si>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</si>
  <si>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</si>
  <si>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</si>
  <si>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</si>
  <si>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</si>
  <si>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</si>
  <si>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</si>
  <si>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</si>
  <si>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</si>
  <si>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173.5-175.5</t>
  </si>
  <si>
    <t>200-210</t>
  </si>
  <si>
    <t>HINDUNILVR  2440 CE JAN</t>
  </si>
  <si>
    <t>NIFTY 14450 PE 14-JAN</t>
  </si>
  <si>
    <t>1920-1930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</si>
  <si>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</si>
  <si>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</si>
  <si>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</si>
  <si>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</si>
  <si>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</si>
  <si>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</si>
  <si>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</si>
  <si>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</si>
  <si>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MARFATIA NISHIL SURENDRA</t>
  </si>
  <si>
    <t>Profit of Rs.3.5/-</t>
  </si>
  <si>
    <t>Loss of Rs.8.5/-</t>
  </si>
  <si>
    <t>Profit of Rs.14.5/-</t>
  </si>
  <si>
    <t>Profit of Rs.3.25/-</t>
  </si>
  <si>
    <t>Loss of Rs.50.5/-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</si>
  <si>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</si>
  <si>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</si>
  <si>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</si>
  <si>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</si>
  <si>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</si>
  <si>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</si>
  <si>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</si>
  <si>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</si>
  <si>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</si>
  <si>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</si>
  <si>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</si>
  <si>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</si>
  <si>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</si>
  <si>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</si>
  <si>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</si>
  <si>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</si>
  <si>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</si>
  <si>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</si>
  <si>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</si>
  <si>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</si>
  <si>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</si>
  <si>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</si>
  <si>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</si>
  <si>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</si>
  <si>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</si>
  <si>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</si>
  <si>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</si>
  <si>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</si>
  <si>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</si>
  <si>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</si>
  <si>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</si>
  <si>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</si>
  <si>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</si>
  <si>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</si>
  <si>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</si>
  <si>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</si>
  <si>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</si>
  <si>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JANUSCORP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</si>
  <si>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</si>
  <si>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</si>
  <si>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</si>
  <si>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</si>
  <si>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</si>
  <si>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</si>
  <si>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</si>
  <si>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</si>
  <si>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</si>
  <si>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</si>
  <si>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</si>
  <si>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MFLINDIA</t>
  </si>
  <si>
    <t>Loss of Rs.11/-</t>
  </si>
  <si>
    <t>ITC JAN FUT</t>
  </si>
  <si>
    <t xml:space="preserve">ESCORTS </t>
  </si>
  <si>
    <t>1300-1304</t>
  </si>
  <si>
    <t>1360-1380</t>
  </si>
  <si>
    <t>Profit of Rs.54/-</t>
  </si>
  <si>
    <t>Profit of Rs.30/-</t>
  </si>
  <si>
    <t>DISHANT BHARATBHAI SHAH</t>
  </si>
  <si>
    <t>JK Tyre &amp; Industries Ltd</t>
  </si>
  <si>
    <t>GRAVITON RESEARCH CAPITAL LLP</t>
  </si>
  <si>
    <t>Tata Motors Limited</t>
  </si>
  <si>
    <t>JUMP TRADING FINANCIAL INDIA PRIVATE LIMITED</t>
  </si>
  <si>
    <t>Profit of Rs.42.50/-</t>
  </si>
  <si>
    <t>3610-3620</t>
  </si>
  <si>
    <t>3750-3800</t>
  </si>
  <si>
    <t>Loss of Rs.18/-</t>
  </si>
  <si>
    <t>Loss of Rs.3.5/-</t>
  </si>
  <si>
    <t>Profit of Rs.50/-</t>
  </si>
  <si>
    <t>Profit of Rs.33.5/-</t>
  </si>
  <si>
    <t>50-50</t>
  </si>
  <si>
    <t>NIFTY 14750 PE 21-JAN</t>
  </si>
  <si>
    <t>NIFTY 14500 PE 28-JAN</t>
  </si>
  <si>
    <t>Loss of Rs.37.5/-</t>
  </si>
  <si>
    <t>Loss of Rs.4.10/-</t>
  </si>
  <si>
    <t>TORNTPOWER  JAN FUT</t>
  </si>
  <si>
    <t>RELIANCE JAN FUT</t>
  </si>
  <si>
    <t>Loss of Rs.28/-</t>
  </si>
  <si>
    <t>ATHARVENT</t>
  </si>
  <si>
    <t>MANJU MAHIA</t>
  </si>
  <si>
    <t>ALPHA LEON ENTERPRISES LLP</t>
  </si>
  <si>
    <t>SHIVANI KHOSLA</t>
  </si>
  <si>
    <t>PURPLE</t>
  </si>
  <si>
    <t>SWASTIVI</t>
  </si>
  <si>
    <t>Apollo Tyres Ltd.</t>
  </si>
  <si>
    <t>TOWER RESEARCH CAPITAL MARKETS INDIA PRIVATE LIMITED</t>
  </si>
  <si>
    <t>AAKRAYA RESEARCH LLP</t>
  </si>
  <si>
    <t>VAIBHAV STOCK AND DERIVATIVES BROKING PRIVATE LIMITED</t>
  </si>
  <si>
    <t>KEERTI</t>
  </si>
  <si>
    <t>Keerti Know &amp; Skill Ltd.</t>
  </si>
  <si>
    <t>SPARROW ASIA DIVERSIFIED OPP FUND</t>
  </si>
  <si>
    <t>Tata Motors DVR 'A' Ord</t>
  </si>
  <si>
    <t>SHADOWFAX TRADERS RAMESH CHAND JAIN</t>
  </si>
  <si>
    <t>California Soft Ltd.</t>
  </si>
  <si>
    <t>MANISH KUMAR GOYAL</t>
  </si>
  <si>
    <t>LEMAN DIVERSIFIED FUND</t>
  </si>
  <si>
    <t>Loss of Rs.4/-</t>
  </si>
  <si>
    <t>Profit of Rs.6.5/-</t>
  </si>
  <si>
    <t>M&amp;M 830 CE JAN</t>
  </si>
  <si>
    <t>Profit of Rs.2.75/-</t>
  </si>
  <si>
    <t>Profit of Rs.3/-</t>
  </si>
  <si>
    <t>M&amp;M 820 CE JAN</t>
  </si>
  <si>
    <t>ARNOLD</t>
  </si>
  <si>
    <t>HAZOOR MULTI PROJECTS LIMITED</t>
  </si>
  <si>
    <t>INT INFRASTURCTURE PRIVATE LIMITED</t>
  </si>
  <si>
    <t>PURSHOTTAM AGARWAL</t>
  </si>
  <si>
    <t>BENARA</t>
  </si>
  <si>
    <t>PALLAS FINCAP PRIVATE LIMITED .</t>
  </si>
  <si>
    <t>JITESHKUMAR SHASHIKANTBHAI TIKADIYA</t>
  </si>
  <si>
    <t>BESTAGRO</t>
  </si>
  <si>
    <t>STEPPING STONE CONSTRUCTION PRIVATE LIMITED</t>
  </si>
  <si>
    <t>LOTUS GLOBAL INVESTMENTS LTD</t>
  </si>
  <si>
    <t>BRANDREAL</t>
  </si>
  <si>
    <t>LOTUS EDUSERVICES PRIVATE LIMITED</t>
  </si>
  <si>
    <t>CHDCHEM</t>
  </si>
  <si>
    <t>BABUBHAI PURUSHOTTAMDAS STOCK BROKERS PVT LTD</t>
  </si>
  <si>
    <t>KAMAL KUMAR JALAN SEC. PVT. LTD</t>
  </si>
  <si>
    <t>RITA KISHOR BHIMJIYANI</t>
  </si>
  <si>
    <t>ARUNRATHI</t>
  </si>
  <si>
    <t>CHOICEIN</t>
  </si>
  <si>
    <t>JITENDRA KUMAR BHAGAT</t>
  </si>
  <si>
    <t>EMERALD</t>
  </si>
  <si>
    <t>NIDHI ARORA</t>
  </si>
  <si>
    <t>GEL</t>
  </si>
  <si>
    <t>PANTOMATH STOCK BROKERS PRIVATE LIMITED</t>
  </si>
  <si>
    <t>PANTOMATH FINANCE PRIVATE LIMITED</t>
  </si>
  <si>
    <t>SOHAM INVESTMENT</t>
  </si>
  <si>
    <t>BOFA SECURITIES EUROPE SA</t>
  </si>
  <si>
    <t>UBS PRINCIPAL CAPITAL ASIA LIMITED</t>
  </si>
  <si>
    <t>VIRALKUMAR RASIKBHAI PATEL</t>
  </si>
  <si>
    <t>LIMECHM</t>
  </si>
  <si>
    <t>MAHANIN</t>
  </si>
  <si>
    <t>ZUBER TRADING LLP</t>
  </si>
  <si>
    <t>MANOMAY</t>
  </si>
  <si>
    <t>MAYUKH</t>
  </si>
  <si>
    <t>HARSHA SHAH</t>
  </si>
  <si>
    <t>HASMUKH HARGOVINDBHAI PATEL</t>
  </si>
  <si>
    <t>RONAK NAYANKUMAR SHAH</t>
  </si>
  <si>
    <t>SHAH RIMMI DHARMENDRA</t>
  </si>
  <si>
    <t>RAJOIL</t>
  </si>
  <si>
    <t>FARUKBHAI FAKIRMOHMAD MEMON</t>
  </si>
  <si>
    <t>SHUBHAM</t>
  </si>
  <si>
    <t>MEHTA ATULBHAI AMRATLAL HUF</t>
  </si>
  <si>
    <t>FALAN TRADING CO.</t>
  </si>
  <si>
    <t>SIELFNS</t>
  </si>
  <si>
    <t>KUMAR GAURAV GUPTA</t>
  </si>
  <si>
    <t>DINESH KUMAR JAIN</t>
  </si>
  <si>
    <t>SUPRBPA</t>
  </si>
  <si>
    <t>VIJAYAKUMARYOGANNA</t>
  </si>
  <si>
    <t>UNJHAFOR</t>
  </si>
  <si>
    <t>SAMIR NARENDRA GUPTA</t>
  </si>
  <si>
    <t>XTX MARKETS LLP</t>
  </si>
  <si>
    <t>CEAT Limited</t>
  </si>
  <si>
    <t>Gayatri Projects Ltd</t>
  </si>
  <si>
    <t>IIFL Securities Limited</t>
  </si>
  <si>
    <t>IIFL SECURITIES LIMITED</t>
  </si>
  <si>
    <t>QE SECURITIES</t>
  </si>
  <si>
    <t>NK SECURITIES RESEARCH PRIVATE LIMITED</t>
  </si>
  <si>
    <t>PIGL</t>
  </si>
  <si>
    <t>Power Instrument (G) Ltd</t>
  </si>
  <si>
    <t>AKSHAR INVESTMENT</t>
  </si>
  <si>
    <t>SSINFRA</t>
  </si>
  <si>
    <t>S S Infra Devp Consl Ltd</t>
  </si>
  <si>
    <t>TEMBO</t>
  </si>
  <si>
    <t>Tembo Global Ind Ltd</t>
  </si>
  <si>
    <t>RAVI GOYAL</t>
  </si>
  <si>
    <t>VERA</t>
  </si>
  <si>
    <t>Vera Synthetic Limited</t>
  </si>
  <si>
    <t>AFFINITY SECURITIES PVT. LTD.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</si>
</sst>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9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5" fontId="47" fillId="49" borderId="39" xfId="0" applyNumberFormat="1" applyFont="1" applyFill="1" applyBorder="1" applyAlignment="1">
      <alignment horizontal="center" vertical="center"/>
    </xf>
    <xf numFmtId="166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36" xfId="0" applyNumberFormat="1" applyFont="1" applyFill="1" applyBorder="1" applyAlignment="1">
      <alignment horizontal="center" vertical="center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5" xfId="16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44221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44221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82" t="s">
        <v>16</v>
      </c>
      <c r="B9" s="584" t="s">
        <v>17</v>
      </c>
      <c r="C9" s="584" t="s">
        <v>18</v>
      </c>
      <c r="D9" s="584" t="s">
        <v>3748</v>
      </c>
      <c r="E9" s="273" t="s">
        <v>19</v>
      </c>
      <c r="F9" s="273" t="s">
        <v>20</v>
      </c>
      <c r="G9" s="579" t="s">
        <v>21</v>
      </c>
      <c r="H9" s="580"/>
      <c r="I9" s="581"/>
      <c r="J9" s="579" t="s">
        <v>22</v>
      </c>
      <c r="K9" s="580"/>
      <c r="L9" s="581"/>
      <c r="M9" s="273"/>
      <c r="N9" s="280"/>
      <c r="O9" s="280"/>
      <c r="P9" s="280"/>
    </row>
    <row r="10" spans="1:16" ht="59.25" customHeight="1">
      <c r="A10" s="583"/>
      <c r="B10" s="585" t="s">
        <v>17</v>
      </c>
      <c r="C10" s="585"/>
      <c r="D10" s="585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49" t="s">
        <v>35</v>
      </c>
      <c r="D11" s="550">
        <v>44224</v>
      </c>
      <c r="E11" s="302">
        <v>31197.75</v>
      </c>
      <c r="F11" s="302">
        <v>31515.916666666668</v>
      </c>
      <c r="G11" s="314">
        <v>30804.883333333335</v>
      </c>
      <c r="H11" s="314">
        <v>30412.016666666666</v>
      </c>
      <c r="I11" s="314">
        <v>29700.983333333334</v>
      </c>
      <c r="J11" s="314">
        <v>31908.783333333336</v>
      </c>
      <c r="K11" s="314">
        <v>32619.816666666669</v>
      </c>
      <c r="L11" s="314">
        <v>33012.683333333334</v>
      </c>
      <c r="M11" s="301">
        <v>32226.95</v>
      </c>
      <c r="N11" s="301">
        <v>31123.05</v>
      </c>
      <c r="O11" s="547">
        <v>1942775</v>
      </c>
      <c r="P11" s="548">
        <v>8.6289804020240987E-2</v>
      </c>
    </row>
    <row r="12" spans="1:16" ht="15">
      <c r="A12" s="276">
        <v>2</v>
      </c>
      <c r="B12" s="386" t="s">
        <v>34</v>
      </c>
      <c r="C12" s="549" t="s">
        <v>36</v>
      </c>
      <c r="D12" s="550">
        <v>44224</v>
      </c>
      <c r="E12" s="315">
        <v>14380.15</v>
      </c>
      <c r="F12" s="315">
        <v>14454.016666666668</v>
      </c>
      <c r="G12" s="316">
        <v>14282.133333333337</v>
      </c>
      <c r="H12" s="316">
        <v>14184.116666666669</v>
      </c>
      <c r="I12" s="316">
        <v>14012.233333333337</v>
      </c>
      <c r="J12" s="316">
        <v>14552.033333333336</v>
      </c>
      <c r="K12" s="316">
        <v>14723.916666666668</v>
      </c>
      <c r="L12" s="316">
        <v>14821.933333333336</v>
      </c>
      <c r="M12" s="303">
        <v>14625.9</v>
      </c>
      <c r="N12" s="303">
        <v>14356</v>
      </c>
      <c r="O12" s="318">
        <v>13739625</v>
      </c>
      <c r="P12" s="319">
        <v>-4.8569959542345505E-2</v>
      </c>
    </row>
    <row r="13" spans="1:16" ht="15">
      <c r="A13" s="276">
        <v>3</v>
      </c>
      <c r="B13" s="386" t="s">
        <v>34</v>
      </c>
      <c r="C13" s="549" t="s">
        <v>3732</v>
      </c>
      <c r="D13" s="550">
        <v>44224</v>
      </c>
      <c r="E13" s="450">
        <v>15146.7</v>
      </c>
      <c r="F13" s="450">
        <v>15257.033333333333</v>
      </c>
      <c r="G13" s="451">
        <v>15002.916666666666</v>
      </c>
      <c r="H13" s="451">
        <v>14859.133333333333</v>
      </c>
      <c r="I13" s="451">
        <v>14605.016666666666</v>
      </c>
      <c r="J13" s="451">
        <v>15400.816666666666</v>
      </c>
      <c r="K13" s="451">
        <v>15654.933333333334</v>
      </c>
      <c r="L13" s="451">
        <v>15798.716666666665</v>
      </c>
      <c r="M13" s="452">
        <v>15511.15</v>
      </c>
      <c r="N13" s="452">
        <v>15113.25</v>
      </c>
      <c r="O13" s="453">
        <v>57440</v>
      </c>
      <c r="P13" s="454">
        <v>0.28328865058087577</v>
      </c>
    </row>
    <row r="14" spans="1:16" ht="15">
      <c r="A14" s="276">
        <v>4</v>
      </c>
      <c r="B14" s="406" t="s">
        <v>39</v>
      </c>
      <c r="C14" s="549" t="s">
        <v>802</v>
      </c>
      <c r="D14" s="550">
        <v>44224</v>
      </c>
      <c r="E14" s="315">
        <v>1142.5999999999999</v>
      </c>
      <c r="F14" s="315">
        <v>1155.0666666666666</v>
      </c>
      <c r="G14" s="316">
        <v>1120.1333333333332</v>
      </c>
      <c r="H14" s="316">
        <v>1097.6666666666665</v>
      </c>
      <c r="I14" s="316">
        <v>1062.7333333333331</v>
      </c>
      <c r="J14" s="316">
        <v>1177.5333333333333</v>
      </c>
      <c r="K14" s="316">
        <v>1212.4666666666667</v>
      </c>
      <c r="L14" s="316">
        <v>1234.9333333333334</v>
      </c>
      <c r="M14" s="303">
        <v>1190</v>
      </c>
      <c r="N14" s="303">
        <v>1132.5999999999999</v>
      </c>
      <c r="O14" s="318">
        <v>552500</v>
      </c>
      <c r="P14" s="319">
        <v>3.7509976057462091E-2</v>
      </c>
    </row>
    <row r="15" spans="1:16" ht="15">
      <c r="A15" s="276">
        <v>5</v>
      </c>
      <c r="B15" s="386" t="s">
        <v>37</v>
      </c>
      <c r="C15" s="549" t="s">
        <v>38</v>
      </c>
      <c r="D15" s="550">
        <v>44224</v>
      </c>
      <c r="E15" s="315">
        <v>1696.7</v>
      </c>
      <c r="F15" s="315">
        <v>1687.7166666666665</v>
      </c>
      <c r="G15" s="316">
        <v>1665.9833333333329</v>
      </c>
      <c r="H15" s="316">
        <v>1635.2666666666664</v>
      </c>
      <c r="I15" s="316">
        <v>1613.5333333333328</v>
      </c>
      <c r="J15" s="316">
        <v>1718.4333333333329</v>
      </c>
      <c r="K15" s="316">
        <v>1740.1666666666665</v>
      </c>
      <c r="L15" s="316">
        <v>1770.883333333333</v>
      </c>
      <c r="M15" s="303">
        <v>1709.45</v>
      </c>
      <c r="N15" s="303">
        <v>1657</v>
      </c>
      <c r="O15" s="318">
        <v>2761000</v>
      </c>
      <c r="P15" s="319">
        <v>-1.6562778272484417E-2</v>
      </c>
    </row>
    <row r="16" spans="1:16" ht="15">
      <c r="A16" s="276">
        <v>6</v>
      </c>
      <c r="B16" s="386" t="s">
        <v>39</v>
      </c>
      <c r="C16" s="549" t="s">
        <v>40</v>
      </c>
      <c r="D16" s="550">
        <v>44224</v>
      </c>
      <c r="E16" s="315">
        <v>527.35</v>
      </c>
      <c r="F16" s="315">
        <v>531.96666666666658</v>
      </c>
      <c r="G16" s="316">
        <v>516.93333333333317</v>
      </c>
      <c r="H16" s="316">
        <v>506.51666666666654</v>
      </c>
      <c r="I16" s="316">
        <v>491.48333333333312</v>
      </c>
      <c r="J16" s="316">
        <v>542.38333333333321</v>
      </c>
      <c r="K16" s="316">
        <v>557.41666666666674</v>
      </c>
      <c r="L16" s="316">
        <v>567.83333333333326</v>
      </c>
      <c r="M16" s="303">
        <v>547</v>
      </c>
      <c r="N16" s="303">
        <v>521.54999999999995</v>
      </c>
      <c r="O16" s="318">
        <v>18566000</v>
      </c>
      <c r="P16" s="319">
        <v>7.3792729245794903E-3</v>
      </c>
    </row>
    <row r="17" spans="1:16" ht="15">
      <c r="A17" s="276">
        <v>7</v>
      </c>
      <c r="B17" s="386" t="s">
        <v>39</v>
      </c>
      <c r="C17" s="549" t="s">
        <v>41</v>
      </c>
      <c r="D17" s="550">
        <v>44224</v>
      </c>
      <c r="E17" s="315">
        <v>536.75</v>
      </c>
      <c r="F17" s="315">
        <v>541.7166666666667</v>
      </c>
      <c r="G17" s="316">
        <v>526.38333333333344</v>
      </c>
      <c r="H17" s="316">
        <v>516.01666666666677</v>
      </c>
      <c r="I17" s="316">
        <v>500.68333333333351</v>
      </c>
      <c r="J17" s="316">
        <v>552.08333333333337</v>
      </c>
      <c r="K17" s="316">
        <v>567.41666666666663</v>
      </c>
      <c r="L17" s="316">
        <v>577.7833333333333</v>
      </c>
      <c r="M17" s="303">
        <v>557.04999999999995</v>
      </c>
      <c r="N17" s="303">
        <v>531.35</v>
      </c>
      <c r="O17" s="318">
        <v>43802500</v>
      </c>
      <c r="P17" s="319">
        <v>1.9314677991738902E-2</v>
      </c>
    </row>
    <row r="18" spans="1:16" ht="15">
      <c r="A18" s="276">
        <v>8</v>
      </c>
      <c r="B18" s="386" t="s">
        <v>44</v>
      </c>
      <c r="C18" s="549" t="s">
        <v>45</v>
      </c>
      <c r="D18" s="550">
        <v>44224</v>
      </c>
      <c r="E18" s="315">
        <v>979.9</v>
      </c>
      <c r="F18" s="315">
        <v>987.9666666666667</v>
      </c>
      <c r="G18" s="316">
        <v>966.93333333333339</v>
      </c>
      <c r="H18" s="316">
        <v>953.9666666666667</v>
      </c>
      <c r="I18" s="316">
        <v>932.93333333333339</v>
      </c>
      <c r="J18" s="316">
        <v>1000.9333333333334</v>
      </c>
      <c r="K18" s="316">
        <v>1021.9666666666667</v>
      </c>
      <c r="L18" s="316">
        <v>1034.9333333333334</v>
      </c>
      <c r="M18" s="303">
        <v>1009</v>
      </c>
      <c r="N18" s="303">
        <v>975</v>
      </c>
      <c r="O18" s="318">
        <v>2187000</v>
      </c>
      <c r="P18" s="319">
        <v>-2.3660714285714285E-2</v>
      </c>
    </row>
    <row r="19" spans="1:16" ht="15">
      <c r="A19" s="276">
        <v>9</v>
      </c>
      <c r="B19" s="386" t="s">
        <v>37</v>
      </c>
      <c r="C19" s="549" t="s">
        <v>46</v>
      </c>
      <c r="D19" s="550">
        <v>44224</v>
      </c>
      <c r="E19" s="315">
        <v>258.3</v>
      </c>
      <c r="F19" s="315">
        <v>256.41666666666669</v>
      </c>
      <c r="G19" s="316">
        <v>252.58333333333337</v>
      </c>
      <c r="H19" s="316">
        <v>246.86666666666667</v>
      </c>
      <c r="I19" s="316">
        <v>243.03333333333336</v>
      </c>
      <c r="J19" s="316">
        <v>262.13333333333338</v>
      </c>
      <c r="K19" s="316">
        <v>265.96666666666675</v>
      </c>
      <c r="L19" s="316">
        <v>271.68333333333339</v>
      </c>
      <c r="M19" s="303">
        <v>260.25</v>
      </c>
      <c r="N19" s="303">
        <v>250.7</v>
      </c>
      <c r="O19" s="318">
        <v>18675000</v>
      </c>
      <c r="P19" s="319">
        <v>9.4048970325928336E-3</v>
      </c>
    </row>
    <row r="20" spans="1:16" ht="15">
      <c r="A20" s="276">
        <v>10</v>
      </c>
      <c r="B20" s="386" t="s">
        <v>39</v>
      </c>
      <c r="C20" s="549" t="s">
        <v>47</v>
      </c>
      <c r="D20" s="550">
        <v>44224</v>
      </c>
      <c r="E20" s="315">
        <v>2598.0500000000002</v>
      </c>
      <c r="F20" s="315">
        <v>2605.5666666666671</v>
      </c>
      <c r="G20" s="316">
        <v>2563.483333333334</v>
      </c>
      <c r="H20" s="316">
        <v>2528.916666666667</v>
      </c>
      <c r="I20" s="316">
        <v>2486.8333333333339</v>
      </c>
      <c r="J20" s="316">
        <v>2640.1333333333341</v>
      </c>
      <c r="K20" s="316">
        <v>2682.2166666666672</v>
      </c>
      <c r="L20" s="316">
        <v>2716.7833333333342</v>
      </c>
      <c r="M20" s="303">
        <v>2647.65</v>
      </c>
      <c r="N20" s="303">
        <v>2571</v>
      </c>
      <c r="O20" s="318">
        <v>1503500</v>
      </c>
      <c r="P20" s="319">
        <v>-8.7128111718275655E-2</v>
      </c>
    </row>
    <row r="21" spans="1:16" ht="15">
      <c r="A21" s="276">
        <v>11</v>
      </c>
      <c r="B21" s="386" t="s">
        <v>44</v>
      </c>
      <c r="C21" s="549" t="s">
        <v>48</v>
      </c>
      <c r="D21" s="550">
        <v>44224</v>
      </c>
      <c r="E21" s="315">
        <v>232.6</v>
      </c>
      <c r="F21" s="315">
        <v>229.93333333333331</v>
      </c>
      <c r="G21" s="316">
        <v>222.11666666666662</v>
      </c>
      <c r="H21" s="316">
        <v>211.6333333333333</v>
      </c>
      <c r="I21" s="316">
        <v>203.81666666666661</v>
      </c>
      <c r="J21" s="316">
        <v>240.41666666666663</v>
      </c>
      <c r="K21" s="316">
        <v>248.23333333333329</v>
      </c>
      <c r="L21" s="316">
        <v>258.71666666666664</v>
      </c>
      <c r="M21" s="303">
        <v>237.75</v>
      </c>
      <c r="N21" s="303">
        <v>219.45</v>
      </c>
      <c r="O21" s="318">
        <v>19985000</v>
      </c>
      <c r="P21" s="319">
        <v>0.18570157223375852</v>
      </c>
    </row>
    <row r="22" spans="1:16" ht="15">
      <c r="A22" s="276">
        <v>12</v>
      </c>
      <c r="B22" s="386" t="s">
        <v>44</v>
      </c>
      <c r="C22" s="549" t="s">
        <v>49</v>
      </c>
      <c r="D22" s="550">
        <v>44224</v>
      </c>
      <c r="E22" s="315">
        <v>122.25</v>
      </c>
      <c r="F22" s="315">
        <v>123.05</v>
      </c>
      <c r="G22" s="316">
        <v>118.5</v>
      </c>
      <c r="H22" s="316">
        <v>114.75</v>
      </c>
      <c r="I22" s="316">
        <v>110.2</v>
      </c>
      <c r="J22" s="316">
        <v>126.8</v>
      </c>
      <c r="K22" s="316">
        <v>131.34999999999997</v>
      </c>
      <c r="L22" s="316">
        <v>135.1</v>
      </c>
      <c r="M22" s="303">
        <v>127.6</v>
      </c>
      <c r="N22" s="303">
        <v>119.3</v>
      </c>
      <c r="O22" s="318">
        <v>40554000</v>
      </c>
      <c r="P22" s="319">
        <v>-5.8307210031347964E-2</v>
      </c>
    </row>
    <row r="23" spans="1:16" ht="15">
      <c r="A23" s="276">
        <v>13</v>
      </c>
      <c r="B23" s="386" t="s">
        <v>50</v>
      </c>
      <c r="C23" s="549" t="s">
        <v>51</v>
      </c>
      <c r="D23" s="550">
        <v>44224</v>
      </c>
      <c r="E23" s="315">
        <v>2597.5500000000002</v>
      </c>
      <c r="F23" s="315">
        <v>2652.0833333333335</v>
      </c>
      <c r="G23" s="316">
        <v>2535.4666666666672</v>
      </c>
      <c r="H23" s="316">
        <v>2473.3833333333337</v>
      </c>
      <c r="I23" s="316">
        <v>2356.7666666666673</v>
      </c>
      <c r="J23" s="316">
        <v>2714.166666666667</v>
      </c>
      <c r="K23" s="316">
        <v>2830.7833333333328</v>
      </c>
      <c r="L23" s="316">
        <v>2892.8666666666668</v>
      </c>
      <c r="M23" s="303">
        <v>2768.7</v>
      </c>
      <c r="N23" s="303">
        <v>2590</v>
      </c>
      <c r="O23" s="318">
        <v>6468000</v>
      </c>
      <c r="P23" s="319">
        <v>-3.7199124726477024E-2</v>
      </c>
    </row>
    <row r="24" spans="1:16" ht="15">
      <c r="A24" s="276">
        <v>14</v>
      </c>
      <c r="B24" s="386" t="s">
        <v>52</v>
      </c>
      <c r="C24" s="549" t="s">
        <v>53</v>
      </c>
      <c r="D24" s="550">
        <v>44224</v>
      </c>
      <c r="E24" s="315">
        <v>922.9</v>
      </c>
      <c r="F24" s="315">
        <v>917.81666666666661</v>
      </c>
      <c r="G24" s="316">
        <v>885.63333333333321</v>
      </c>
      <c r="H24" s="316">
        <v>848.36666666666656</v>
      </c>
      <c r="I24" s="316">
        <v>816.18333333333317</v>
      </c>
      <c r="J24" s="316">
        <v>955.08333333333326</v>
      </c>
      <c r="K24" s="316">
        <v>987.26666666666665</v>
      </c>
      <c r="L24" s="316">
        <v>1024.5333333333333</v>
      </c>
      <c r="M24" s="303">
        <v>950</v>
      </c>
      <c r="N24" s="303">
        <v>880.55</v>
      </c>
      <c r="O24" s="318">
        <v>9175400</v>
      </c>
      <c r="P24" s="319">
        <v>-1.8427091301022182E-2</v>
      </c>
    </row>
    <row r="25" spans="1:16" ht="15">
      <c r="A25" s="276">
        <v>15</v>
      </c>
      <c r="B25" s="386" t="s">
        <v>54</v>
      </c>
      <c r="C25" s="549" t="s">
        <v>55</v>
      </c>
      <c r="D25" s="550">
        <v>44224</v>
      </c>
      <c r="E25" s="315">
        <v>646.35</v>
      </c>
      <c r="F25" s="315">
        <v>653.81666666666672</v>
      </c>
      <c r="G25" s="316">
        <v>632.68333333333339</v>
      </c>
      <c r="H25" s="316">
        <v>619.01666666666665</v>
      </c>
      <c r="I25" s="316">
        <v>597.88333333333333</v>
      </c>
      <c r="J25" s="316">
        <v>667.48333333333346</v>
      </c>
      <c r="K25" s="316">
        <v>688.6166666666669</v>
      </c>
      <c r="L25" s="316">
        <v>702.28333333333353</v>
      </c>
      <c r="M25" s="303">
        <v>674.95</v>
      </c>
      <c r="N25" s="303">
        <v>640.15</v>
      </c>
      <c r="O25" s="318">
        <v>46413600</v>
      </c>
      <c r="P25" s="319">
        <v>5.0290555585727474E-2</v>
      </c>
    </row>
    <row r="26" spans="1:16" ht="15">
      <c r="A26" s="276">
        <v>16</v>
      </c>
      <c r="B26" s="386" t="s">
        <v>44</v>
      </c>
      <c r="C26" s="549" t="s">
        <v>56</v>
      </c>
      <c r="D26" s="550">
        <v>44224</v>
      </c>
      <c r="E26" s="315">
        <v>4086.3</v>
      </c>
      <c r="F26" s="315">
        <v>3988.1</v>
      </c>
      <c r="G26" s="316">
        <v>3843.25</v>
      </c>
      <c r="H26" s="316">
        <v>3600.2000000000003</v>
      </c>
      <c r="I26" s="316">
        <v>3455.3500000000004</v>
      </c>
      <c r="J26" s="316">
        <v>4231.1499999999996</v>
      </c>
      <c r="K26" s="316">
        <v>4375.9999999999991</v>
      </c>
      <c r="L26" s="316">
        <v>4619.0499999999993</v>
      </c>
      <c r="M26" s="303">
        <v>4132.95</v>
      </c>
      <c r="N26" s="303">
        <v>3745.05</v>
      </c>
      <c r="O26" s="318">
        <v>2226500</v>
      </c>
      <c r="P26" s="319">
        <v>0.2407355809417665</v>
      </c>
    </row>
    <row r="27" spans="1:16" ht="15">
      <c r="A27" s="276">
        <v>17</v>
      </c>
      <c r="B27" s="386" t="s">
        <v>57</v>
      </c>
      <c r="C27" s="549" t="s">
        <v>58</v>
      </c>
      <c r="D27" s="550">
        <v>44224</v>
      </c>
      <c r="E27" s="315">
        <v>9063.0499999999993</v>
      </c>
      <c r="F27" s="315">
        <v>9083.5833333333339</v>
      </c>
      <c r="G27" s="316">
        <v>8957.1666666666679</v>
      </c>
      <c r="H27" s="316">
        <v>8851.2833333333347</v>
      </c>
      <c r="I27" s="316">
        <v>8724.8666666666686</v>
      </c>
      <c r="J27" s="316">
        <v>9189.4666666666672</v>
      </c>
      <c r="K27" s="316">
        <v>9315.883333333335</v>
      </c>
      <c r="L27" s="316">
        <v>9421.7666666666664</v>
      </c>
      <c r="M27" s="303">
        <v>9210</v>
      </c>
      <c r="N27" s="303">
        <v>8977.7000000000007</v>
      </c>
      <c r="O27" s="318">
        <v>649875</v>
      </c>
      <c r="P27" s="319">
        <v>-0.10284728213977568</v>
      </c>
    </row>
    <row r="28" spans="1:16" ht="15">
      <c r="A28" s="276">
        <v>18</v>
      </c>
      <c r="B28" s="386" t="s">
        <v>57</v>
      </c>
      <c r="C28" s="549" t="s">
        <v>59</v>
      </c>
      <c r="D28" s="550">
        <v>44224</v>
      </c>
      <c r="E28" s="315">
        <v>4978.5</v>
      </c>
      <c r="F28" s="315">
        <v>5027.2666666666664</v>
      </c>
      <c r="G28" s="316">
        <v>4905.6333333333332</v>
      </c>
      <c r="H28" s="316">
        <v>4832.7666666666664</v>
      </c>
      <c r="I28" s="316">
        <v>4711.1333333333332</v>
      </c>
      <c r="J28" s="316">
        <v>5100.1333333333332</v>
      </c>
      <c r="K28" s="316">
        <v>5221.7666666666664</v>
      </c>
      <c r="L28" s="316">
        <v>5294.6333333333332</v>
      </c>
      <c r="M28" s="303">
        <v>5148.8999999999996</v>
      </c>
      <c r="N28" s="303">
        <v>4954.3999999999996</v>
      </c>
      <c r="O28" s="318">
        <v>5661250</v>
      </c>
      <c r="P28" s="319">
        <v>-2.0417874291646841E-2</v>
      </c>
    </row>
    <row r="29" spans="1:16" ht="15">
      <c r="A29" s="276">
        <v>19</v>
      </c>
      <c r="B29" s="386" t="s">
        <v>44</v>
      </c>
      <c r="C29" s="549" t="s">
        <v>60</v>
      </c>
      <c r="D29" s="550">
        <v>44224</v>
      </c>
      <c r="E29" s="315">
        <v>1682.3</v>
      </c>
      <c r="F29" s="315">
        <v>1701.4333333333334</v>
      </c>
      <c r="G29" s="316">
        <v>1653.8666666666668</v>
      </c>
      <c r="H29" s="316">
        <v>1625.4333333333334</v>
      </c>
      <c r="I29" s="316">
        <v>1577.8666666666668</v>
      </c>
      <c r="J29" s="316">
        <v>1729.8666666666668</v>
      </c>
      <c r="K29" s="316">
        <v>1777.4333333333334</v>
      </c>
      <c r="L29" s="316">
        <v>1805.8666666666668</v>
      </c>
      <c r="M29" s="303">
        <v>1749</v>
      </c>
      <c r="N29" s="303">
        <v>1673</v>
      </c>
      <c r="O29" s="318">
        <v>1839200</v>
      </c>
      <c r="P29" s="319">
        <v>8.3333333333333332E-3</v>
      </c>
    </row>
    <row r="30" spans="1:16" ht="15">
      <c r="A30" s="276">
        <v>20</v>
      </c>
      <c r="B30" s="386" t="s">
        <v>54</v>
      </c>
      <c r="C30" s="549" t="s">
        <v>233</v>
      </c>
      <c r="D30" s="550">
        <v>44224</v>
      </c>
      <c r="E30" s="315">
        <v>314.64999999999998</v>
      </c>
      <c r="F30" s="315">
        <v>321.43333333333334</v>
      </c>
      <c r="G30" s="316">
        <v>304.86666666666667</v>
      </c>
      <c r="H30" s="316">
        <v>295.08333333333331</v>
      </c>
      <c r="I30" s="316">
        <v>278.51666666666665</v>
      </c>
      <c r="J30" s="316">
        <v>331.2166666666667</v>
      </c>
      <c r="K30" s="316">
        <v>347.78333333333342</v>
      </c>
      <c r="L30" s="316">
        <v>357.56666666666672</v>
      </c>
      <c r="M30" s="303">
        <v>338</v>
      </c>
      <c r="N30" s="303">
        <v>311.64999999999998</v>
      </c>
      <c r="O30" s="318">
        <v>30376800</v>
      </c>
      <c r="P30" s="319">
        <v>0.1081489263904393</v>
      </c>
    </row>
    <row r="31" spans="1:16" ht="15">
      <c r="A31" s="276">
        <v>21</v>
      </c>
      <c r="B31" s="386" t="s">
        <v>54</v>
      </c>
      <c r="C31" s="549" t="s">
        <v>61</v>
      </c>
      <c r="D31" s="550">
        <v>44224</v>
      </c>
      <c r="E31" s="315">
        <v>73.400000000000006</v>
      </c>
      <c r="F31" s="315">
        <v>74.616666666666674</v>
      </c>
      <c r="G31" s="316">
        <v>71.783333333333346</v>
      </c>
      <c r="H31" s="316">
        <v>70.166666666666671</v>
      </c>
      <c r="I31" s="316">
        <v>67.333333333333343</v>
      </c>
      <c r="J31" s="316">
        <v>76.233333333333348</v>
      </c>
      <c r="K31" s="316">
        <v>79.066666666666663</v>
      </c>
      <c r="L31" s="316">
        <v>80.683333333333351</v>
      </c>
      <c r="M31" s="303">
        <v>77.45</v>
      </c>
      <c r="N31" s="303">
        <v>73</v>
      </c>
      <c r="O31" s="318">
        <v>62817300</v>
      </c>
      <c r="P31" s="319">
        <v>-5.1748498763687742E-2</v>
      </c>
    </row>
    <row r="32" spans="1:16" ht="15">
      <c r="A32" s="276">
        <v>22</v>
      </c>
      <c r="B32" s="386" t="s">
        <v>50</v>
      </c>
      <c r="C32" s="549" t="s">
        <v>63</v>
      </c>
      <c r="D32" s="550">
        <v>44224</v>
      </c>
      <c r="E32" s="315">
        <v>1568</v>
      </c>
      <c r="F32" s="315">
        <v>1582.3166666666666</v>
      </c>
      <c r="G32" s="316">
        <v>1549.6833333333332</v>
      </c>
      <c r="H32" s="316">
        <v>1531.3666666666666</v>
      </c>
      <c r="I32" s="316">
        <v>1498.7333333333331</v>
      </c>
      <c r="J32" s="316">
        <v>1600.6333333333332</v>
      </c>
      <c r="K32" s="316">
        <v>1633.2666666666664</v>
      </c>
      <c r="L32" s="316">
        <v>1651.5833333333333</v>
      </c>
      <c r="M32" s="303">
        <v>1614.95</v>
      </c>
      <c r="N32" s="303">
        <v>1564</v>
      </c>
      <c r="O32" s="318">
        <v>1111000</v>
      </c>
      <c r="P32" s="319">
        <v>-7.3710073710073713E-3</v>
      </c>
    </row>
    <row r="33" spans="1:16" ht="15">
      <c r="A33" s="276">
        <v>23</v>
      </c>
      <c r="B33" s="386" t="s">
        <v>64</v>
      </c>
      <c r="C33" s="549" t="s">
        <v>65</v>
      </c>
      <c r="D33" s="550">
        <v>44224</v>
      </c>
      <c r="E33" s="315">
        <v>132.25</v>
      </c>
      <c r="F33" s="315">
        <v>133</v>
      </c>
      <c r="G33" s="316">
        <v>130.25</v>
      </c>
      <c r="H33" s="316">
        <v>128.25</v>
      </c>
      <c r="I33" s="316">
        <v>125.5</v>
      </c>
      <c r="J33" s="316">
        <v>135</v>
      </c>
      <c r="K33" s="316">
        <v>137.75</v>
      </c>
      <c r="L33" s="316">
        <v>139.75</v>
      </c>
      <c r="M33" s="303">
        <v>135.75</v>
      </c>
      <c r="N33" s="303">
        <v>131</v>
      </c>
      <c r="O33" s="318">
        <v>29723600</v>
      </c>
      <c r="P33" s="319">
        <v>1.9551616266944735E-2</v>
      </c>
    </row>
    <row r="34" spans="1:16" ht="15">
      <c r="A34" s="276">
        <v>24</v>
      </c>
      <c r="B34" s="386" t="s">
        <v>50</v>
      </c>
      <c r="C34" s="549" t="s">
        <v>66</v>
      </c>
      <c r="D34" s="550">
        <v>44224</v>
      </c>
      <c r="E34" s="315">
        <v>774.4</v>
      </c>
      <c r="F34" s="315">
        <v>787.26666666666677</v>
      </c>
      <c r="G34" s="316">
        <v>759.38333333333355</v>
      </c>
      <c r="H34" s="316">
        <v>744.36666666666679</v>
      </c>
      <c r="I34" s="316">
        <v>716.48333333333358</v>
      </c>
      <c r="J34" s="316">
        <v>802.28333333333353</v>
      </c>
      <c r="K34" s="316">
        <v>830.16666666666674</v>
      </c>
      <c r="L34" s="316">
        <v>845.18333333333351</v>
      </c>
      <c r="M34" s="303">
        <v>815.15</v>
      </c>
      <c r="N34" s="303">
        <v>772.25</v>
      </c>
      <c r="O34" s="318">
        <v>2785200</v>
      </c>
      <c r="P34" s="319">
        <v>-6.4992614475627764E-2</v>
      </c>
    </row>
    <row r="35" spans="1:16" ht="15">
      <c r="A35" s="276">
        <v>25</v>
      </c>
      <c r="B35" s="386" t="s">
        <v>44</v>
      </c>
      <c r="C35" s="549" t="s">
        <v>67</v>
      </c>
      <c r="D35" s="550">
        <v>44224</v>
      </c>
      <c r="E35" s="315">
        <v>628.6</v>
      </c>
      <c r="F35" s="315">
        <v>631.20000000000005</v>
      </c>
      <c r="G35" s="316">
        <v>616.10000000000014</v>
      </c>
      <c r="H35" s="316">
        <v>603.60000000000014</v>
      </c>
      <c r="I35" s="316">
        <v>588.50000000000023</v>
      </c>
      <c r="J35" s="316">
        <v>643.70000000000005</v>
      </c>
      <c r="K35" s="316">
        <v>658.8</v>
      </c>
      <c r="L35" s="316">
        <v>671.3</v>
      </c>
      <c r="M35" s="303">
        <v>646.29999999999995</v>
      </c>
      <c r="N35" s="303">
        <v>618.70000000000005</v>
      </c>
      <c r="O35" s="318">
        <v>5223000</v>
      </c>
      <c r="P35" s="319">
        <v>-5.3032363339679089E-2</v>
      </c>
    </row>
    <row r="36" spans="1:16" ht="15">
      <c r="A36" s="276">
        <v>26</v>
      </c>
      <c r="B36" s="386" t="s">
        <v>68</v>
      </c>
      <c r="C36" s="549" t="s">
        <v>69</v>
      </c>
      <c r="D36" s="550">
        <v>44224</v>
      </c>
      <c r="E36" s="315">
        <v>578.04999999999995</v>
      </c>
      <c r="F36" s="315">
        <v>579.66666666666663</v>
      </c>
      <c r="G36" s="316">
        <v>572.5333333333333</v>
      </c>
      <c r="H36" s="316">
        <v>567.01666666666665</v>
      </c>
      <c r="I36" s="316">
        <v>559.88333333333333</v>
      </c>
      <c r="J36" s="316">
        <v>585.18333333333328</v>
      </c>
      <c r="K36" s="316">
        <v>592.31666666666672</v>
      </c>
      <c r="L36" s="316">
        <v>597.83333333333326</v>
      </c>
      <c r="M36" s="303">
        <v>586.79999999999995</v>
      </c>
      <c r="N36" s="303">
        <v>574.15</v>
      </c>
      <c r="O36" s="318">
        <v>96524097</v>
      </c>
      <c r="P36" s="319">
        <v>-1.3421789316255705E-4</v>
      </c>
    </row>
    <row r="37" spans="1:16" ht="15">
      <c r="A37" s="276">
        <v>27</v>
      </c>
      <c r="B37" s="386" t="s">
        <v>64</v>
      </c>
      <c r="C37" s="549" t="s">
        <v>70</v>
      </c>
      <c r="D37" s="550">
        <v>44224</v>
      </c>
      <c r="E37" s="315">
        <v>37.75</v>
      </c>
      <c r="F37" s="315">
        <v>38.06666666666667</v>
      </c>
      <c r="G37" s="316">
        <v>36.733333333333341</v>
      </c>
      <c r="H37" s="316">
        <v>35.716666666666669</v>
      </c>
      <c r="I37" s="316">
        <v>34.38333333333334</v>
      </c>
      <c r="J37" s="316">
        <v>39.083333333333343</v>
      </c>
      <c r="K37" s="316">
        <v>40.416666666666671</v>
      </c>
      <c r="L37" s="316">
        <v>41.433333333333344</v>
      </c>
      <c r="M37" s="303">
        <v>39.4</v>
      </c>
      <c r="N37" s="303">
        <v>37.049999999999997</v>
      </c>
      <c r="O37" s="318">
        <v>120561000</v>
      </c>
      <c r="P37" s="319">
        <v>3.6468676656436182E-2</v>
      </c>
    </row>
    <row r="38" spans="1:16" ht="15">
      <c r="A38" s="276">
        <v>28</v>
      </c>
      <c r="B38" s="386" t="s">
        <v>52</v>
      </c>
      <c r="C38" s="549" t="s">
        <v>71</v>
      </c>
      <c r="D38" s="550">
        <v>44224</v>
      </c>
      <c r="E38" s="315">
        <v>394.9</v>
      </c>
      <c r="F38" s="315">
        <v>400.05</v>
      </c>
      <c r="G38" s="316">
        <v>376.8</v>
      </c>
      <c r="H38" s="316">
        <v>358.7</v>
      </c>
      <c r="I38" s="316">
        <v>335.45</v>
      </c>
      <c r="J38" s="316">
        <v>418.15000000000003</v>
      </c>
      <c r="K38" s="316">
        <v>441.40000000000003</v>
      </c>
      <c r="L38" s="316">
        <v>459.50000000000006</v>
      </c>
      <c r="M38" s="303">
        <v>423.3</v>
      </c>
      <c r="N38" s="303">
        <v>381.95</v>
      </c>
      <c r="O38" s="318">
        <v>17657100</v>
      </c>
      <c r="P38" s="319">
        <v>0.35876106194690266</v>
      </c>
    </row>
    <row r="39" spans="1:16" ht="15">
      <c r="A39" s="276">
        <v>29</v>
      </c>
      <c r="B39" s="386" t="s">
        <v>44</v>
      </c>
      <c r="C39" s="549" t="s">
        <v>72</v>
      </c>
      <c r="D39" s="550">
        <v>44224</v>
      </c>
      <c r="E39" s="315">
        <v>15680.6</v>
      </c>
      <c r="F39" s="315">
        <v>15948.299999999997</v>
      </c>
      <c r="G39" s="316">
        <v>15296.599999999995</v>
      </c>
      <c r="H39" s="316">
        <v>14912.599999999997</v>
      </c>
      <c r="I39" s="316">
        <v>14260.899999999994</v>
      </c>
      <c r="J39" s="316">
        <v>16332.299999999996</v>
      </c>
      <c r="K39" s="316">
        <v>16983.999999999996</v>
      </c>
      <c r="L39" s="316">
        <v>17367.999999999996</v>
      </c>
      <c r="M39" s="303">
        <v>16600</v>
      </c>
      <c r="N39" s="303">
        <v>15564.3</v>
      </c>
      <c r="O39" s="318">
        <v>105100</v>
      </c>
      <c r="P39" s="319">
        <v>-7.4008810572687225E-2</v>
      </c>
    </row>
    <row r="40" spans="1:16" ht="15">
      <c r="A40" s="276">
        <v>30</v>
      </c>
      <c r="B40" s="386" t="s">
        <v>73</v>
      </c>
      <c r="C40" s="549" t="s">
        <v>74</v>
      </c>
      <c r="D40" s="550">
        <v>44224</v>
      </c>
      <c r="E40" s="315">
        <v>397.4</v>
      </c>
      <c r="F40" s="315">
        <v>402.34999999999997</v>
      </c>
      <c r="G40" s="316">
        <v>391.09999999999991</v>
      </c>
      <c r="H40" s="316">
        <v>384.79999999999995</v>
      </c>
      <c r="I40" s="316">
        <v>373.5499999999999</v>
      </c>
      <c r="J40" s="316">
        <v>408.64999999999992</v>
      </c>
      <c r="K40" s="316">
        <v>419.90000000000003</v>
      </c>
      <c r="L40" s="316">
        <v>426.19999999999993</v>
      </c>
      <c r="M40" s="303">
        <v>413.6</v>
      </c>
      <c r="N40" s="303">
        <v>396.05</v>
      </c>
      <c r="O40" s="318">
        <v>31453200</v>
      </c>
      <c r="P40" s="319">
        <v>1.5930232558139534E-2</v>
      </c>
    </row>
    <row r="41" spans="1:16" ht="15">
      <c r="A41" s="276">
        <v>31</v>
      </c>
      <c r="B41" s="386" t="s">
        <v>50</v>
      </c>
      <c r="C41" s="549" t="s">
        <v>75</v>
      </c>
      <c r="D41" s="550">
        <v>44224</v>
      </c>
      <c r="E41" s="315">
        <v>3608.5</v>
      </c>
      <c r="F41" s="315">
        <v>3634.5666666666671</v>
      </c>
      <c r="G41" s="316">
        <v>3574.983333333334</v>
      </c>
      <c r="H41" s="316">
        <v>3541.4666666666672</v>
      </c>
      <c r="I41" s="316">
        <v>3481.8833333333341</v>
      </c>
      <c r="J41" s="316">
        <v>3668.0833333333339</v>
      </c>
      <c r="K41" s="316">
        <v>3727.666666666667</v>
      </c>
      <c r="L41" s="316">
        <v>3761.1833333333338</v>
      </c>
      <c r="M41" s="303">
        <v>3694.15</v>
      </c>
      <c r="N41" s="303">
        <v>3601.05</v>
      </c>
      <c r="O41" s="318">
        <v>2226600</v>
      </c>
      <c r="P41" s="319">
        <v>-2.4875186125952527E-2</v>
      </c>
    </row>
    <row r="42" spans="1:16" ht="15">
      <c r="A42" s="276">
        <v>32</v>
      </c>
      <c r="B42" s="386" t="s">
        <v>52</v>
      </c>
      <c r="C42" s="549" t="s">
        <v>76</v>
      </c>
      <c r="D42" s="550">
        <v>44224</v>
      </c>
      <c r="E42" s="315">
        <v>461.7</v>
      </c>
      <c r="F42" s="315">
        <v>464.05</v>
      </c>
      <c r="G42" s="316">
        <v>454.1</v>
      </c>
      <c r="H42" s="316">
        <v>446.5</v>
      </c>
      <c r="I42" s="316">
        <v>436.55</v>
      </c>
      <c r="J42" s="316">
        <v>471.65000000000003</v>
      </c>
      <c r="K42" s="316">
        <v>481.59999999999997</v>
      </c>
      <c r="L42" s="316">
        <v>489.20000000000005</v>
      </c>
      <c r="M42" s="303">
        <v>474</v>
      </c>
      <c r="N42" s="303">
        <v>456.45</v>
      </c>
      <c r="O42" s="318">
        <v>11066000</v>
      </c>
      <c r="P42" s="319">
        <v>-2.9144952711831693E-2</v>
      </c>
    </row>
    <row r="43" spans="1:16" ht="15">
      <c r="A43" s="276">
        <v>33</v>
      </c>
      <c r="B43" s="386" t="s">
        <v>54</v>
      </c>
      <c r="C43" s="549" t="s">
        <v>77</v>
      </c>
      <c r="D43" s="550">
        <v>44224</v>
      </c>
      <c r="E43" s="315">
        <v>133.30000000000001</v>
      </c>
      <c r="F43" s="315">
        <v>134.20000000000002</v>
      </c>
      <c r="G43" s="316">
        <v>129.75000000000003</v>
      </c>
      <c r="H43" s="316">
        <v>126.20000000000002</v>
      </c>
      <c r="I43" s="316">
        <v>121.75000000000003</v>
      </c>
      <c r="J43" s="316">
        <v>137.75000000000003</v>
      </c>
      <c r="K43" s="316">
        <v>142.20000000000002</v>
      </c>
      <c r="L43" s="316">
        <v>145.75000000000003</v>
      </c>
      <c r="M43" s="303">
        <v>138.65</v>
      </c>
      <c r="N43" s="303">
        <v>130.65</v>
      </c>
      <c r="O43" s="318">
        <v>47206800</v>
      </c>
      <c r="P43" s="319">
        <v>-4.1342252439960522E-2</v>
      </c>
    </row>
    <row r="44" spans="1:16" ht="15">
      <c r="A44" s="276">
        <v>34</v>
      </c>
      <c r="B44" s="386" t="s">
        <v>57</v>
      </c>
      <c r="C44" s="549" t="s">
        <v>82</v>
      </c>
      <c r="D44" s="550">
        <v>44224</v>
      </c>
      <c r="E44" s="315">
        <v>422.85</v>
      </c>
      <c r="F44" s="315">
        <v>429.51666666666665</v>
      </c>
      <c r="G44" s="316">
        <v>414.33333333333331</v>
      </c>
      <c r="H44" s="316">
        <v>405.81666666666666</v>
      </c>
      <c r="I44" s="316">
        <v>390.63333333333333</v>
      </c>
      <c r="J44" s="316">
        <v>438.0333333333333</v>
      </c>
      <c r="K44" s="316">
        <v>453.2166666666667</v>
      </c>
      <c r="L44" s="316">
        <v>461.73333333333329</v>
      </c>
      <c r="M44" s="303">
        <v>444.7</v>
      </c>
      <c r="N44" s="303">
        <v>421</v>
      </c>
      <c r="O44" s="318">
        <v>4832500</v>
      </c>
      <c r="P44" s="319">
        <v>-4.0694789081885854E-2</v>
      </c>
    </row>
    <row r="45" spans="1:16" ht="15">
      <c r="A45" s="276">
        <v>35</v>
      </c>
      <c r="B45" s="386" t="s">
        <v>52</v>
      </c>
      <c r="C45" s="549" t="s">
        <v>83</v>
      </c>
      <c r="D45" s="550">
        <v>44224</v>
      </c>
      <c r="E45" s="315">
        <v>810.1</v>
      </c>
      <c r="F45" s="315">
        <v>811.03333333333342</v>
      </c>
      <c r="G45" s="316">
        <v>798.36666666666679</v>
      </c>
      <c r="H45" s="316">
        <v>786.63333333333333</v>
      </c>
      <c r="I45" s="316">
        <v>773.9666666666667</v>
      </c>
      <c r="J45" s="316">
        <v>822.76666666666688</v>
      </c>
      <c r="K45" s="316">
        <v>835.43333333333362</v>
      </c>
      <c r="L45" s="316">
        <v>847.16666666666697</v>
      </c>
      <c r="M45" s="303">
        <v>823.7</v>
      </c>
      <c r="N45" s="303">
        <v>799.3</v>
      </c>
      <c r="O45" s="318">
        <v>16611400</v>
      </c>
      <c r="P45" s="319">
        <v>2.3878205128205127E-2</v>
      </c>
    </row>
    <row r="46" spans="1:16" ht="15">
      <c r="A46" s="276">
        <v>36</v>
      </c>
      <c r="B46" s="386" t="s">
        <v>39</v>
      </c>
      <c r="C46" s="549" t="s">
        <v>84</v>
      </c>
      <c r="D46" s="550">
        <v>44224</v>
      </c>
      <c r="E46" s="315">
        <v>133.44999999999999</v>
      </c>
      <c r="F46" s="315">
        <v>134.58333333333331</v>
      </c>
      <c r="G46" s="316">
        <v>131.31666666666663</v>
      </c>
      <c r="H46" s="316">
        <v>129.18333333333331</v>
      </c>
      <c r="I46" s="316">
        <v>125.91666666666663</v>
      </c>
      <c r="J46" s="316">
        <v>136.71666666666664</v>
      </c>
      <c r="K46" s="316">
        <v>139.98333333333329</v>
      </c>
      <c r="L46" s="316">
        <v>142.11666666666665</v>
      </c>
      <c r="M46" s="303">
        <v>137.85</v>
      </c>
      <c r="N46" s="303">
        <v>132.44999999999999</v>
      </c>
      <c r="O46" s="318">
        <v>40341000</v>
      </c>
      <c r="P46" s="319">
        <v>3.5244664798447942E-2</v>
      </c>
    </row>
    <row r="47" spans="1:16" ht="15">
      <c r="A47" s="276">
        <v>37</v>
      </c>
      <c r="B47" s="406" t="s">
        <v>107</v>
      </c>
      <c r="C47" s="549" t="s">
        <v>3633</v>
      </c>
      <c r="D47" s="550">
        <v>44224</v>
      </c>
      <c r="E47" s="315">
        <v>2496.65</v>
      </c>
      <c r="F47" s="315">
        <v>2526.3666666666668</v>
      </c>
      <c r="G47" s="316">
        <v>2458.2833333333338</v>
      </c>
      <c r="H47" s="316">
        <v>2419.916666666667</v>
      </c>
      <c r="I47" s="316">
        <v>2351.8333333333339</v>
      </c>
      <c r="J47" s="316">
        <v>2564.7333333333336</v>
      </c>
      <c r="K47" s="316">
        <v>2632.8166666666666</v>
      </c>
      <c r="L47" s="316">
        <v>2671.1833333333334</v>
      </c>
      <c r="M47" s="303">
        <v>2594.4499999999998</v>
      </c>
      <c r="N47" s="303">
        <v>2488</v>
      </c>
      <c r="O47" s="318">
        <v>800625</v>
      </c>
      <c r="P47" s="319">
        <v>1.2808349146110056E-2</v>
      </c>
    </row>
    <row r="48" spans="1:16" ht="15">
      <c r="A48" s="276">
        <v>38</v>
      </c>
      <c r="B48" s="386" t="s">
        <v>50</v>
      </c>
      <c r="C48" s="549" t="s">
        <v>85</v>
      </c>
      <c r="D48" s="550">
        <v>44224</v>
      </c>
      <c r="E48" s="315">
        <v>1522.75</v>
      </c>
      <c r="F48" s="315">
        <v>1532.05</v>
      </c>
      <c r="G48" s="316">
        <v>1511.1999999999998</v>
      </c>
      <c r="H48" s="316">
        <v>1499.6499999999999</v>
      </c>
      <c r="I48" s="316">
        <v>1478.7999999999997</v>
      </c>
      <c r="J48" s="316">
        <v>1543.6</v>
      </c>
      <c r="K48" s="316">
        <v>1564.4499999999998</v>
      </c>
      <c r="L48" s="316">
        <v>1576</v>
      </c>
      <c r="M48" s="303">
        <v>1552.9</v>
      </c>
      <c r="N48" s="303">
        <v>1520.5</v>
      </c>
      <c r="O48" s="318">
        <v>2889600</v>
      </c>
      <c r="P48" s="319">
        <v>-1.9477434679334917E-2</v>
      </c>
    </row>
    <row r="49" spans="1:16" ht="15">
      <c r="A49" s="276">
        <v>39</v>
      </c>
      <c r="B49" s="386" t="s">
        <v>39</v>
      </c>
      <c r="C49" s="549" t="s">
        <v>86</v>
      </c>
      <c r="D49" s="550">
        <v>44224</v>
      </c>
      <c r="E49" s="315">
        <v>428.25</v>
      </c>
      <c r="F49" s="315">
        <v>429.09999999999997</v>
      </c>
      <c r="G49" s="316">
        <v>423.19999999999993</v>
      </c>
      <c r="H49" s="316">
        <v>418.15</v>
      </c>
      <c r="I49" s="316">
        <v>412.24999999999994</v>
      </c>
      <c r="J49" s="316">
        <v>434.14999999999992</v>
      </c>
      <c r="K49" s="316">
        <v>440.0499999999999</v>
      </c>
      <c r="L49" s="316">
        <v>445.09999999999991</v>
      </c>
      <c r="M49" s="303">
        <v>435</v>
      </c>
      <c r="N49" s="303">
        <v>424.05</v>
      </c>
      <c r="O49" s="318">
        <v>9495225</v>
      </c>
      <c r="P49" s="319">
        <v>-2.3782741443033908E-2</v>
      </c>
    </row>
    <row r="50" spans="1:16" ht="15">
      <c r="A50" s="276">
        <v>40</v>
      </c>
      <c r="B50" s="386" t="s">
        <v>64</v>
      </c>
      <c r="C50" s="549" t="s">
        <v>87</v>
      </c>
      <c r="D50" s="550">
        <v>44224</v>
      </c>
      <c r="E50" s="315">
        <v>616.29999999999995</v>
      </c>
      <c r="F50" s="315">
        <v>612.91666666666663</v>
      </c>
      <c r="G50" s="316">
        <v>603.5333333333333</v>
      </c>
      <c r="H50" s="316">
        <v>590.76666666666665</v>
      </c>
      <c r="I50" s="316">
        <v>581.38333333333333</v>
      </c>
      <c r="J50" s="316">
        <v>625.68333333333328</v>
      </c>
      <c r="K50" s="316">
        <v>635.06666666666672</v>
      </c>
      <c r="L50" s="316">
        <v>647.83333333333326</v>
      </c>
      <c r="M50" s="303">
        <v>622.29999999999995</v>
      </c>
      <c r="N50" s="303">
        <v>600.15</v>
      </c>
      <c r="O50" s="318">
        <v>2332800</v>
      </c>
      <c r="P50" s="319">
        <v>4.2359249329758715E-2</v>
      </c>
    </row>
    <row r="51" spans="1:16" ht="15">
      <c r="A51" s="276">
        <v>41</v>
      </c>
      <c r="B51" s="386" t="s">
        <v>50</v>
      </c>
      <c r="C51" s="549" t="s">
        <v>88</v>
      </c>
      <c r="D51" s="550">
        <v>44224</v>
      </c>
      <c r="E51" s="315">
        <v>534.35</v>
      </c>
      <c r="F51" s="315">
        <v>536.43333333333328</v>
      </c>
      <c r="G51" s="316">
        <v>531.11666666666656</v>
      </c>
      <c r="H51" s="316">
        <v>527.88333333333333</v>
      </c>
      <c r="I51" s="316">
        <v>522.56666666666661</v>
      </c>
      <c r="J51" s="316">
        <v>539.66666666666652</v>
      </c>
      <c r="K51" s="316">
        <v>544.98333333333335</v>
      </c>
      <c r="L51" s="316">
        <v>548.21666666666647</v>
      </c>
      <c r="M51" s="303">
        <v>541.75</v>
      </c>
      <c r="N51" s="303">
        <v>533.20000000000005</v>
      </c>
      <c r="O51" s="318">
        <v>14738750</v>
      </c>
      <c r="P51" s="319">
        <v>2.2193324664065886E-2</v>
      </c>
    </row>
    <row r="52" spans="1:16" ht="15">
      <c r="A52" s="276">
        <v>42</v>
      </c>
      <c r="B52" s="386" t="s">
        <v>52</v>
      </c>
      <c r="C52" s="549" t="s">
        <v>91</v>
      </c>
      <c r="D52" s="550">
        <v>44224</v>
      </c>
      <c r="E52" s="315">
        <v>3551.95</v>
      </c>
      <c r="F52" s="315">
        <v>3568.25</v>
      </c>
      <c r="G52" s="316">
        <v>3518.8</v>
      </c>
      <c r="H52" s="316">
        <v>3485.65</v>
      </c>
      <c r="I52" s="316">
        <v>3436.2000000000003</v>
      </c>
      <c r="J52" s="316">
        <v>3601.4</v>
      </c>
      <c r="K52" s="316">
        <v>3650.85</v>
      </c>
      <c r="L52" s="316">
        <v>3684</v>
      </c>
      <c r="M52" s="303">
        <v>3617.7</v>
      </c>
      <c r="N52" s="303">
        <v>3535.1</v>
      </c>
      <c r="O52" s="318">
        <v>3412400</v>
      </c>
      <c r="P52" s="319">
        <v>1.9478967495219886E-2</v>
      </c>
    </row>
    <row r="53" spans="1:16" ht="15">
      <c r="A53" s="276">
        <v>43</v>
      </c>
      <c r="B53" s="386" t="s">
        <v>92</v>
      </c>
      <c r="C53" s="549" t="s">
        <v>93</v>
      </c>
      <c r="D53" s="550">
        <v>44224</v>
      </c>
      <c r="E53" s="315">
        <v>270.55</v>
      </c>
      <c r="F53" s="315">
        <v>274.46666666666664</v>
      </c>
      <c r="G53" s="316">
        <v>263.18333333333328</v>
      </c>
      <c r="H53" s="316">
        <v>255.81666666666666</v>
      </c>
      <c r="I53" s="316">
        <v>244.5333333333333</v>
      </c>
      <c r="J53" s="316">
        <v>281.83333333333326</v>
      </c>
      <c r="K53" s="316">
        <v>293.11666666666667</v>
      </c>
      <c r="L53" s="316">
        <v>300.48333333333323</v>
      </c>
      <c r="M53" s="303">
        <v>285.75</v>
      </c>
      <c r="N53" s="303">
        <v>267.10000000000002</v>
      </c>
      <c r="O53" s="318">
        <v>24390300</v>
      </c>
      <c r="P53" s="319">
        <v>1.762357152691725E-2</v>
      </c>
    </row>
    <row r="54" spans="1:16" ht="15">
      <c r="A54" s="276">
        <v>44</v>
      </c>
      <c r="B54" s="386" t="s">
        <v>52</v>
      </c>
      <c r="C54" s="549" t="s">
        <v>94</v>
      </c>
      <c r="D54" s="550">
        <v>44224</v>
      </c>
      <c r="E54" s="315">
        <v>5042.8</v>
      </c>
      <c r="F54" s="315">
        <v>5050.3666666666668</v>
      </c>
      <c r="G54" s="316">
        <v>4982.9333333333334</v>
      </c>
      <c r="H54" s="316">
        <v>4923.0666666666666</v>
      </c>
      <c r="I54" s="316">
        <v>4855.6333333333332</v>
      </c>
      <c r="J54" s="316">
        <v>5110.2333333333336</v>
      </c>
      <c r="K54" s="316">
        <v>5177.6666666666679</v>
      </c>
      <c r="L54" s="316">
        <v>5237.5333333333338</v>
      </c>
      <c r="M54" s="303">
        <v>5117.8</v>
      </c>
      <c r="N54" s="303">
        <v>4990.5</v>
      </c>
      <c r="O54" s="318">
        <v>2919125</v>
      </c>
      <c r="P54" s="319">
        <v>-2.9033773109602493E-3</v>
      </c>
    </row>
    <row r="55" spans="1:16" ht="15">
      <c r="A55" s="276">
        <v>45</v>
      </c>
      <c r="B55" s="386" t="s">
        <v>44</v>
      </c>
      <c r="C55" s="549" t="s">
        <v>95</v>
      </c>
      <c r="D55" s="550">
        <v>44224</v>
      </c>
      <c r="E55" s="315">
        <v>2970.5</v>
      </c>
      <c r="F55" s="315">
        <v>2971.25</v>
      </c>
      <c r="G55" s="316">
        <v>2900.5</v>
      </c>
      <c r="H55" s="316">
        <v>2830.5</v>
      </c>
      <c r="I55" s="316">
        <v>2759.75</v>
      </c>
      <c r="J55" s="316">
        <v>3041.25</v>
      </c>
      <c r="K55" s="316">
        <v>3112</v>
      </c>
      <c r="L55" s="316">
        <v>3182</v>
      </c>
      <c r="M55" s="303">
        <v>3042</v>
      </c>
      <c r="N55" s="303">
        <v>2901.25</v>
      </c>
      <c r="O55" s="318">
        <v>2353400</v>
      </c>
      <c r="P55" s="319">
        <v>-1.7102762753983335E-2</v>
      </c>
    </row>
    <row r="56" spans="1:16" ht="15">
      <c r="A56" s="276">
        <v>46</v>
      </c>
      <c r="B56" s="386" t="s">
        <v>44</v>
      </c>
      <c r="C56" s="549" t="s">
        <v>97</v>
      </c>
      <c r="D56" s="550">
        <v>44224</v>
      </c>
      <c r="E56" s="315">
        <v>1292.3</v>
      </c>
      <c r="F56" s="315">
        <v>1297.5</v>
      </c>
      <c r="G56" s="316">
        <v>1277.8</v>
      </c>
      <c r="H56" s="316">
        <v>1263.3</v>
      </c>
      <c r="I56" s="316">
        <v>1243.5999999999999</v>
      </c>
      <c r="J56" s="316">
        <v>1312</v>
      </c>
      <c r="K56" s="316">
        <v>1331.6999999999998</v>
      </c>
      <c r="L56" s="316">
        <v>1346.2</v>
      </c>
      <c r="M56" s="303">
        <v>1317.2</v>
      </c>
      <c r="N56" s="303">
        <v>1283</v>
      </c>
      <c r="O56" s="318">
        <v>3253800</v>
      </c>
      <c r="P56" s="319">
        <v>-3.5539615259210955E-2</v>
      </c>
    </row>
    <row r="57" spans="1:16" ht="15">
      <c r="A57" s="276">
        <v>47</v>
      </c>
      <c r="B57" s="386" t="s">
        <v>44</v>
      </c>
      <c r="C57" s="549" t="s">
        <v>98</v>
      </c>
      <c r="D57" s="550">
        <v>44224</v>
      </c>
      <c r="E57" s="315">
        <v>200.95</v>
      </c>
      <c r="F57" s="315">
        <v>202.18333333333331</v>
      </c>
      <c r="G57" s="316">
        <v>197.46666666666661</v>
      </c>
      <c r="H57" s="316">
        <v>193.98333333333329</v>
      </c>
      <c r="I57" s="316">
        <v>189.26666666666659</v>
      </c>
      <c r="J57" s="316">
        <v>205.66666666666663</v>
      </c>
      <c r="K57" s="316">
        <v>210.38333333333333</v>
      </c>
      <c r="L57" s="316">
        <v>213.86666666666665</v>
      </c>
      <c r="M57" s="303">
        <v>206.9</v>
      </c>
      <c r="N57" s="303">
        <v>198.7</v>
      </c>
      <c r="O57" s="318">
        <v>13406400</v>
      </c>
      <c r="P57" s="319">
        <v>3.1293270562171141E-2</v>
      </c>
    </row>
    <row r="58" spans="1:16" ht="15">
      <c r="A58" s="276">
        <v>48</v>
      </c>
      <c r="B58" s="386" t="s">
        <v>54</v>
      </c>
      <c r="C58" s="549" t="s">
        <v>99</v>
      </c>
      <c r="D58" s="550">
        <v>44224</v>
      </c>
      <c r="E58" s="315">
        <v>73.400000000000006</v>
      </c>
      <c r="F58" s="315">
        <v>74.399999999999991</v>
      </c>
      <c r="G58" s="316">
        <v>71.799999999999983</v>
      </c>
      <c r="H58" s="316">
        <v>70.199999999999989</v>
      </c>
      <c r="I58" s="316">
        <v>67.59999999999998</v>
      </c>
      <c r="J58" s="316">
        <v>75.999999999999986</v>
      </c>
      <c r="K58" s="316">
        <v>78.59999999999998</v>
      </c>
      <c r="L58" s="316">
        <v>80.199999999999989</v>
      </c>
      <c r="M58" s="303">
        <v>77</v>
      </c>
      <c r="N58" s="303">
        <v>72.8</v>
      </c>
      <c r="O58" s="318">
        <v>97610000</v>
      </c>
      <c r="P58" s="319">
        <v>-2.9046055903710337E-2</v>
      </c>
    </row>
    <row r="59" spans="1:16" ht="15">
      <c r="A59" s="276">
        <v>49</v>
      </c>
      <c r="B59" s="386" t="s">
        <v>73</v>
      </c>
      <c r="C59" s="549" t="s">
        <v>100</v>
      </c>
      <c r="D59" s="550">
        <v>44224</v>
      </c>
      <c r="E59" s="315">
        <v>131.69999999999999</v>
      </c>
      <c r="F59" s="315">
        <v>132.08333333333334</v>
      </c>
      <c r="G59" s="316">
        <v>130.2166666666667</v>
      </c>
      <c r="H59" s="316">
        <v>128.73333333333335</v>
      </c>
      <c r="I59" s="316">
        <v>126.8666666666667</v>
      </c>
      <c r="J59" s="316">
        <v>133.56666666666669</v>
      </c>
      <c r="K59" s="316">
        <v>135.43333333333331</v>
      </c>
      <c r="L59" s="316">
        <v>136.91666666666669</v>
      </c>
      <c r="M59" s="303">
        <v>133.94999999999999</v>
      </c>
      <c r="N59" s="303">
        <v>130.6</v>
      </c>
      <c r="O59" s="318">
        <v>27468300</v>
      </c>
      <c r="P59" s="319">
        <v>-2.2786458333333332E-2</v>
      </c>
    </row>
    <row r="60" spans="1:16" ht="15">
      <c r="A60" s="276">
        <v>50</v>
      </c>
      <c r="B60" s="386" t="s">
        <v>52</v>
      </c>
      <c r="C60" s="549" t="s">
        <v>101</v>
      </c>
      <c r="D60" s="550">
        <v>44224</v>
      </c>
      <c r="E60" s="315">
        <v>494.3</v>
      </c>
      <c r="F60" s="315">
        <v>493.95</v>
      </c>
      <c r="G60" s="316">
        <v>485.25</v>
      </c>
      <c r="H60" s="316">
        <v>476.2</v>
      </c>
      <c r="I60" s="316">
        <v>467.5</v>
      </c>
      <c r="J60" s="316">
        <v>503</v>
      </c>
      <c r="K60" s="316">
        <v>511.69999999999993</v>
      </c>
      <c r="L60" s="316">
        <v>520.75</v>
      </c>
      <c r="M60" s="303">
        <v>502.65</v>
      </c>
      <c r="N60" s="303">
        <v>484.9</v>
      </c>
      <c r="O60" s="318">
        <v>4810450</v>
      </c>
      <c r="P60" s="319">
        <v>-3.5285977859778599E-2</v>
      </c>
    </row>
    <row r="61" spans="1:16" ht="15">
      <c r="A61" s="276">
        <v>51</v>
      </c>
      <c r="B61" s="386" t="s">
        <v>102</v>
      </c>
      <c r="C61" s="549" t="s">
        <v>103</v>
      </c>
      <c r="D61" s="550">
        <v>44224</v>
      </c>
      <c r="E61" s="315">
        <v>26.1</v>
      </c>
      <c r="F61" s="315">
        <v>26</v>
      </c>
      <c r="G61" s="316">
        <v>25.4</v>
      </c>
      <c r="H61" s="316">
        <v>24.7</v>
      </c>
      <c r="I61" s="316">
        <v>24.099999999999998</v>
      </c>
      <c r="J61" s="316">
        <v>26.7</v>
      </c>
      <c r="K61" s="316">
        <v>27.3</v>
      </c>
      <c r="L61" s="316">
        <v>28</v>
      </c>
      <c r="M61" s="303">
        <v>26.6</v>
      </c>
      <c r="N61" s="303">
        <v>25.3</v>
      </c>
      <c r="O61" s="318">
        <v>157927500</v>
      </c>
      <c r="P61" s="319">
        <v>9.3472503505218879E-2</v>
      </c>
    </row>
    <row r="62" spans="1:16" ht="15">
      <c r="A62" s="276">
        <v>52</v>
      </c>
      <c r="B62" s="386" t="s">
        <v>50</v>
      </c>
      <c r="C62" s="549" t="s">
        <v>104</v>
      </c>
      <c r="D62" s="550">
        <v>44224</v>
      </c>
      <c r="E62" s="315">
        <v>789.45</v>
      </c>
      <c r="F62" s="315">
        <v>792.51666666666677</v>
      </c>
      <c r="G62" s="316">
        <v>782.38333333333355</v>
      </c>
      <c r="H62" s="316">
        <v>775.31666666666683</v>
      </c>
      <c r="I62" s="316">
        <v>765.18333333333362</v>
      </c>
      <c r="J62" s="316">
        <v>799.58333333333348</v>
      </c>
      <c r="K62" s="316">
        <v>809.7166666666667</v>
      </c>
      <c r="L62" s="316">
        <v>816.78333333333342</v>
      </c>
      <c r="M62" s="303">
        <v>802.65</v>
      </c>
      <c r="N62" s="303">
        <v>785.45</v>
      </c>
      <c r="O62" s="318">
        <v>3684000</v>
      </c>
      <c r="P62" s="319">
        <v>-1.5499732763228221E-2</v>
      </c>
    </row>
    <row r="63" spans="1:16" ht="15">
      <c r="A63" s="276">
        <v>53</v>
      </c>
      <c r="B63" s="406" t="s">
        <v>39</v>
      </c>
      <c r="C63" s="549" t="s">
        <v>248</v>
      </c>
      <c r="D63" s="550">
        <v>44224</v>
      </c>
      <c r="E63" s="315">
        <v>1354.15</v>
      </c>
      <c r="F63" s="315">
        <v>1367.1499999999999</v>
      </c>
      <c r="G63" s="316">
        <v>1334.2999999999997</v>
      </c>
      <c r="H63" s="316">
        <v>1314.4499999999998</v>
      </c>
      <c r="I63" s="316">
        <v>1281.5999999999997</v>
      </c>
      <c r="J63" s="316">
        <v>1386.9999999999998</v>
      </c>
      <c r="K63" s="316">
        <v>1419.8499999999997</v>
      </c>
      <c r="L63" s="316">
        <v>1439.6999999999998</v>
      </c>
      <c r="M63" s="303">
        <v>1400</v>
      </c>
      <c r="N63" s="303">
        <v>1347.3</v>
      </c>
      <c r="O63" s="318">
        <v>1968200</v>
      </c>
      <c r="P63" s="319">
        <v>-1.0134030728996404E-2</v>
      </c>
    </row>
    <row r="64" spans="1:16" ht="15">
      <c r="A64" s="276">
        <v>54</v>
      </c>
      <c r="B64" s="386" t="s">
        <v>37</v>
      </c>
      <c r="C64" s="549" t="s">
        <v>105</v>
      </c>
      <c r="D64" s="550">
        <v>44224</v>
      </c>
      <c r="E64" s="315">
        <v>1005.25</v>
      </c>
      <c r="F64" s="315">
        <v>1013.1166666666667</v>
      </c>
      <c r="G64" s="316">
        <v>994.23333333333335</v>
      </c>
      <c r="H64" s="316">
        <v>983.2166666666667</v>
      </c>
      <c r="I64" s="316">
        <v>964.33333333333337</v>
      </c>
      <c r="J64" s="316">
        <v>1024.1333333333332</v>
      </c>
      <c r="K64" s="316">
        <v>1043.0166666666669</v>
      </c>
      <c r="L64" s="316">
        <v>1054.0333333333333</v>
      </c>
      <c r="M64" s="303">
        <v>1032</v>
      </c>
      <c r="N64" s="303">
        <v>1002.1</v>
      </c>
      <c r="O64" s="318">
        <v>18248550</v>
      </c>
      <c r="P64" s="319">
        <v>2.1864028088094477E-2</v>
      </c>
    </row>
    <row r="65" spans="1:16" ht="15">
      <c r="A65" s="276">
        <v>55</v>
      </c>
      <c r="B65" s="386" t="s">
        <v>39</v>
      </c>
      <c r="C65" s="549" t="s">
        <v>106</v>
      </c>
      <c r="D65" s="550">
        <v>44224</v>
      </c>
      <c r="E65" s="315">
        <v>1121.75</v>
      </c>
      <c r="F65" s="315">
        <v>1129.7</v>
      </c>
      <c r="G65" s="316">
        <v>1105.4000000000001</v>
      </c>
      <c r="H65" s="316">
        <v>1089.05</v>
      </c>
      <c r="I65" s="316">
        <v>1064.75</v>
      </c>
      <c r="J65" s="316">
        <v>1146.0500000000002</v>
      </c>
      <c r="K65" s="316">
        <v>1170.3499999999999</v>
      </c>
      <c r="L65" s="316">
        <v>1186.7000000000003</v>
      </c>
      <c r="M65" s="303">
        <v>1154</v>
      </c>
      <c r="N65" s="303">
        <v>1113.3499999999999</v>
      </c>
      <c r="O65" s="318">
        <v>5307000</v>
      </c>
      <c r="P65" s="319">
        <v>-7.2689149047702253E-2</v>
      </c>
    </row>
    <row r="66" spans="1:16" ht="15">
      <c r="A66" s="276">
        <v>56</v>
      </c>
      <c r="B66" s="386" t="s">
        <v>107</v>
      </c>
      <c r="C66" s="549" t="s">
        <v>108</v>
      </c>
      <c r="D66" s="550">
        <v>44224</v>
      </c>
      <c r="E66" s="315">
        <v>985.55</v>
      </c>
      <c r="F66" s="315">
        <v>990.11666666666667</v>
      </c>
      <c r="G66" s="316">
        <v>976.43333333333339</v>
      </c>
      <c r="H66" s="316">
        <v>967.31666666666672</v>
      </c>
      <c r="I66" s="316">
        <v>953.63333333333344</v>
      </c>
      <c r="J66" s="316">
        <v>999.23333333333335</v>
      </c>
      <c r="K66" s="316">
        <v>1012.9166666666665</v>
      </c>
      <c r="L66" s="316">
        <v>1022.0333333333333</v>
      </c>
      <c r="M66" s="303">
        <v>1003.8</v>
      </c>
      <c r="N66" s="303">
        <v>981</v>
      </c>
      <c r="O66" s="318">
        <v>20311900</v>
      </c>
      <c r="P66" s="319">
        <v>-2.493363352263181E-2</v>
      </c>
    </row>
    <row r="67" spans="1:16" ht="15">
      <c r="A67" s="276">
        <v>57</v>
      </c>
      <c r="B67" s="386" t="s">
        <v>57</v>
      </c>
      <c r="C67" s="549" t="s">
        <v>109</v>
      </c>
      <c r="D67" s="550">
        <v>44224</v>
      </c>
      <c r="E67" s="450">
        <v>2595.1999999999998</v>
      </c>
      <c r="F67" s="450">
        <v>2623.0166666666669</v>
      </c>
      <c r="G67" s="451">
        <v>2560.6333333333337</v>
      </c>
      <c r="H67" s="451">
        <v>2526.0666666666666</v>
      </c>
      <c r="I67" s="451">
        <v>2463.6833333333334</v>
      </c>
      <c r="J67" s="451">
        <v>2657.5833333333339</v>
      </c>
      <c r="K67" s="451">
        <v>2719.9666666666672</v>
      </c>
      <c r="L67" s="451">
        <v>2754.5333333333342</v>
      </c>
      <c r="M67" s="452">
        <v>2685.4</v>
      </c>
      <c r="N67" s="452">
        <v>2588.4499999999998</v>
      </c>
      <c r="O67" s="453">
        <v>19012500</v>
      </c>
      <c r="P67" s="454">
        <v>5.6810067124744117E-3</v>
      </c>
    </row>
    <row r="68" spans="1:16" ht="15">
      <c r="A68" s="276">
        <v>58</v>
      </c>
      <c r="B68" s="406" t="s">
        <v>57</v>
      </c>
      <c r="C68" s="549" t="s">
        <v>252</v>
      </c>
      <c r="D68" s="550">
        <v>44224</v>
      </c>
      <c r="E68" s="315">
        <v>3098.05</v>
      </c>
      <c r="F68" s="315">
        <v>3098.15</v>
      </c>
      <c r="G68" s="316">
        <v>3065.4500000000003</v>
      </c>
      <c r="H68" s="316">
        <v>3032.8500000000004</v>
      </c>
      <c r="I68" s="316">
        <v>3000.1500000000005</v>
      </c>
      <c r="J68" s="316">
        <v>3130.75</v>
      </c>
      <c r="K68" s="316">
        <v>3163.45</v>
      </c>
      <c r="L68" s="316">
        <v>3196.0499999999997</v>
      </c>
      <c r="M68" s="303">
        <v>3130.85</v>
      </c>
      <c r="N68" s="303">
        <v>3065.55</v>
      </c>
      <c r="O68" s="318">
        <v>500600</v>
      </c>
      <c r="P68" s="319">
        <v>4.0112314480545532E-3</v>
      </c>
    </row>
    <row r="69" spans="1:16" ht="15">
      <c r="A69" s="276">
        <v>59</v>
      </c>
      <c r="B69" s="386" t="s">
        <v>54</v>
      </c>
      <c r="C69" s="549" t="s">
        <v>110</v>
      </c>
      <c r="D69" s="550">
        <v>44224</v>
      </c>
      <c r="E69" s="315">
        <v>1442.1</v>
      </c>
      <c r="F69" s="315">
        <v>1450.7833333333335</v>
      </c>
      <c r="G69" s="316">
        <v>1430.416666666667</v>
      </c>
      <c r="H69" s="316">
        <v>1418.7333333333333</v>
      </c>
      <c r="I69" s="316">
        <v>1398.3666666666668</v>
      </c>
      <c r="J69" s="316">
        <v>1462.4666666666672</v>
      </c>
      <c r="K69" s="316">
        <v>1482.8333333333335</v>
      </c>
      <c r="L69" s="316">
        <v>1494.5166666666673</v>
      </c>
      <c r="M69" s="303">
        <v>1471.15</v>
      </c>
      <c r="N69" s="303">
        <v>1439.1</v>
      </c>
      <c r="O69" s="318">
        <v>28672600</v>
      </c>
      <c r="P69" s="319">
        <v>-3.0733475876173654E-2</v>
      </c>
    </row>
    <row r="70" spans="1:16" ht="15">
      <c r="A70" s="276">
        <v>60</v>
      </c>
      <c r="B70" s="386" t="s">
        <v>57</v>
      </c>
      <c r="C70" s="549" t="s">
        <v>253</v>
      </c>
      <c r="D70" s="550">
        <v>44224</v>
      </c>
      <c r="E70" s="315">
        <v>689.45</v>
      </c>
      <c r="F70" s="315">
        <v>694.23333333333323</v>
      </c>
      <c r="G70" s="316">
        <v>680.46666666666647</v>
      </c>
      <c r="H70" s="316">
        <v>671.48333333333323</v>
      </c>
      <c r="I70" s="316">
        <v>657.71666666666647</v>
      </c>
      <c r="J70" s="316">
        <v>703.21666666666647</v>
      </c>
      <c r="K70" s="316">
        <v>716.98333333333312</v>
      </c>
      <c r="L70" s="316">
        <v>725.96666666666647</v>
      </c>
      <c r="M70" s="303">
        <v>708</v>
      </c>
      <c r="N70" s="303">
        <v>685.25</v>
      </c>
      <c r="O70" s="318">
        <v>8184000</v>
      </c>
      <c r="P70" s="319">
        <v>8.0710250201775622E-4</v>
      </c>
    </row>
    <row r="71" spans="1:16" ht="15">
      <c r="A71" s="276">
        <v>61</v>
      </c>
      <c r="B71" s="386" t="s">
        <v>44</v>
      </c>
      <c r="C71" s="549" t="s">
        <v>111</v>
      </c>
      <c r="D71" s="550">
        <v>44224</v>
      </c>
      <c r="E71" s="315">
        <v>3379.6</v>
      </c>
      <c r="F71" s="315">
        <v>3374.2333333333336</v>
      </c>
      <c r="G71" s="316">
        <v>3261.4666666666672</v>
      </c>
      <c r="H71" s="316">
        <v>3143.3333333333335</v>
      </c>
      <c r="I71" s="316">
        <v>3030.5666666666671</v>
      </c>
      <c r="J71" s="316">
        <v>3492.3666666666672</v>
      </c>
      <c r="K71" s="316">
        <v>3605.1333333333337</v>
      </c>
      <c r="L71" s="316">
        <v>3723.2666666666673</v>
      </c>
      <c r="M71" s="303">
        <v>3487</v>
      </c>
      <c r="N71" s="303">
        <v>3256.1</v>
      </c>
      <c r="O71" s="318">
        <v>3923100</v>
      </c>
      <c r="P71" s="319">
        <v>-2.7453671928620452E-3</v>
      </c>
    </row>
    <row r="72" spans="1:16" ht="15">
      <c r="A72" s="276">
        <v>62</v>
      </c>
      <c r="B72" s="386" t="s">
        <v>113</v>
      </c>
      <c r="C72" s="549" t="s">
        <v>114</v>
      </c>
      <c r="D72" s="550">
        <v>44224</v>
      </c>
      <c r="E72" s="315">
        <v>239.25</v>
      </c>
      <c r="F72" s="315">
        <v>241.91666666666666</v>
      </c>
      <c r="G72" s="316">
        <v>233.83333333333331</v>
      </c>
      <c r="H72" s="316">
        <v>228.41666666666666</v>
      </c>
      <c r="I72" s="316">
        <v>220.33333333333331</v>
      </c>
      <c r="J72" s="316">
        <v>247.33333333333331</v>
      </c>
      <c r="K72" s="316">
        <v>255.41666666666663</v>
      </c>
      <c r="L72" s="316">
        <v>260.83333333333331</v>
      </c>
      <c r="M72" s="303">
        <v>250</v>
      </c>
      <c r="N72" s="303">
        <v>236.5</v>
      </c>
      <c r="O72" s="318">
        <v>25623700</v>
      </c>
      <c r="P72" s="319">
        <v>9.4800661399963251E-2</v>
      </c>
    </row>
    <row r="73" spans="1:16" ht="15">
      <c r="A73" s="276">
        <v>63</v>
      </c>
      <c r="B73" s="386" t="s">
        <v>73</v>
      </c>
      <c r="C73" s="549" t="s">
        <v>115</v>
      </c>
      <c r="D73" s="550">
        <v>44224</v>
      </c>
      <c r="E73" s="315">
        <v>225.2</v>
      </c>
      <c r="F73" s="315">
        <v>226.38333333333335</v>
      </c>
      <c r="G73" s="316">
        <v>221.8666666666667</v>
      </c>
      <c r="H73" s="316">
        <v>218.53333333333336</v>
      </c>
      <c r="I73" s="316">
        <v>214.01666666666671</v>
      </c>
      <c r="J73" s="316">
        <v>229.7166666666667</v>
      </c>
      <c r="K73" s="316">
        <v>234.23333333333335</v>
      </c>
      <c r="L73" s="316">
        <v>237.56666666666669</v>
      </c>
      <c r="M73" s="303">
        <v>230.9</v>
      </c>
      <c r="N73" s="303">
        <v>223.05</v>
      </c>
      <c r="O73" s="318">
        <v>30237300</v>
      </c>
      <c r="P73" s="319">
        <v>-2.0495455355551595E-3</v>
      </c>
    </row>
    <row r="74" spans="1:16" ht="15">
      <c r="A74" s="276">
        <v>64</v>
      </c>
      <c r="B74" s="386" t="s">
        <v>50</v>
      </c>
      <c r="C74" s="549" t="s">
        <v>116</v>
      </c>
      <c r="D74" s="550">
        <v>44224</v>
      </c>
      <c r="E74" s="315">
        <v>2406.75</v>
      </c>
      <c r="F74" s="315">
        <v>2397.2833333333333</v>
      </c>
      <c r="G74" s="316">
        <v>2370.0666666666666</v>
      </c>
      <c r="H74" s="316">
        <v>2333.3833333333332</v>
      </c>
      <c r="I74" s="316">
        <v>2306.1666666666665</v>
      </c>
      <c r="J74" s="316">
        <v>2433.9666666666667</v>
      </c>
      <c r="K74" s="316">
        <v>2461.1833333333329</v>
      </c>
      <c r="L74" s="316">
        <v>2497.8666666666668</v>
      </c>
      <c r="M74" s="303">
        <v>2424.5</v>
      </c>
      <c r="N74" s="303">
        <v>2360.6</v>
      </c>
      <c r="O74" s="318">
        <v>6040800</v>
      </c>
      <c r="P74" s="319">
        <v>-5.1262721447418017E-2</v>
      </c>
    </row>
    <row r="75" spans="1:16" ht="15">
      <c r="A75" s="276">
        <v>65</v>
      </c>
      <c r="B75" s="386" t="s">
        <v>57</v>
      </c>
      <c r="C75" s="549" t="s">
        <v>117</v>
      </c>
      <c r="D75" s="550">
        <v>44224</v>
      </c>
      <c r="E75" s="315">
        <v>211.5</v>
      </c>
      <c r="F75" s="315">
        <v>213.93333333333331</v>
      </c>
      <c r="G75" s="316">
        <v>205.16666666666663</v>
      </c>
      <c r="H75" s="316">
        <v>198.83333333333331</v>
      </c>
      <c r="I75" s="316">
        <v>190.06666666666663</v>
      </c>
      <c r="J75" s="316">
        <v>220.26666666666662</v>
      </c>
      <c r="K75" s="316">
        <v>229.03333333333333</v>
      </c>
      <c r="L75" s="316">
        <v>235.36666666666662</v>
      </c>
      <c r="M75" s="303">
        <v>222.7</v>
      </c>
      <c r="N75" s="303">
        <v>207.6</v>
      </c>
      <c r="O75" s="318">
        <v>31372000</v>
      </c>
      <c r="P75" s="319">
        <v>-3.0538863166190522E-3</v>
      </c>
    </row>
    <row r="76" spans="1:16" ht="15">
      <c r="A76" s="276">
        <v>66</v>
      </c>
      <c r="B76" s="386" t="s">
        <v>54</v>
      </c>
      <c r="C76" t="s">
        <v>118</v>
      </c>
      <c r="D76" s="550">
        <v>44224</v>
      </c>
      <c r="E76" s="450">
        <v>534.70000000000005</v>
      </c>
      <c r="F76" s="450">
        <v>540.43333333333339</v>
      </c>
      <c r="G76" s="451">
        <v>526.36666666666679</v>
      </c>
      <c r="H76" s="451">
        <v>518.03333333333342</v>
      </c>
      <c r="I76" s="451">
        <v>503.96666666666681</v>
      </c>
      <c r="J76" s="451">
        <v>548.76666666666677</v>
      </c>
      <c r="K76" s="451">
        <v>562.83333333333337</v>
      </c>
      <c r="L76" s="451">
        <v>571.16666666666674</v>
      </c>
      <c r="M76" s="452">
        <v>554.5</v>
      </c>
      <c r="N76" s="452">
        <v>532.1</v>
      </c>
      <c r="O76" s="453">
        <v>91445750</v>
      </c>
      <c r="P76" s="454">
        <v>1.5002365581551515E-2</v>
      </c>
    </row>
    <row r="77" spans="1:16" ht="15">
      <c r="A77" s="276">
        <v>67</v>
      </c>
      <c r="B77" s="406" t="s">
        <v>57</v>
      </c>
      <c r="C77" s="549" t="s">
        <v>256</v>
      </c>
      <c r="D77" s="550">
        <v>44224</v>
      </c>
      <c r="E77" s="315">
        <v>1440</v>
      </c>
      <c r="F77" s="315">
        <v>1448.0666666666666</v>
      </c>
      <c r="G77" s="316">
        <v>1414.9333333333332</v>
      </c>
      <c r="H77" s="316">
        <v>1389.8666666666666</v>
      </c>
      <c r="I77" s="316">
        <v>1356.7333333333331</v>
      </c>
      <c r="J77" s="316">
        <v>1473.1333333333332</v>
      </c>
      <c r="K77" s="316">
        <v>1506.2666666666664</v>
      </c>
      <c r="L77" s="316">
        <v>1531.3333333333333</v>
      </c>
      <c r="M77" s="303">
        <v>1481.2</v>
      </c>
      <c r="N77" s="303">
        <v>1423</v>
      </c>
      <c r="O77" s="318">
        <v>1029775</v>
      </c>
      <c r="P77" s="319">
        <v>5.761676123963335E-2</v>
      </c>
    </row>
    <row r="78" spans="1:16" ht="15">
      <c r="A78" s="276">
        <v>68</v>
      </c>
      <c r="B78" s="386" t="s">
        <v>57</v>
      </c>
      <c r="C78" s="549" t="s">
        <v>119</v>
      </c>
      <c r="D78" s="550">
        <v>44224</v>
      </c>
      <c r="E78" s="315">
        <v>502.2</v>
      </c>
      <c r="F78" s="315">
        <v>504.13333333333338</v>
      </c>
      <c r="G78" s="316">
        <v>497.76666666666677</v>
      </c>
      <c r="H78" s="316">
        <v>493.33333333333337</v>
      </c>
      <c r="I78" s="316">
        <v>486.96666666666675</v>
      </c>
      <c r="J78" s="316">
        <v>508.56666666666678</v>
      </c>
      <c r="K78" s="316">
        <v>514.93333333333339</v>
      </c>
      <c r="L78" s="316">
        <v>519.36666666666679</v>
      </c>
      <c r="M78" s="303">
        <v>510.5</v>
      </c>
      <c r="N78" s="303">
        <v>499.7</v>
      </c>
      <c r="O78" s="318">
        <v>4318500</v>
      </c>
      <c r="P78" s="319">
        <v>-1.0312822275696116E-2</v>
      </c>
    </row>
    <row r="79" spans="1:16" ht="15">
      <c r="A79" s="276">
        <v>69</v>
      </c>
      <c r="B79" s="386" t="s">
        <v>68</v>
      </c>
      <c r="C79" s="549" t="s">
        <v>120</v>
      </c>
      <c r="D79" s="550">
        <v>44224</v>
      </c>
      <c r="E79" s="315">
        <v>12.75</v>
      </c>
      <c r="F79" s="315">
        <v>12.9</v>
      </c>
      <c r="G79" s="316">
        <v>12.3</v>
      </c>
      <c r="H79" s="316">
        <v>11.85</v>
      </c>
      <c r="I79" s="316">
        <v>11.25</v>
      </c>
      <c r="J79" s="316">
        <v>13.350000000000001</v>
      </c>
      <c r="K79" s="316">
        <v>13.95</v>
      </c>
      <c r="L79" s="316">
        <v>14.400000000000002</v>
      </c>
      <c r="M79" s="303">
        <v>13.5</v>
      </c>
      <c r="N79" s="303">
        <v>12.45</v>
      </c>
      <c r="O79" s="318">
        <v>810460000</v>
      </c>
      <c r="P79" s="319">
        <v>-7.0189527786700928E-2</v>
      </c>
    </row>
    <row r="80" spans="1:16" ht="15">
      <c r="A80" s="276">
        <v>70</v>
      </c>
      <c r="B80" s="386" t="s">
        <v>54</v>
      </c>
      <c r="C80" s="549" t="s">
        <v>121</v>
      </c>
      <c r="D80" s="550">
        <v>44224</v>
      </c>
      <c r="E80" s="315">
        <v>49.45</v>
      </c>
      <c r="F80" s="315">
        <v>49.366666666666667</v>
      </c>
      <c r="G80" s="316">
        <v>48.183333333333337</v>
      </c>
      <c r="H80" s="316">
        <v>46.916666666666671</v>
      </c>
      <c r="I80" s="316">
        <v>45.733333333333341</v>
      </c>
      <c r="J80" s="316">
        <v>50.633333333333333</v>
      </c>
      <c r="K80" s="316">
        <v>51.816666666666656</v>
      </c>
      <c r="L80" s="316">
        <v>53.083333333333329</v>
      </c>
      <c r="M80" s="303">
        <v>50.55</v>
      </c>
      <c r="N80" s="303">
        <v>48.1</v>
      </c>
      <c r="O80" s="318">
        <v>186561000</v>
      </c>
      <c r="P80" s="319">
        <v>2.3478971008574928E-3</v>
      </c>
    </row>
    <row r="81" spans="1:16" ht="15">
      <c r="A81" s="276">
        <v>71</v>
      </c>
      <c r="B81" s="386" t="s">
        <v>73</v>
      </c>
      <c r="C81" s="549" t="s">
        <v>122</v>
      </c>
      <c r="D81" s="550">
        <v>44224</v>
      </c>
      <c r="E81" s="315">
        <v>535.45000000000005</v>
      </c>
      <c r="F81" s="315">
        <v>537.25</v>
      </c>
      <c r="G81" s="316">
        <v>529.6</v>
      </c>
      <c r="H81" s="316">
        <v>523.75</v>
      </c>
      <c r="I81" s="316">
        <v>516.1</v>
      </c>
      <c r="J81" s="316">
        <v>543.1</v>
      </c>
      <c r="K81" s="316">
        <v>550.75000000000011</v>
      </c>
      <c r="L81" s="316">
        <v>556.6</v>
      </c>
      <c r="M81" s="303">
        <v>544.9</v>
      </c>
      <c r="N81" s="303">
        <v>531.4</v>
      </c>
      <c r="O81" s="318">
        <v>6323625</v>
      </c>
      <c r="P81" s="319">
        <v>-2.9132362254591513E-2</v>
      </c>
    </row>
    <row r="82" spans="1:16" ht="15">
      <c r="A82" s="276">
        <v>72</v>
      </c>
      <c r="B82" s="386" t="s">
        <v>39</v>
      </c>
      <c r="C82" s="549" t="s">
        <v>123</v>
      </c>
      <c r="D82" s="550">
        <v>44224</v>
      </c>
      <c r="E82" s="315">
        <v>1647.55</v>
      </c>
      <c r="F82" s="315">
        <v>1655.2166666666665</v>
      </c>
      <c r="G82" s="316">
        <v>1629.9333333333329</v>
      </c>
      <c r="H82" s="316">
        <v>1612.3166666666664</v>
      </c>
      <c r="I82" s="316">
        <v>1587.0333333333328</v>
      </c>
      <c r="J82" s="316">
        <v>1672.833333333333</v>
      </c>
      <c r="K82" s="316">
        <v>1698.1166666666663</v>
      </c>
      <c r="L82" s="316">
        <v>1715.7333333333331</v>
      </c>
      <c r="M82" s="303">
        <v>1680.5</v>
      </c>
      <c r="N82" s="303">
        <v>1637.6</v>
      </c>
      <c r="O82" s="318">
        <v>3049000</v>
      </c>
      <c r="P82" s="319">
        <v>2.9605263157894738E-3</v>
      </c>
    </row>
    <row r="83" spans="1:16" ht="15">
      <c r="A83" s="276">
        <v>73</v>
      </c>
      <c r="B83" s="386" t="s">
        <v>54</v>
      </c>
      <c r="C83" s="549" t="s">
        <v>124</v>
      </c>
      <c r="D83" s="550">
        <v>44224</v>
      </c>
      <c r="E83" s="315">
        <v>891.25</v>
      </c>
      <c r="F83" s="315">
        <v>907.23333333333323</v>
      </c>
      <c r="G83" s="316">
        <v>871.61666666666645</v>
      </c>
      <c r="H83" s="316">
        <v>851.98333333333323</v>
      </c>
      <c r="I83" s="316">
        <v>816.36666666666645</v>
      </c>
      <c r="J83" s="316">
        <v>926.86666666666645</v>
      </c>
      <c r="K83" s="316">
        <v>962.48333333333323</v>
      </c>
      <c r="L83" s="316">
        <v>982.11666666666645</v>
      </c>
      <c r="M83" s="303">
        <v>942.85</v>
      </c>
      <c r="N83" s="303">
        <v>887.6</v>
      </c>
      <c r="O83" s="318">
        <v>14676300</v>
      </c>
      <c r="P83" s="319">
        <v>7.5234076223130691E-2</v>
      </c>
    </row>
    <row r="84" spans="1:16" ht="15">
      <c r="A84" s="276">
        <v>74</v>
      </c>
      <c r="B84" s="386" t="s">
        <v>68</v>
      </c>
      <c r="C84" s="549" t="s">
        <v>3644</v>
      </c>
      <c r="D84" s="550">
        <v>44224</v>
      </c>
      <c r="E84" s="315">
        <v>241.2</v>
      </c>
      <c r="F84" s="315">
        <v>241.91666666666666</v>
      </c>
      <c r="G84" s="316">
        <v>235.93333333333331</v>
      </c>
      <c r="H84" s="316">
        <v>230.66666666666666</v>
      </c>
      <c r="I84" s="316">
        <v>224.68333333333331</v>
      </c>
      <c r="J84" s="316">
        <v>247.18333333333331</v>
      </c>
      <c r="K84" s="316">
        <v>253.16666666666666</v>
      </c>
      <c r="L84" s="316">
        <v>258.43333333333328</v>
      </c>
      <c r="M84" s="303">
        <v>247.9</v>
      </c>
      <c r="N84" s="303">
        <v>236.65</v>
      </c>
      <c r="O84" s="318">
        <v>11533200</v>
      </c>
      <c r="P84" s="319">
        <v>6.5982404692082114E-3</v>
      </c>
    </row>
    <row r="85" spans="1:16" ht="15">
      <c r="A85" s="276">
        <v>75</v>
      </c>
      <c r="B85" s="386" t="s">
        <v>107</v>
      </c>
      <c r="C85" s="549" t="s">
        <v>126</v>
      </c>
      <c r="D85" s="550">
        <v>44224</v>
      </c>
      <c r="E85" s="315">
        <v>1339.05</v>
      </c>
      <c r="F85" s="315">
        <v>1340.3666666666668</v>
      </c>
      <c r="G85" s="316">
        <v>1326.2333333333336</v>
      </c>
      <c r="H85" s="316">
        <v>1313.4166666666667</v>
      </c>
      <c r="I85" s="316">
        <v>1299.2833333333335</v>
      </c>
      <c r="J85" s="316">
        <v>1353.1833333333336</v>
      </c>
      <c r="K85" s="316">
        <v>1367.3166666666668</v>
      </c>
      <c r="L85" s="316">
        <v>1380.1333333333337</v>
      </c>
      <c r="M85" s="303">
        <v>1354.5</v>
      </c>
      <c r="N85" s="303">
        <v>1327.55</v>
      </c>
      <c r="O85" s="318">
        <v>33607200</v>
      </c>
      <c r="P85" s="319">
        <v>3.0622660768969039E-3</v>
      </c>
    </row>
    <row r="86" spans="1:16" ht="15">
      <c r="A86" s="276">
        <v>76</v>
      </c>
      <c r="B86" s="386" t="s">
        <v>73</v>
      </c>
      <c r="C86" s="549" t="s">
        <v>127</v>
      </c>
      <c r="D86" s="550">
        <v>44224</v>
      </c>
      <c r="E86" s="315">
        <v>95.9</v>
      </c>
      <c r="F86" s="315">
        <v>96.266666666666652</v>
      </c>
      <c r="G86" s="316">
        <v>94.983333333333306</v>
      </c>
      <c r="H86" s="316">
        <v>94.066666666666649</v>
      </c>
      <c r="I86" s="316">
        <v>92.783333333333303</v>
      </c>
      <c r="J86" s="316">
        <v>97.183333333333309</v>
      </c>
      <c r="K86" s="316">
        <v>98.466666666666669</v>
      </c>
      <c r="L86" s="316">
        <v>99.383333333333312</v>
      </c>
      <c r="M86" s="303">
        <v>97.55</v>
      </c>
      <c r="N86" s="303">
        <v>95.35</v>
      </c>
      <c r="O86" s="318">
        <v>64090000</v>
      </c>
      <c r="P86" s="319">
        <v>-2.163127604683469E-2</v>
      </c>
    </row>
    <row r="87" spans="1:16" ht="15">
      <c r="A87" s="276">
        <v>77</v>
      </c>
      <c r="B87" s="386" t="s">
        <v>50</v>
      </c>
      <c r="C87" s="549" t="s">
        <v>128</v>
      </c>
      <c r="D87" s="550">
        <v>44224</v>
      </c>
      <c r="E87" s="315">
        <v>211.1</v>
      </c>
      <c r="F87" s="315">
        <v>211.76666666666665</v>
      </c>
      <c r="G87" s="316">
        <v>208.43333333333331</v>
      </c>
      <c r="H87" s="316">
        <v>205.76666666666665</v>
      </c>
      <c r="I87" s="316">
        <v>202.43333333333331</v>
      </c>
      <c r="J87" s="316">
        <v>214.43333333333331</v>
      </c>
      <c r="K87" s="316">
        <v>217.76666666666668</v>
      </c>
      <c r="L87" s="316">
        <v>220.43333333333331</v>
      </c>
      <c r="M87" s="303">
        <v>215.1</v>
      </c>
      <c r="N87" s="303">
        <v>209.1</v>
      </c>
      <c r="O87" s="318">
        <v>126576000</v>
      </c>
      <c r="P87" s="319">
        <v>-1.5064741035856574E-2</v>
      </c>
    </row>
    <row r="88" spans="1:16" ht="15">
      <c r="A88" s="276">
        <v>78</v>
      </c>
      <c r="B88" s="386" t="s">
        <v>113</v>
      </c>
      <c r="C88" s="549" t="s">
        <v>129</v>
      </c>
      <c r="D88" s="550">
        <v>44224</v>
      </c>
      <c r="E88" s="315">
        <v>281.5</v>
      </c>
      <c r="F88" s="315">
        <v>289.7</v>
      </c>
      <c r="G88" s="316">
        <v>270</v>
      </c>
      <c r="H88" s="316">
        <v>258.5</v>
      </c>
      <c r="I88" s="316">
        <v>238.8</v>
      </c>
      <c r="J88" s="316">
        <v>301.2</v>
      </c>
      <c r="K88" s="316">
        <v>320.89999999999992</v>
      </c>
      <c r="L88" s="316">
        <v>332.4</v>
      </c>
      <c r="M88" s="303">
        <v>309.39999999999998</v>
      </c>
      <c r="N88" s="303">
        <v>278.2</v>
      </c>
      <c r="O88" s="318">
        <v>27685000</v>
      </c>
      <c r="P88" s="319">
        <v>4.688977122329363E-2</v>
      </c>
    </row>
    <row r="89" spans="1:16" ht="15">
      <c r="A89" s="276">
        <v>79</v>
      </c>
      <c r="B89" s="386" t="s">
        <v>113</v>
      </c>
      <c r="C89" s="549" t="s">
        <v>130</v>
      </c>
      <c r="D89" s="550">
        <v>44224</v>
      </c>
      <c r="E89" s="315">
        <v>376.25</v>
      </c>
      <c r="F89" s="315">
        <v>382.36666666666662</v>
      </c>
      <c r="G89" s="316">
        <v>366.98333333333323</v>
      </c>
      <c r="H89" s="316">
        <v>357.71666666666664</v>
      </c>
      <c r="I89" s="316">
        <v>342.33333333333326</v>
      </c>
      <c r="J89" s="316">
        <v>391.63333333333321</v>
      </c>
      <c r="K89" s="316">
        <v>407.01666666666654</v>
      </c>
      <c r="L89" s="316">
        <v>416.28333333333319</v>
      </c>
      <c r="M89" s="303">
        <v>397.75</v>
      </c>
      <c r="N89" s="303">
        <v>373.1</v>
      </c>
      <c r="O89" s="318">
        <v>37038600</v>
      </c>
      <c r="P89" s="319">
        <v>2.5874962608435536E-2</v>
      </c>
    </row>
    <row r="90" spans="1:16" ht="15">
      <c r="A90" s="276">
        <v>80</v>
      </c>
      <c r="B90" s="386" t="s">
        <v>39</v>
      </c>
      <c r="C90" s="549" t="s">
        <v>131</v>
      </c>
      <c r="D90" s="550">
        <v>44224</v>
      </c>
      <c r="E90" s="315">
        <v>2753.15</v>
      </c>
      <c r="F90" s="315">
        <v>2775.4</v>
      </c>
      <c r="G90" s="316">
        <v>2712.8</v>
      </c>
      <c r="H90" s="316">
        <v>2672.4500000000003</v>
      </c>
      <c r="I90" s="316">
        <v>2609.8500000000004</v>
      </c>
      <c r="J90" s="316">
        <v>2815.75</v>
      </c>
      <c r="K90" s="316">
        <v>2878.3499999999995</v>
      </c>
      <c r="L90" s="316">
        <v>2918.7</v>
      </c>
      <c r="M90" s="303">
        <v>2838</v>
      </c>
      <c r="N90" s="303">
        <v>2735.05</v>
      </c>
      <c r="O90" s="318">
        <v>1488250</v>
      </c>
      <c r="P90" s="319">
        <v>2.0397668837847101E-2</v>
      </c>
    </row>
    <row r="91" spans="1:16" ht="15">
      <c r="A91" s="276">
        <v>81</v>
      </c>
      <c r="B91" s="386" t="s">
        <v>54</v>
      </c>
      <c r="C91" s="549" t="s">
        <v>133</v>
      </c>
      <c r="D91" s="550">
        <v>44224</v>
      </c>
      <c r="E91" s="315">
        <v>1837.4</v>
      </c>
      <c r="F91" s="315">
        <v>1847.7</v>
      </c>
      <c r="G91" s="316">
        <v>1819.7</v>
      </c>
      <c r="H91" s="316">
        <v>1802</v>
      </c>
      <c r="I91" s="316">
        <v>1774</v>
      </c>
      <c r="J91" s="316">
        <v>1865.4</v>
      </c>
      <c r="K91" s="316">
        <v>1893.4</v>
      </c>
      <c r="L91" s="316">
        <v>1911.1000000000001</v>
      </c>
      <c r="M91" s="303">
        <v>1875.7</v>
      </c>
      <c r="N91" s="303">
        <v>1830</v>
      </c>
      <c r="O91" s="318">
        <v>19540800</v>
      </c>
      <c r="P91" s="319">
        <v>4.2759641476852236E-3</v>
      </c>
    </row>
    <row r="92" spans="1:16" ht="15">
      <c r="A92" s="276">
        <v>82</v>
      </c>
      <c r="B92" s="386" t="s">
        <v>57</v>
      </c>
      <c r="C92" s="549" t="s">
        <v>134</v>
      </c>
      <c r="D92" s="550">
        <v>44224</v>
      </c>
      <c r="E92" s="450">
        <v>90.5</v>
      </c>
      <c r="F92" s="450">
        <v>92.366666666666674</v>
      </c>
      <c r="G92" s="451">
        <v>87.733333333333348</v>
      </c>
      <c r="H92" s="451">
        <v>84.966666666666669</v>
      </c>
      <c r="I92" s="451">
        <v>80.333333333333343</v>
      </c>
      <c r="J92" s="451">
        <v>95.133333333333354</v>
      </c>
      <c r="K92" s="451">
        <v>99.76666666666668</v>
      </c>
      <c r="L92" s="451">
        <v>102.53333333333336</v>
      </c>
      <c r="M92" s="452">
        <v>97</v>
      </c>
      <c r="N92" s="452">
        <v>89.6</v>
      </c>
      <c r="O92" s="453">
        <v>33099116</v>
      </c>
      <c r="P92" s="454">
        <v>7.8804347826086953E-3</v>
      </c>
    </row>
    <row r="93" spans="1:16" ht="15">
      <c r="A93" s="276">
        <v>83</v>
      </c>
      <c r="B93" s="406" t="s">
        <v>39</v>
      </c>
      <c r="C93" s="549" t="s">
        <v>358</v>
      </c>
      <c r="D93" s="550">
        <v>44224</v>
      </c>
      <c r="E93" s="315">
        <v>2302.9</v>
      </c>
      <c r="F93" s="315">
        <v>2299.8833333333337</v>
      </c>
      <c r="G93" s="316">
        <v>2288.0666666666675</v>
      </c>
      <c r="H93" s="316">
        <v>2273.233333333334</v>
      </c>
      <c r="I93" s="316">
        <v>2261.4166666666679</v>
      </c>
      <c r="J93" s="316">
        <v>2314.7166666666672</v>
      </c>
      <c r="K93" s="316">
        <v>2326.5333333333338</v>
      </c>
      <c r="L93" s="316">
        <v>2341.3666666666668</v>
      </c>
      <c r="M93" s="303">
        <v>2311.6999999999998</v>
      </c>
      <c r="N93" s="303">
        <v>2285.0500000000002</v>
      </c>
      <c r="O93" s="318">
        <v>210750</v>
      </c>
      <c r="P93" s="319">
        <v>1.0791366906474821E-2</v>
      </c>
    </row>
    <row r="94" spans="1:16" ht="15">
      <c r="A94" s="276">
        <v>84</v>
      </c>
      <c r="B94" s="386" t="s">
        <v>57</v>
      </c>
      <c r="C94" s="549" t="s">
        <v>135</v>
      </c>
      <c r="D94" s="550">
        <v>44224</v>
      </c>
      <c r="E94" s="315">
        <v>413.65</v>
      </c>
      <c r="F94" s="315">
        <v>417.93333333333334</v>
      </c>
      <c r="G94" s="316">
        <v>408.01666666666665</v>
      </c>
      <c r="H94" s="316">
        <v>402.38333333333333</v>
      </c>
      <c r="I94" s="316">
        <v>392.46666666666664</v>
      </c>
      <c r="J94" s="316">
        <v>423.56666666666666</v>
      </c>
      <c r="K94" s="316">
        <v>433.48333333333329</v>
      </c>
      <c r="L94" s="316">
        <v>439.11666666666667</v>
      </c>
      <c r="M94" s="303">
        <v>427.85</v>
      </c>
      <c r="N94" s="303">
        <v>412.3</v>
      </c>
      <c r="O94" s="318">
        <v>8490000</v>
      </c>
      <c r="P94" s="319">
        <v>-1.1871508379888268E-2</v>
      </c>
    </row>
    <row r="95" spans="1:16" ht="15">
      <c r="A95" s="276">
        <v>85</v>
      </c>
      <c r="B95" s="386" t="s">
        <v>64</v>
      </c>
      <c r="C95" s="549" t="s">
        <v>136</v>
      </c>
      <c r="D95" s="550">
        <v>44224</v>
      </c>
      <c r="E95" s="315">
        <v>1364.9</v>
      </c>
      <c r="F95" s="315">
        <v>1363.7</v>
      </c>
      <c r="G95" s="316">
        <v>1351.4</v>
      </c>
      <c r="H95" s="316">
        <v>1337.9</v>
      </c>
      <c r="I95" s="316">
        <v>1325.6000000000001</v>
      </c>
      <c r="J95" s="316">
        <v>1377.2</v>
      </c>
      <c r="K95" s="316">
        <v>1389.4999999999998</v>
      </c>
      <c r="L95" s="316">
        <v>1403</v>
      </c>
      <c r="M95" s="303">
        <v>1376</v>
      </c>
      <c r="N95" s="303">
        <v>1350.2</v>
      </c>
      <c r="O95" s="318">
        <v>14270350</v>
      </c>
      <c r="P95" s="319">
        <v>1.7965545529122232E-2</v>
      </c>
    </row>
    <row r="96" spans="1:16" ht="15">
      <c r="A96" s="276">
        <v>86</v>
      </c>
      <c r="B96" s="386" t="s">
        <v>52</v>
      </c>
      <c r="C96" s="549" t="s">
        <v>137</v>
      </c>
      <c r="D96" s="550">
        <v>44224</v>
      </c>
      <c r="E96" s="315">
        <v>1080.7</v>
      </c>
      <c r="F96" s="315">
        <v>1076.2666666666667</v>
      </c>
      <c r="G96" s="316">
        <v>1061.9833333333333</v>
      </c>
      <c r="H96" s="316">
        <v>1043.2666666666667</v>
      </c>
      <c r="I96" s="316">
        <v>1028.9833333333333</v>
      </c>
      <c r="J96" s="316">
        <v>1094.9833333333333</v>
      </c>
      <c r="K96" s="316">
        <v>1109.2666666666667</v>
      </c>
      <c r="L96" s="316">
        <v>1127.9833333333333</v>
      </c>
      <c r="M96" s="303">
        <v>1090.55</v>
      </c>
      <c r="N96" s="303">
        <v>1057.55</v>
      </c>
      <c r="O96" s="318">
        <v>8354650</v>
      </c>
      <c r="P96" s="319">
        <v>-1.8376111055627684E-2</v>
      </c>
    </row>
    <row r="97" spans="1:16" ht="15">
      <c r="A97" s="276">
        <v>87</v>
      </c>
      <c r="B97" s="386" t="s">
        <v>44</v>
      </c>
      <c r="C97" s="549" t="s">
        <v>138</v>
      </c>
      <c r="D97" s="550">
        <v>44224</v>
      </c>
      <c r="E97" s="315">
        <v>800.15</v>
      </c>
      <c r="F97" s="315">
        <v>808.43333333333339</v>
      </c>
      <c r="G97" s="316">
        <v>788.86666666666679</v>
      </c>
      <c r="H97" s="316">
        <v>777.58333333333337</v>
      </c>
      <c r="I97" s="316">
        <v>758.01666666666677</v>
      </c>
      <c r="J97" s="316">
        <v>819.71666666666681</v>
      </c>
      <c r="K97" s="316">
        <v>839.28333333333342</v>
      </c>
      <c r="L97" s="316">
        <v>850.56666666666683</v>
      </c>
      <c r="M97" s="303">
        <v>828</v>
      </c>
      <c r="N97" s="303">
        <v>797.15</v>
      </c>
      <c r="O97" s="318">
        <v>10633000</v>
      </c>
      <c r="P97" s="319">
        <v>2.8157574116691484E-2</v>
      </c>
    </row>
    <row r="98" spans="1:16" ht="15">
      <c r="A98" s="276">
        <v>88</v>
      </c>
      <c r="B98" s="386" t="s">
        <v>57</v>
      </c>
      <c r="C98" s="549" t="s">
        <v>139</v>
      </c>
      <c r="D98" s="550">
        <v>44224</v>
      </c>
      <c r="E98" s="315">
        <v>173.95</v>
      </c>
      <c r="F98" s="315">
        <v>176.35</v>
      </c>
      <c r="G98" s="316">
        <v>170.2</v>
      </c>
      <c r="H98" s="316">
        <v>166.45</v>
      </c>
      <c r="I98" s="316">
        <v>160.29999999999998</v>
      </c>
      <c r="J98" s="316">
        <v>180.1</v>
      </c>
      <c r="K98" s="316">
        <v>186.25000000000003</v>
      </c>
      <c r="L98" s="316">
        <v>190</v>
      </c>
      <c r="M98" s="303">
        <v>182.5</v>
      </c>
      <c r="N98" s="303">
        <v>172.6</v>
      </c>
      <c r="O98" s="318">
        <v>15304000</v>
      </c>
      <c r="P98" s="319">
        <v>5.6614194973764152E-2</v>
      </c>
    </row>
    <row r="99" spans="1:16" ht="15">
      <c r="A99" s="276">
        <v>89</v>
      </c>
      <c r="B99" s="386" t="s">
        <v>57</v>
      </c>
      <c r="C99" s="549" t="s">
        <v>140</v>
      </c>
      <c r="D99" s="550">
        <v>44224</v>
      </c>
      <c r="E99" s="315">
        <v>162</v>
      </c>
      <c r="F99" s="315">
        <v>163.1</v>
      </c>
      <c r="G99" s="316">
        <v>160.1</v>
      </c>
      <c r="H99" s="316">
        <v>158.19999999999999</v>
      </c>
      <c r="I99" s="316">
        <v>155.19999999999999</v>
      </c>
      <c r="J99" s="316">
        <v>165</v>
      </c>
      <c r="K99" s="316">
        <v>168</v>
      </c>
      <c r="L99" s="316">
        <v>169.9</v>
      </c>
      <c r="M99" s="303">
        <v>166.1</v>
      </c>
      <c r="N99" s="303">
        <v>161.19999999999999</v>
      </c>
      <c r="O99" s="318">
        <v>18300000</v>
      </c>
      <c r="P99" s="319">
        <v>-7.1254567600487206E-2</v>
      </c>
    </row>
    <row r="100" spans="1:16" ht="15">
      <c r="A100" s="276">
        <v>90</v>
      </c>
      <c r="B100" s="386" t="s">
        <v>50</v>
      </c>
      <c r="C100" s="549" t="s">
        <v>141</v>
      </c>
      <c r="D100" s="550">
        <v>44224</v>
      </c>
      <c r="E100" s="315">
        <v>418.5</v>
      </c>
      <c r="F100" s="315">
        <v>417.9666666666667</v>
      </c>
      <c r="G100" s="316">
        <v>414.08333333333337</v>
      </c>
      <c r="H100" s="316">
        <v>409.66666666666669</v>
      </c>
      <c r="I100" s="316">
        <v>405.78333333333336</v>
      </c>
      <c r="J100" s="316">
        <v>422.38333333333338</v>
      </c>
      <c r="K100" s="316">
        <v>426.26666666666671</v>
      </c>
      <c r="L100" s="316">
        <v>430.68333333333339</v>
      </c>
      <c r="M100" s="303">
        <v>421.85</v>
      </c>
      <c r="N100" s="303">
        <v>413.55</v>
      </c>
      <c r="O100" s="318">
        <v>8542000</v>
      </c>
      <c r="P100" s="319">
        <v>-4.044035048303752E-2</v>
      </c>
    </row>
    <row r="101" spans="1:16" ht="15">
      <c r="A101" s="276">
        <v>91</v>
      </c>
      <c r="B101" s="386" t="s">
        <v>44</v>
      </c>
      <c r="C101" s="549" t="s">
        <v>142</v>
      </c>
      <c r="D101" s="550">
        <v>44224</v>
      </c>
      <c r="E101" s="315">
        <v>8056.2</v>
      </c>
      <c r="F101" s="315">
        <v>8133.5166666666664</v>
      </c>
      <c r="G101" s="316">
        <v>7944.2333333333336</v>
      </c>
      <c r="H101" s="316">
        <v>7832.2666666666673</v>
      </c>
      <c r="I101" s="316">
        <v>7642.9833333333345</v>
      </c>
      <c r="J101" s="316">
        <v>8245.4833333333336</v>
      </c>
      <c r="K101" s="316">
        <v>8434.7666666666664</v>
      </c>
      <c r="L101" s="316">
        <v>8546.7333333333318</v>
      </c>
      <c r="M101" s="303">
        <v>8322.7999999999993</v>
      </c>
      <c r="N101" s="303">
        <v>8021.55</v>
      </c>
      <c r="O101" s="318">
        <v>2288400</v>
      </c>
      <c r="P101" s="319">
        <v>6.5590974681883777E-4</v>
      </c>
    </row>
    <row r="102" spans="1:16" ht="15">
      <c r="A102" s="276">
        <v>92</v>
      </c>
      <c r="B102" s="386" t="s">
        <v>50</v>
      </c>
      <c r="C102" s="549" t="s">
        <v>143</v>
      </c>
      <c r="D102" s="550">
        <v>44224</v>
      </c>
      <c r="E102" s="315">
        <v>626.45000000000005</v>
      </c>
      <c r="F102" s="315">
        <v>630.7833333333333</v>
      </c>
      <c r="G102" s="316">
        <v>617.66666666666663</v>
      </c>
      <c r="H102" s="316">
        <v>608.88333333333333</v>
      </c>
      <c r="I102" s="316">
        <v>595.76666666666665</v>
      </c>
      <c r="J102" s="316">
        <v>639.56666666666661</v>
      </c>
      <c r="K102" s="316">
        <v>652.68333333333339</v>
      </c>
      <c r="L102" s="316">
        <v>661.46666666666658</v>
      </c>
      <c r="M102" s="303">
        <v>643.9</v>
      </c>
      <c r="N102" s="303">
        <v>622</v>
      </c>
      <c r="O102" s="318">
        <v>11350000</v>
      </c>
      <c r="P102" s="319">
        <v>2.4599413225005643E-2</v>
      </c>
    </row>
    <row r="103" spans="1:16" ht="15">
      <c r="A103" s="276">
        <v>93</v>
      </c>
      <c r="B103" s="386" t="s">
        <v>57</v>
      </c>
      <c r="C103" s="549" t="s">
        <v>144</v>
      </c>
      <c r="D103" s="550">
        <v>44224</v>
      </c>
      <c r="E103" s="315">
        <v>701.35</v>
      </c>
      <c r="F103" s="315">
        <v>705.11666666666667</v>
      </c>
      <c r="G103" s="316">
        <v>693.23333333333335</v>
      </c>
      <c r="H103" s="316">
        <v>685.11666666666667</v>
      </c>
      <c r="I103" s="316">
        <v>673.23333333333335</v>
      </c>
      <c r="J103" s="316">
        <v>713.23333333333335</v>
      </c>
      <c r="K103" s="316">
        <v>725.11666666666679</v>
      </c>
      <c r="L103" s="316">
        <v>733.23333333333335</v>
      </c>
      <c r="M103" s="303">
        <v>717</v>
      </c>
      <c r="N103" s="303">
        <v>697</v>
      </c>
      <c r="O103" s="318">
        <v>5389800</v>
      </c>
      <c r="P103" s="319">
        <v>-1.613668723303275E-2</v>
      </c>
    </row>
    <row r="104" spans="1:16" ht="15">
      <c r="A104" s="276">
        <v>94</v>
      </c>
      <c r="B104" s="386" t="s">
        <v>73</v>
      </c>
      <c r="C104" s="549" t="s">
        <v>145</v>
      </c>
      <c r="D104" s="550">
        <v>44224</v>
      </c>
      <c r="E104" s="315">
        <v>1041.6500000000001</v>
      </c>
      <c r="F104" s="315">
        <v>1042.1166666666668</v>
      </c>
      <c r="G104" s="316">
        <v>1021.0333333333335</v>
      </c>
      <c r="H104" s="316">
        <v>1000.4166666666667</v>
      </c>
      <c r="I104" s="316">
        <v>979.33333333333348</v>
      </c>
      <c r="J104" s="316">
        <v>1062.7333333333336</v>
      </c>
      <c r="K104" s="316">
        <v>1083.8166666666666</v>
      </c>
      <c r="L104" s="316">
        <v>1104.4333333333336</v>
      </c>
      <c r="M104" s="303">
        <v>1063.2</v>
      </c>
      <c r="N104" s="303">
        <v>1021.5</v>
      </c>
      <c r="O104" s="318">
        <v>2353800</v>
      </c>
      <c r="P104" s="319">
        <v>2.9658792650918635E-2</v>
      </c>
    </row>
    <row r="105" spans="1:16" ht="15">
      <c r="A105" s="276">
        <v>95</v>
      </c>
      <c r="B105" s="386" t="s">
        <v>107</v>
      </c>
      <c r="C105" s="549" t="s">
        <v>146</v>
      </c>
      <c r="D105" s="550">
        <v>44224</v>
      </c>
      <c r="E105" s="315">
        <v>1792.45</v>
      </c>
      <c r="F105" s="315">
        <v>1778.2</v>
      </c>
      <c r="G105" s="316">
        <v>1751.5500000000002</v>
      </c>
      <c r="H105" s="316">
        <v>1710.65</v>
      </c>
      <c r="I105" s="316">
        <v>1684.0000000000002</v>
      </c>
      <c r="J105" s="316">
        <v>1819.1000000000001</v>
      </c>
      <c r="K105" s="316">
        <v>1845.7500000000002</v>
      </c>
      <c r="L105" s="316">
        <v>1886.65</v>
      </c>
      <c r="M105" s="303">
        <v>1804.85</v>
      </c>
      <c r="N105" s="303">
        <v>1737.3</v>
      </c>
      <c r="O105" s="318">
        <v>2022400</v>
      </c>
      <c r="P105" s="319">
        <v>7.2094995759117902E-2</v>
      </c>
    </row>
    <row r="106" spans="1:16" ht="15">
      <c r="A106" s="276">
        <v>96</v>
      </c>
      <c r="B106" s="386" t="s">
        <v>44</v>
      </c>
      <c r="C106" s="549" t="s">
        <v>147</v>
      </c>
      <c r="D106" s="550">
        <v>44224</v>
      </c>
      <c r="E106" s="315">
        <v>156.6</v>
      </c>
      <c r="F106" s="315">
        <v>158.95000000000002</v>
      </c>
      <c r="G106" s="316">
        <v>152.75000000000003</v>
      </c>
      <c r="H106" s="316">
        <v>148.9</v>
      </c>
      <c r="I106" s="316">
        <v>142.70000000000002</v>
      </c>
      <c r="J106" s="316">
        <v>162.80000000000004</v>
      </c>
      <c r="K106" s="316">
        <v>169.00000000000003</v>
      </c>
      <c r="L106" s="316">
        <v>172.85000000000005</v>
      </c>
      <c r="M106" s="303">
        <v>165.15</v>
      </c>
      <c r="N106" s="303">
        <v>155.1</v>
      </c>
      <c r="O106" s="318">
        <v>34545000</v>
      </c>
      <c r="P106" s="319">
        <v>1.7525773195876289E-2</v>
      </c>
    </row>
    <row r="107" spans="1:16" ht="15">
      <c r="A107" s="276">
        <v>97</v>
      </c>
      <c r="B107" s="386" t="s">
        <v>44</v>
      </c>
      <c r="C107" s="549" t="s">
        <v>148</v>
      </c>
      <c r="D107" s="550">
        <v>44224</v>
      </c>
      <c r="E107" s="315">
        <v>92441.8</v>
      </c>
      <c r="F107" s="315">
        <v>92862.566666666651</v>
      </c>
      <c r="G107" s="316">
        <v>91226.133333333302</v>
      </c>
      <c r="H107" s="316">
        <v>90010.466666666645</v>
      </c>
      <c r="I107" s="316">
        <v>88374.033333333296</v>
      </c>
      <c r="J107" s="316">
        <v>94078.233333333308</v>
      </c>
      <c r="K107" s="316">
        <v>95714.666666666657</v>
      </c>
      <c r="L107" s="316">
        <v>96930.333333333314</v>
      </c>
      <c r="M107" s="303">
        <v>94499</v>
      </c>
      <c r="N107" s="303">
        <v>91646.9</v>
      </c>
      <c r="O107" s="318">
        <v>63390</v>
      </c>
      <c r="P107" s="319">
        <v>-4.1143548631069428E-2</v>
      </c>
    </row>
    <row r="108" spans="1:16" ht="15">
      <c r="A108" s="276">
        <v>98</v>
      </c>
      <c r="B108" s="386" t="s">
        <v>57</v>
      </c>
      <c r="C108" s="549" t="s">
        <v>149</v>
      </c>
      <c r="D108" s="550">
        <v>44224</v>
      </c>
      <c r="E108" s="315">
        <v>1168.8499999999999</v>
      </c>
      <c r="F108" s="315">
        <v>1177.6166666666666</v>
      </c>
      <c r="G108" s="316">
        <v>1155.333333333333</v>
      </c>
      <c r="H108" s="316">
        <v>1141.8166666666664</v>
      </c>
      <c r="I108" s="316">
        <v>1119.5333333333328</v>
      </c>
      <c r="J108" s="316">
        <v>1191.1333333333332</v>
      </c>
      <c r="K108" s="316">
        <v>1213.4166666666665</v>
      </c>
      <c r="L108" s="316">
        <v>1226.9333333333334</v>
      </c>
      <c r="M108" s="303">
        <v>1199.9000000000001</v>
      </c>
      <c r="N108" s="303">
        <v>1164.0999999999999</v>
      </c>
      <c r="O108" s="318">
        <v>5447250</v>
      </c>
      <c r="P108" s="319">
        <v>-4.118811881188119E-2</v>
      </c>
    </row>
    <row r="109" spans="1:16" ht="15">
      <c r="A109" s="276">
        <v>99</v>
      </c>
      <c r="B109" s="386" t="s">
        <v>113</v>
      </c>
      <c r="C109" s="549" t="s">
        <v>150</v>
      </c>
      <c r="D109" s="550">
        <v>44224</v>
      </c>
      <c r="E109" s="315">
        <v>46.65</v>
      </c>
      <c r="F109" s="315">
        <v>47.43333333333333</v>
      </c>
      <c r="G109" s="316">
        <v>45.566666666666663</v>
      </c>
      <c r="H109" s="316">
        <v>44.483333333333334</v>
      </c>
      <c r="I109" s="316">
        <v>42.616666666666667</v>
      </c>
      <c r="J109" s="316">
        <v>48.516666666666659</v>
      </c>
      <c r="K109" s="316">
        <v>50.383333333333319</v>
      </c>
      <c r="L109" s="316">
        <v>51.466666666666654</v>
      </c>
      <c r="M109" s="303">
        <v>49.3</v>
      </c>
      <c r="N109" s="303">
        <v>46.35</v>
      </c>
      <c r="O109" s="318">
        <v>85748000</v>
      </c>
      <c r="P109" s="319">
        <v>6.864406779661017E-2</v>
      </c>
    </row>
    <row r="110" spans="1:16" ht="15">
      <c r="A110" s="276">
        <v>100</v>
      </c>
      <c r="B110" s="386" t="s">
        <v>39</v>
      </c>
      <c r="C110" s="549" t="s">
        <v>261</v>
      </c>
      <c r="D110" s="550">
        <v>44224</v>
      </c>
      <c r="E110" s="315">
        <v>5341.65</v>
      </c>
      <c r="F110" s="315">
        <v>5321.55</v>
      </c>
      <c r="G110" s="316">
        <v>5270.1</v>
      </c>
      <c r="H110" s="316">
        <v>5198.55</v>
      </c>
      <c r="I110" s="316">
        <v>5147.1000000000004</v>
      </c>
      <c r="J110" s="316">
        <v>5393.1</v>
      </c>
      <c r="K110" s="316">
        <v>5444.5499999999993</v>
      </c>
      <c r="L110" s="316">
        <v>5516.1</v>
      </c>
      <c r="M110" s="303">
        <v>5373</v>
      </c>
      <c r="N110" s="303">
        <v>5250</v>
      </c>
      <c r="O110" s="318">
        <v>897500</v>
      </c>
      <c r="P110" s="319">
        <v>-5.1769677760169046E-2</v>
      </c>
    </row>
    <row r="111" spans="1:16" ht="15">
      <c r="A111" s="276">
        <v>101</v>
      </c>
      <c r="B111" s="386" t="s">
        <v>50</v>
      </c>
      <c r="C111" s="549" t="s">
        <v>153</v>
      </c>
      <c r="D111" s="550">
        <v>44224</v>
      </c>
      <c r="E111" s="315">
        <v>17628</v>
      </c>
      <c r="F111" s="315">
        <v>17712.766666666666</v>
      </c>
      <c r="G111" s="316">
        <v>17500.533333333333</v>
      </c>
      <c r="H111" s="316">
        <v>17373.066666666666</v>
      </c>
      <c r="I111" s="316">
        <v>17160.833333333332</v>
      </c>
      <c r="J111" s="316">
        <v>17840.233333333334</v>
      </c>
      <c r="K111" s="316">
        <v>18052.466666666664</v>
      </c>
      <c r="L111" s="316">
        <v>18179.933333333334</v>
      </c>
      <c r="M111" s="303">
        <v>17925</v>
      </c>
      <c r="N111" s="303">
        <v>17585.3</v>
      </c>
      <c r="O111" s="318">
        <v>344200</v>
      </c>
      <c r="P111" s="319">
        <v>1.7139479905437353E-2</v>
      </c>
    </row>
    <row r="112" spans="1:16" ht="15">
      <c r="A112" s="276">
        <v>102</v>
      </c>
      <c r="B112" s="386" t="s">
        <v>113</v>
      </c>
      <c r="C112" s="549" t="s">
        <v>155</v>
      </c>
      <c r="D112" s="550">
        <v>44224</v>
      </c>
      <c r="E112" s="315">
        <v>112.25</v>
      </c>
      <c r="F112" s="315">
        <v>113.91666666666667</v>
      </c>
      <c r="G112" s="316">
        <v>109.73333333333335</v>
      </c>
      <c r="H112" s="316">
        <v>107.21666666666668</v>
      </c>
      <c r="I112" s="316">
        <v>103.03333333333336</v>
      </c>
      <c r="J112" s="316">
        <v>116.43333333333334</v>
      </c>
      <c r="K112" s="316">
        <v>120.61666666666665</v>
      </c>
      <c r="L112" s="316">
        <v>123.13333333333333</v>
      </c>
      <c r="M112" s="303">
        <v>118.1</v>
      </c>
      <c r="N112" s="303">
        <v>111.4</v>
      </c>
      <c r="O112" s="318">
        <v>47643700</v>
      </c>
      <c r="P112" s="319">
        <v>5.4262416604892512E-2</v>
      </c>
    </row>
    <row r="113" spans="1:16" ht="15">
      <c r="A113" s="276">
        <v>103</v>
      </c>
      <c r="B113" s="386" t="s">
        <v>42</v>
      </c>
      <c r="C113" s="549" t="s">
        <v>156</v>
      </c>
      <c r="D113" s="550">
        <v>44224</v>
      </c>
      <c r="E113" s="315">
        <v>94.05</v>
      </c>
      <c r="F113" s="315">
        <v>94.45</v>
      </c>
      <c r="G113" s="316">
        <v>92.4</v>
      </c>
      <c r="H113" s="316">
        <v>90.75</v>
      </c>
      <c r="I113" s="316">
        <v>88.7</v>
      </c>
      <c r="J113" s="316">
        <v>96.100000000000009</v>
      </c>
      <c r="K113" s="316">
        <v>98.149999999999991</v>
      </c>
      <c r="L113" s="316">
        <v>99.800000000000011</v>
      </c>
      <c r="M113" s="303">
        <v>96.5</v>
      </c>
      <c r="N113" s="303">
        <v>92.8</v>
      </c>
      <c r="O113" s="318">
        <v>86423400</v>
      </c>
      <c r="P113" s="319">
        <v>-2.1806451612903226E-2</v>
      </c>
    </row>
    <row r="114" spans="1:16" ht="15">
      <c r="A114" s="276">
        <v>104</v>
      </c>
      <c r="B114" s="386" t="s">
        <v>73</v>
      </c>
      <c r="C114" s="549" t="s">
        <v>158</v>
      </c>
      <c r="D114" s="550">
        <v>44224</v>
      </c>
      <c r="E114" s="315">
        <v>92.7</v>
      </c>
      <c r="F114" s="315">
        <v>93.483333333333348</v>
      </c>
      <c r="G114" s="316">
        <v>91.616666666666703</v>
      </c>
      <c r="H114" s="316">
        <v>90.53333333333336</v>
      </c>
      <c r="I114" s="316">
        <v>88.666666666666714</v>
      </c>
      <c r="J114" s="316">
        <v>94.566666666666691</v>
      </c>
      <c r="K114" s="316">
        <v>96.433333333333337</v>
      </c>
      <c r="L114" s="316">
        <v>97.51666666666668</v>
      </c>
      <c r="M114" s="303">
        <v>95.35</v>
      </c>
      <c r="N114" s="303">
        <v>92.4</v>
      </c>
      <c r="O114" s="318">
        <v>53476500</v>
      </c>
      <c r="P114" s="319">
        <v>7.6900754497968658E-3</v>
      </c>
    </row>
    <row r="115" spans="1:16" ht="15">
      <c r="A115" s="276">
        <v>105</v>
      </c>
      <c r="B115" s="386" t="s">
        <v>79</v>
      </c>
      <c r="C115" s="549" t="s">
        <v>159</v>
      </c>
      <c r="D115" s="550">
        <v>44224</v>
      </c>
      <c r="E115" s="315">
        <v>29376.9</v>
      </c>
      <c r="F115" s="315">
        <v>29411.333333333332</v>
      </c>
      <c r="G115" s="316">
        <v>28972.666666666664</v>
      </c>
      <c r="H115" s="316">
        <v>28568.433333333331</v>
      </c>
      <c r="I115" s="316">
        <v>28129.766666666663</v>
      </c>
      <c r="J115" s="316">
        <v>29815.566666666666</v>
      </c>
      <c r="K115" s="316">
        <v>30254.23333333333</v>
      </c>
      <c r="L115" s="316">
        <v>30658.466666666667</v>
      </c>
      <c r="M115" s="303">
        <v>29850</v>
      </c>
      <c r="N115" s="303">
        <v>29007.1</v>
      </c>
      <c r="O115" s="318">
        <v>66000</v>
      </c>
      <c r="P115" s="319">
        <v>-7.3684210526315783E-2</v>
      </c>
    </row>
    <row r="116" spans="1:16" ht="15">
      <c r="A116" s="276">
        <v>106</v>
      </c>
      <c r="B116" s="386" t="s">
        <v>52</v>
      </c>
      <c r="C116" s="549" t="s">
        <v>160</v>
      </c>
      <c r="D116" s="550">
        <v>44224</v>
      </c>
      <c r="E116" s="315">
        <v>1488.25</v>
      </c>
      <c r="F116" s="315">
        <v>1518.7666666666664</v>
      </c>
      <c r="G116" s="316">
        <v>1450.5833333333328</v>
      </c>
      <c r="H116" s="316">
        <v>1412.9166666666663</v>
      </c>
      <c r="I116" s="316">
        <v>1344.7333333333327</v>
      </c>
      <c r="J116" s="316">
        <v>1556.4333333333329</v>
      </c>
      <c r="K116" s="316">
        <v>1624.6166666666663</v>
      </c>
      <c r="L116" s="316">
        <v>1662.2833333333331</v>
      </c>
      <c r="M116" s="303">
        <v>1586.95</v>
      </c>
      <c r="N116" s="303">
        <v>1481.1</v>
      </c>
      <c r="O116" s="318">
        <v>4288350</v>
      </c>
      <c r="P116" s="319">
        <v>-7.5637225844694719E-2</v>
      </c>
    </row>
    <row r="117" spans="1:16" ht="15">
      <c r="A117" s="276">
        <v>107</v>
      </c>
      <c r="B117" s="386" t="s">
        <v>73</v>
      </c>
      <c r="C117" s="549" t="s">
        <v>161</v>
      </c>
      <c r="D117" s="550">
        <v>44224</v>
      </c>
      <c r="E117" s="315">
        <v>241.5</v>
      </c>
      <c r="F117" s="315">
        <v>242.6</v>
      </c>
      <c r="G117" s="316">
        <v>239.25</v>
      </c>
      <c r="H117" s="316">
        <v>237</v>
      </c>
      <c r="I117" s="316">
        <v>233.65</v>
      </c>
      <c r="J117" s="316">
        <v>244.85</v>
      </c>
      <c r="K117" s="316">
        <v>248.19999999999996</v>
      </c>
      <c r="L117" s="316">
        <v>250.45</v>
      </c>
      <c r="M117" s="303">
        <v>245.95</v>
      </c>
      <c r="N117" s="303">
        <v>240.35</v>
      </c>
      <c r="O117" s="318">
        <v>17472000</v>
      </c>
      <c r="P117" s="319">
        <v>-1.9363529213672334E-2</v>
      </c>
    </row>
    <row r="118" spans="1:16" ht="15">
      <c r="A118" s="276">
        <v>108</v>
      </c>
      <c r="B118" s="386" t="s">
        <v>57</v>
      </c>
      <c r="C118" s="549" t="s">
        <v>162</v>
      </c>
      <c r="D118" s="550">
        <v>44224</v>
      </c>
      <c r="E118" s="315">
        <v>116</v>
      </c>
      <c r="F118" s="315">
        <v>116.76666666666667</v>
      </c>
      <c r="G118" s="316">
        <v>114.43333333333334</v>
      </c>
      <c r="H118" s="316">
        <v>112.86666666666667</v>
      </c>
      <c r="I118" s="316">
        <v>110.53333333333335</v>
      </c>
      <c r="J118" s="316">
        <v>118.33333333333333</v>
      </c>
      <c r="K118" s="316">
        <v>120.66666666666667</v>
      </c>
      <c r="L118" s="316">
        <v>122.23333333333332</v>
      </c>
      <c r="M118" s="303">
        <v>119.1</v>
      </c>
      <c r="N118" s="303">
        <v>115.2</v>
      </c>
      <c r="O118" s="318">
        <v>29158600</v>
      </c>
      <c r="P118" s="319">
        <v>3.864840989399293E-2</v>
      </c>
    </row>
    <row r="119" spans="1:16" ht="15">
      <c r="A119" s="276">
        <v>109</v>
      </c>
      <c r="B119" s="386" t="s">
        <v>50</v>
      </c>
      <c r="C119" s="549" t="s">
        <v>163</v>
      </c>
      <c r="D119" s="550">
        <v>44224</v>
      </c>
      <c r="E119" s="315">
        <v>1738.25</v>
      </c>
      <c r="F119" s="315">
        <v>1756.0999999999997</v>
      </c>
      <c r="G119" s="316">
        <v>1715.9999999999993</v>
      </c>
      <c r="H119" s="316">
        <v>1693.7499999999995</v>
      </c>
      <c r="I119" s="316">
        <v>1653.6499999999992</v>
      </c>
      <c r="J119" s="316">
        <v>1778.3499999999995</v>
      </c>
      <c r="K119" s="316">
        <v>1818.4499999999998</v>
      </c>
      <c r="L119" s="316">
        <v>1840.6999999999996</v>
      </c>
      <c r="M119" s="303">
        <v>1796.2</v>
      </c>
      <c r="N119" s="303">
        <v>1733.85</v>
      </c>
      <c r="O119" s="318">
        <v>3165500</v>
      </c>
      <c r="P119" s="319">
        <v>1.5559833172922682E-2</v>
      </c>
    </row>
    <row r="120" spans="1:16" ht="15">
      <c r="A120" s="276">
        <v>110</v>
      </c>
      <c r="B120" s="386" t="s">
        <v>54</v>
      </c>
      <c r="C120" s="549" t="s">
        <v>164</v>
      </c>
      <c r="D120" s="550">
        <v>44224</v>
      </c>
      <c r="E120" s="315">
        <v>34.6</v>
      </c>
      <c r="F120" s="315">
        <v>34.966666666666669</v>
      </c>
      <c r="G120" s="316">
        <v>33.783333333333339</v>
      </c>
      <c r="H120" s="316">
        <v>32.966666666666669</v>
      </c>
      <c r="I120" s="316">
        <v>31.783333333333339</v>
      </c>
      <c r="J120" s="316">
        <v>35.783333333333339</v>
      </c>
      <c r="K120" s="316">
        <v>36.966666666666676</v>
      </c>
      <c r="L120" s="316">
        <v>37.783333333333339</v>
      </c>
      <c r="M120" s="303">
        <v>36.15</v>
      </c>
      <c r="N120" s="303">
        <v>34.15</v>
      </c>
      <c r="O120" s="318">
        <v>218896000</v>
      </c>
      <c r="P120" s="319">
        <v>3.4636618014066402E-2</v>
      </c>
    </row>
    <row r="121" spans="1:16" ht="15">
      <c r="A121" s="276">
        <v>111</v>
      </c>
      <c r="B121" s="386" t="s">
        <v>42</v>
      </c>
      <c r="C121" s="549" t="s">
        <v>165</v>
      </c>
      <c r="D121" s="550">
        <v>44224</v>
      </c>
      <c r="E121" s="315">
        <v>194.3</v>
      </c>
      <c r="F121" s="315">
        <v>194.60000000000002</v>
      </c>
      <c r="G121" s="316">
        <v>192.80000000000004</v>
      </c>
      <c r="H121" s="316">
        <v>191.3</v>
      </c>
      <c r="I121" s="316">
        <v>189.50000000000003</v>
      </c>
      <c r="J121" s="316">
        <v>196.10000000000005</v>
      </c>
      <c r="K121" s="316">
        <v>197.9</v>
      </c>
      <c r="L121" s="316">
        <v>199.40000000000006</v>
      </c>
      <c r="M121" s="303">
        <v>196.4</v>
      </c>
      <c r="N121" s="303">
        <v>193.1</v>
      </c>
      <c r="O121" s="318">
        <v>19884000</v>
      </c>
      <c r="P121" s="319">
        <v>-2.2803223904069195E-2</v>
      </c>
    </row>
    <row r="122" spans="1:16" ht="15">
      <c r="A122" s="276">
        <v>112</v>
      </c>
      <c r="B122" s="386" t="s">
        <v>89</v>
      </c>
      <c r="C122" s="549" t="s">
        <v>166</v>
      </c>
      <c r="D122" s="550">
        <v>44224</v>
      </c>
      <c r="E122" s="315">
        <v>1520.3</v>
      </c>
      <c r="F122" s="315">
        <v>1537.25</v>
      </c>
      <c r="G122" s="316">
        <v>1495.75</v>
      </c>
      <c r="H122" s="316">
        <v>1471.2</v>
      </c>
      <c r="I122" s="316">
        <v>1429.7</v>
      </c>
      <c r="J122" s="316">
        <v>1561.8</v>
      </c>
      <c r="K122" s="316">
        <v>1603.3</v>
      </c>
      <c r="L122" s="316">
        <v>1627.85</v>
      </c>
      <c r="M122" s="303">
        <v>1578.75</v>
      </c>
      <c r="N122" s="303">
        <v>1512.7</v>
      </c>
      <c r="O122" s="318">
        <v>2140006</v>
      </c>
      <c r="P122" s="319">
        <v>5.3496293327990385E-2</v>
      </c>
    </row>
    <row r="123" spans="1:16" ht="15">
      <c r="A123" s="276">
        <v>113</v>
      </c>
      <c r="B123" s="386" t="s">
        <v>37</v>
      </c>
      <c r="C123" s="549" t="s">
        <v>167</v>
      </c>
      <c r="D123" s="550">
        <v>44224</v>
      </c>
      <c r="E123" s="315">
        <v>808.85</v>
      </c>
      <c r="F123" s="315">
        <v>805.66666666666663</v>
      </c>
      <c r="G123" s="316">
        <v>796.43333333333328</v>
      </c>
      <c r="H123" s="316">
        <v>784.01666666666665</v>
      </c>
      <c r="I123" s="316">
        <v>774.7833333333333</v>
      </c>
      <c r="J123" s="316">
        <v>818.08333333333326</v>
      </c>
      <c r="K123" s="316">
        <v>827.31666666666661</v>
      </c>
      <c r="L123" s="316">
        <v>839.73333333333323</v>
      </c>
      <c r="M123" s="303">
        <v>814.9</v>
      </c>
      <c r="N123" s="303">
        <v>793.25</v>
      </c>
      <c r="O123" s="318">
        <v>1600550</v>
      </c>
      <c r="P123" s="319">
        <v>0</v>
      </c>
    </row>
    <row r="124" spans="1:16" ht="15">
      <c r="A124" s="276">
        <v>114</v>
      </c>
      <c r="B124" s="386" t="s">
        <v>54</v>
      </c>
      <c r="C124" s="549" t="s">
        <v>168</v>
      </c>
      <c r="D124" s="550">
        <v>44224</v>
      </c>
      <c r="E124" s="315">
        <v>229.3</v>
      </c>
      <c r="F124" s="315">
        <v>235.19999999999996</v>
      </c>
      <c r="G124" s="316">
        <v>220.54999999999993</v>
      </c>
      <c r="H124" s="316">
        <v>211.79999999999995</v>
      </c>
      <c r="I124" s="316">
        <v>197.14999999999992</v>
      </c>
      <c r="J124" s="316">
        <v>243.94999999999993</v>
      </c>
      <c r="K124" s="316">
        <v>258.59999999999997</v>
      </c>
      <c r="L124" s="316">
        <v>267.34999999999991</v>
      </c>
      <c r="M124" s="303">
        <v>249.85</v>
      </c>
      <c r="N124" s="303">
        <v>226.45</v>
      </c>
      <c r="O124" s="318">
        <v>31659300</v>
      </c>
      <c r="P124" s="319">
        <v>0.24751456976345559</v>
      </c>
    </row>
    <row r="125" spans="1:16" ht="15">
      <c r="A125" s="276">
        <v>115</v>
      </c>
      <c r="B125" s="386" t="s">
        <v>42</v>
      </c>
      <c r="C125" s="549" t="s">
        <v>169</v>
      </c>
      <c r="D125" s="550">
        <v>44224</v>
      </c>
      <c r="E125" s="315">
        <v>140.1</v>
      </c>
      <c r="F125" s="315">
        <v>140.96666666666667</v>
      </c>
      <c r="G125" s="316">
        <v>137.88333333333333</v>
      </c>
      <c r="H125" s="316">
        <v>135.66666666666666</v>
      </c>
      <c r="I125" s="316">
        <v>132.58333333333331</v>
      </c>
      <c r="J125" s="316">
        <v>143.18333333333334</v>
      </c>
      <c r="K125" s="316">
        <v>146.26666666666665</v>
      </c>
      <c r="L125" s="316">
        <v>148.48333333333335</v>
      </c>
      <c r="M125" s="303">
        <v>144.05000000000001</v>
      </c>
      <c r="N125" s="303">
        <v>138.75</v>
      </c>
      <c r="O125" s="318">
        <v>14616000</v>
      </c>
      <c r="P125" s="319">
        <v>7.6447193990278398E-2</v>
      </c>
    </row>
    <row r="126" spans="1:16" ht="15">
      <c r="A126" s="276">
        <v>116</v>
      </c>
      <c r="B126" s="386" t="s">
        <v>73</v>
      </c>
      <c r="C126" s="549" t="s">
        <v>170</v>
      </c>
      <c r="D126" s="550">
        <v>44224</v>
      </c>
      <c r="E126" s="315">
        <v>2054</v>
      </c>
      <c r="F126" s="315">
        <v>2069.5833333333335</v>
      </c>
      <c r="G126" s="316">
        <v>2022.7166666666672</v>
      </c>
      <c r="H126" s="316">
        <v>1991.4333333333336</v>
      </c>
      <c r="I126" s="316">
        <v>1944.5666666666673</v>
      </c>
      <c r="J126" s="316">
        <v>2100.8666666666668</v>
      </c>
      <c r="K126" s="316">
        <v>2147.7333333333327</v>
      </c>
      <c r="L126" s="316">
        <v>2179.0166666666669</v>
      </c>
      <c r="M126" s="303">
        <v>2116.4499999999998</v>
      </c>
      <c r="N126" s="303">
        <v>2038.3</v>
      </c>
      <c r="O126" s="318">
        <v>31549000</v>
      </c>
      <c r="P126" s="319">
        <v>-3.7956927768248522E-2</v>
      </c>
    </row>
    <row r="127" spans="1:16" ht="15">
      <c r="A127" s="276">
        <v>117</v>
      </c>
      <c r="B127" s="386" t="s">
        <v>113</v>
      </c>
      <c r="C127" s="549" t="s">
        <v>171</v>
      </c>
      <c r="D127" s="550">
        <v>44224</v>
      </c>
      <c r="E127" s="315">
        <v>58.15</v>
      </c>
      <c r="F127" s="315">
        <v>60.166666666666664</v>
      </c>
      <c r="G127" s="316">
        <v>54.983333333333334</v>
      </c>
      <c r="H127" s="316">
        <v>51.81666666666667</v>
      </c>
      <c r="I127" s="316">
        <v>46.63333333333334</v>
      </c>
      <c r="J127" s="316">
        <v>63.333333333333329</v>
      </c>
      <c r="K127" s="316">
        <v>68.516666666666652</v>
      </c>
      <c r="L127" s="316">
        <v>71.683333333333323</v>
      </c>
      <c r="M127" s="303">
        <v>65.349999999999994</v>
      </c>
      <c r="N127" s="303">
        <v>57</v>
      </c>
      <c r="O127" s="318">
        <v>138567000</v>
      </c>
      <c r="P127" s="319">
        <v>-0.1032829214312062</v>
      </c>
    </row>
    <row r="128" spans="1:16" ht="15">
      <c r="A128" s="276">
        <v>118</v>
      </c>
      <c r="B128" s="406" t="s">
        <v>57</v>
      </c>
      <c r="C128" s="549" t="s">
        <v>280</v>
      </c>
      <c r="D128" s="550">
        <v>44224</v>
      </c>
      <c r="E128" s="315">
        <v>861.6</v>
      </c>
      <c r="F128" s="315">
        <v>863.0333333333333</v>
      </c>
      <c r="G128" s="316">
        <v>838.56666666666661</v>
      </c>
      <c r="H128" s="316">
        <v>815.5333333333333</v>
      </c>
      <c r="I128" s="316">
        <v>791.06666666666661</v>
      </c>
      <c r="J128" s="316">
        <v>886.06666666666661</v>
      </c>
      <c r="K128" s="316">
        <v>910.5333333333333</v>
      </c>
      <c r="L128" s="316">
        <v>933.56666666666661</v>
      </c>
      <c r="M128" s="303">
        <v>887.5</v>
      </c>
      <c r="N128" s="303">
        <v>840</v>
      </c>
      <c r="O128" s="318">
        <v>6351000</v>
      </c>
      <c r="P128" s="319">
        <v>2.8543665735454877E-2</v>
      </c>
    </row>
    <row r="129" spans="1:16" ht="15">
      <c r="A129" s="276">
        <v>119</v>
      </c>
      <c r="B129" s="386" t="s">
        <v>54</v>
      </c>
      <c r="C129" s="549" t="s">
        <v>172</v>
      </c>
      <c r="D129" s="550">
        <v>44224</v>
      </c>
      <c r="E129" s="315">
        <v>284.5</v>
      </c>
      <c r="F129" s="315">
        <v>288.65000000000003</v>
      </c>
      <c r="G129" s="316">
        <v>278.85000000000008</v>
      </c>
      <c r="H129" s="316">
        <v>273.20000000000005</v>
      </c>
      <c r="I129" s="316">
        <v>263.40000000000009</v>
      </c>
      <c r="J129" s="316">
        <v>294.30000000000007</v>
      </c>
      <c r="K129" s="316">
        <v>304.10000000000002</v>
      </c>
      <c r="L129" s="316">
        <v>309.75000000000006</v>
      </c>
      <c r="M129" s="303">
        <v>298.45</v>
      </c>
      <c r="N129" s="303">
        <v>283</v>
      </c>
      <c r="O129" s="318">
        <v>77301000</v>
      </c>
      <c r="P129" s="319">
        <v>8.7695258975061668E-3</v>
      </c>
    </row>
    <row r="130" spans="1:16" ht="15">
      <c r="A130" s="276">
        <v>120</v>
      </c>
      <c r="B130" s="386" t="s">
        <v>37</v>
      </c>
      <c r="C130" s="549" t="s">
        <v>173</v>
      </c>
      <c r="D130" s="550">
        <v>44224</v>
      </c>
      <c r="E130" s="315">
        <v>23785.35</v>
      </c>
      <c r="F130" s="315">
        <v>23888.3</v>
      </c>
      <c r="G130" s="316">
        <v>23597.05</v>
      </c>
      <c r="H130" s="316">
        <v>23408.75</v>
      </c>
      <c r="I130" s="316">
        <v>23117.5</v>
      </c>
      <c r="J130" s="316">
        <v>24076.6</v>
      </c>
      <c r="K130" s="316">
        <v>24367.85</v>
      </c>
      <c r="L130" s="316">
        <v>24556.149999999998</v>
      </c>
      <c r="M130" s="303">
        <v>24179.55</v>
      </c>
      <c r="N130" s="303">
        <v>23700</v>
      </c>
      <c r="O130" s="318">
        <v>176800</v>
      </c>
      <c r="P130" s="319">
        <v>2.5517436915225406E-3</v>
      </c>
    </row>
    <row r="131" spans="1:16" ht="15">
      <c r="A131" s="276">
        <v>121</v>
      </c>
      <c r="B131" s="386" t="s">
        <v>64</v>
      </c>
      <c r="C131" s="549" t="s">
        <v>174</v>
      </c>
      <c r="D131" s="550">
        <v>44224</v>
      </c>
      <c r="E131" s="315">
        <v>1661.35</v>
      </c>
      <c r="F131" s="315">
        <v>1662.3666666666668</v>
      </c>
      <c r="G131" s="316">
        <v>1638.2333333333336</v>
      </c>
      <c r="H131" s="316">
        <v>1615.1166666666668</v>
      </c>
      <c r="I131" s="316">
        <v>1590.9833333333336</v>
      </c>
      <c r="J131" s="316">
        <v>1685.4833333333336</v>
      </c>
      <c r="K131" s="316">
        <v>1709.6166666666668</v>
      </c>
      <c r="L131" s="316">
        <v>1732.7333333333336</v>
      </c>
      <c r="M131" s="303">
        <v>1686.5</v>
      </c>
      <c r="N131" s="303">
        <v>1639.25</v>
      </c>
      <c r="O131" s="318">
        <v>925650</v>
      </c>
      <c r="P131" s="319">
        <v>9.5980803839232146E-3</v>
      </c>
    </row>
    <row r="132" spans="1:16" ht="15">
      <c r="A132" s="276">
        <v>122</v>
      </c>
      <c r="B132" s="386" t="s">
        <v>79</v>
      </c>
      <c r="C132" s="549" t="s">
        <v>175</v>
      </c>
      <c r="D132" s="550">
        <v>44224</v>
      </c>
      <c r="E132" s="315">
        <v>5421.45</v>
      </c>
      <c r="F132" s="315">
        <v>5500.916666666667</v>
      </c>
      <c r="G132" s="316">
        <v>5276.8833333333341</v>
      </c>
      <c r="H132" s="316">
        <v>5132.3166666666675</v>
      </c>
      <c r="I132" s="316">
        <v>4908.2833333333347</v>
      </c>
      <c r="J132" s="316">
        <v>5645.4833333333336</v>
      </c>
      <c r="K132" s="316">
        <v>5869.5166666666664</v>
      </c>
      <c r="L132" s="316">
        <v>6014.083333333333</v>
      </c>
      <c r="M132" s="303">
        <v>5724.95</v>
      </c>
      <c r="N132" s="303">
        <v>5356.35</v>
      </c>
      <c r="O132" s="318">
        <v>442500</v>
      </c>
      <c r="P132" s="319">
        <v>1.0562375107051099E-2</v>
      </c>
    </row>
    <row r="133" spans="1:16" ht="15">
      <c r="A133" s="276">
        <v>123</v>
      </c>
      <c r="B133" s="386" t="s">
        <v>57</v>
      </c>
      <c r="C133" s="549" t="s">
        <v>176</v>
      </c>
      <c r="D133" s="550">
        <v>44224</v>
      </c>
      <c r="E133" s="315">
        <v>1151.3499999999999</v>
      </c>
      <c r="F133" s="315">
        <v>1174.0666666666666</v>
      </c>
      <c r="G133" s="316">
        <v>1122.1333333333332</v>
      </c>
      <c r="H133" s="316">
        <v>1092.9166666666665</v>
      </c>
      <c r="I133" s="316">
        <v>1040.9833333333331</v>
      </c>
      <c r="J133" s="316">
        <v>1203.2833333333333</v>
      </c>
      <c r="K133" s="316">
        <v>1255.2166666666667</v>
      </c>
      <c r="L133" s="316">
        <v>1284.4333333333334</v>
      </c>
      <c r="M133" s="303">
        <v>1226</v>
      </c>
      <c r="N133" s="303">
        <v>1144.8499999999999</v>
      </c>
      <c r="O133" s="318">
        <v>3720000</v>
      </c>
      <c r="P133" s="319">
        <v>-1.3785790031813362E-2</v>
      </c>
    </row>
    <row r="134" spans="1:16" ht="15">
      <c r="A134" s="276">
        <v>124</v>
      </c>
      <c r="B134" s="386" t="s">
        <v>52</v>
      </c>
      <c r="C134" s="549" t="s">
        <v>178</v>
      </c>
      <c r="D134" s="550">
        <v>44224</v>
      </c>
      <c r="E134" s="315">
        <v>576.6</v>
      </c>
      <c r="F134" s="315">
        <v>578.9</v>
      </c>
      <c r="G134" s="316">
        <v>569.79999999999995</v>
      </c>
      <c r="H134" s="316">
        <v>563</v>
      </c>
      <c r="I134" s="316">
        <v>553.9</v>
      </c>
      <c r="J134" s="316">
        <v>585.69999999999993</v>
      </c>
      <c r="K134" s="316">
        <v>594.80000000000007</v>
      </c>
      <c r="L134" s="316">
        <v>601.59999999999991</v>
      </c>
      <c r="M134" s="303">
        <v>588</v>
      </c>
      <c r="N134" s="303">
        <v>572.1</v>
      </c>
      <c r="O134" s="318">
        <v>45556000</v>
      </c>
      <c r="P134" s="319">
        <v>-3.0637254901960784E-3</v>
      </c>
    </row>
    <row r="135" spans="1:16" ht="15">
      <c r="A135" s="276">
        <v>125</v>
      </c>
      <c r="B135" s="386" t="s">
        <v>89</v>
      </c>
      <c r="C135" s="549" t="s">
        <v>179</v>
      </c>
      <c r="D135" s="550">
        <v>44224</v>
      </c>
      <c r="E135" s="315">
        <v>511.55</v>
      </c>
      <c r="F135" s="315">
        <v>508.91666666666669</v>
      </c>
      <c r="G135" s="316">
        <v>499.93333333333339</v>
      </c>
      <c r="H135" s="316">
        <v>488.31666666666672</v>
      </c>
      <c r="I135" s="316">
        <v>479.33333333333343</v>
      </c>
      <c r="J135" s="316">
        <v>520.5333333333333</v>
      </c>
      <c r="K135" s="316">
        <v>529.51666666666665</v>
      </c>
      <c r="L135" s="316">
        <v>541.13333333333333</v>
      </c>
      <c r="M135" s="303">
        <v>517.9</v>
      </c>
      <c r="N135" s="303">
        <v>497.3</v>
      </c>
      <c r="O135" s="318">
        <v>9667500</v>
      </c>
      <c r="P135" s="319">
        <v>-9.9105395582890693E-2</v>
      </c>
    </row>
    <row r="136" spans="1:16" ht="15">
      <c r="A136" s="276">
        <v>126</v>
      </c>
      <c r="B136" s="386" t="s">
        <v>180</v>
      </c>
      <c r="C136" s="549" t="s">
        <v>181</v>
      </c>
      <c r="D136" s="550">
        <v>44224</v>
      </c>
      <c r="E136" s="315">
        <v>519.85</v>
      </c>
      <c r="F136" s="315">
        <v>525</v>
      </c>
      <c r="G136" s="316">
        <v>512.6</v>
      </c>
      <c r="H136" s="316">
        <v>505.35</v>
      </c>
      <c r="I136" s="316">
        <v>492.95000000000005</v>
      </c>
      <c r="J136" s="316">
        <v>532.25</v>
      </c>
      <c r="K136" s="316">
        <v>544.65000000000009</v>
      </c>
      <c r="L136" s="316">
        <v>551.9</v>
      </c>
      <c r="M136" s="303">
        <v>537.4</v>
      </c>
      <c r="N136" s="303">
        <v>517.75</v>
      </c>
      <c r="O136" s="318">
        <v>9618000</v>
      </c>
      <c r="P136" s="319">
        <v>-3.7622573544126472E-2</v>
      </c>
    </row>
    <row r="137" spans="1:16" ht="15">
      <c r="A137" s="276">
        <v>127</v>
      </c>
      <c r="B137" s="386" t="s">
        <v>39</v>
      </c>
      <c r="C137" s="549" t="s">
        <v>3464</v>
      </c>
      <c r="D137" s="550">
        <v>44224</v>
      </c>
      <c r="E137" s="315">
        <v>584.45000000000005</v>
      </c>
      <c r="F137" s="315">
        <v>591.08333333333337</v>
      </c>
      <c r="G137" s="316">
        <v>575.36666666666679</v>
      </c>
      <c r="H137" s="316">
        <v>566.28333333333342</v>
      </c>
      <c r="I137" s="316">
        <v>550.56666666666683</v>
      </c>
      <c r="J137" s="316">
        <v>600.16666666666674</v>
      </c>
      <c r="K137" s="316">
        <v>615.88333333333321</v>
      </c>
      <c r="L137" s="316">
        <v>624.9666666666667</v>
      </c>
      <c r="M137" s="303">
        <v>606.79999999999995</v>
      </c>
      <c r="N137" s="303">
        <v>582</v>
      </c>
      <c r="O137" s="318">
        <v>15684300</v>
      </c>
      <c r="P137" s="319">
        <v>-3.42477140482128E-2</v>
      </c>
    </row>
    <row r="138" spans="1:16" ht="15">
      <c r="A138" s="276">
        <v>128</v>
      </c>
      <c r="B138" s="386" t="s">
        <v>44</v>
      </c>
      <c r="C138" s="549" t="s">
        <v>183</v>
      </c>
      <c r="D138" s="550">
        <v>44224</v>
      </c>
      <c r="E138" s="315">
        <v>290.2</v>
      </c>
      <c r="F138" s="315">
        <v>291.91666666666669</v>
      </c>
      <c r="G138" s="316">
        <v>277.08333333333337</v>
      </c>
      <c r="H138" s="316">
        <v>263.9666666666667</v>
      </c>
      <c r="I138" s="316">
        <v>249.13333333333338</v>
      </c>
      <c r="J138" s="316">
        <v>305.03333333333336</v>
      </c>
      <c r="K138" s="316">
        <v>319.86666666666673</v>
      </c>
      <c r="L138" s="316">
        <v>332.98333333333335</v>
      </c>
      <c r="M138" s="303">
        <v>306.75</v>
      </c>
      <c r="N138" s="303">
        <v>278.8</v>
      </c>
      <c r="O138" s="318">
        <v>76283100</v>
      </c>
      <c r="P138" s="319">
        <v>3.2638888888888891E-2</v>
      </c>
    </row>
    <row r="139" spans="1:16" ht="15">
      <c r="A139" s="276">
        <v>129</v>
      </c>
      <c r="B139" s="386" t="s">
        <v>42</v>
      </c>
      <c r="C139" s="549" t="s">
        <v>185</v>
      </c>
      <c r="D139" s="550">
        <v>44224</v>
      </c>
      <c r="E139" s="315">
        <v>79.55</v>
      </c>
      <c r="F139" s="315">
        <v>80.066666666666663</v>
      </c>
      <c r="G139" s="316">
        <v>77.683333333333323</v>
      </c>
      <c r="H139" s="316">
        <v>75.816666666666663</v>
      </c>
      <c r="I139" s="316">
        <v>73.433333333333323</v>
      </c>
      <c r="J139" s="316">
        <v>81.933333333333323</v>
      </c>
      <c r="K139" s="316">
        <v>84.316666666666649</v>
      </c>
      <c r="L139" s="316">
        <v>86.183333333333323</v>
      </c>
      <c r="M139" s="303">
        <v>82.45</v>
      </c>
      <c r="N139" s="303">
        <v>78.2</v>
      </c>
      <c r="O139" s="318">
        <v>98712000</v>
      </c>
      <c r="P139" s="319">
        <v>0.10469859495392053</v>
      </c>
    </row>
    <row r="140" spans="1:16" ht="15">
      <c r="A140" s="276">
        <v>130</v>
      </c>
      <c r="B140" s="386" t="s">
        <v>113</v>
      </c>
      <c r="C140" s="549" t="s">
        <v>186</v>
      </c>
      <c r="D140" s="550">
        <v>44224</v>
      </c>
      <c r="E140" s="315">
        <v>647.5</v>
      </c>
      <c r="F140" s="315">
        <v>652.66666666666663</v>
      </c>
      <c r="G140" s="316">
        <v>629.0333333333333</v>
      </c>
      <c r="H140" s="316">
        <v>610.56666666666672</v>
      </c>
      <c r="I140" s="316">
        <v>586.93333333333339</v>
      </c>
      <c r="J140" s="316">
        <v>671.13333333333321</v>
      </c>
      <c r="K140" s="316">
        <v>694.76666666666665</v>
      </c>
      <c r="L140" s="316">
        <v>713.23333333333312</v>
      </c>
      <c r="M140" s="303">
        <v>676.3</v>
      </c>
      <c r="N140" s="303">
        <v>634.20000000000005</v>
      </c>
      <c r="O140" s="318">
        <v>40733700</v>
      </c>
      <c r="P140" s="319">
        <v>3.0139394700489765E-3</v>
      </c>
    </row>
    <row r="141" spans="1:16" ht="15">
      <c r="A141" s="276">
        <v>131</v>
      </c>
      <c r="B141" s="386" t="s">
        <v>107</v>
      </c>
      <c r="C141" s="549" t="s">
        <v>187</v>
      </c>
      <c r="D141" s="550">
        <v>44224</v>
      </c>
      <c r="E141" s="315">
        <v>3301.4</v>
      </c>
      <c r="F141" s="315">
        <v>3289.3333333333335</v>
      </c>
      <c r="G141" s="316">
        <v>3257.0166666666669</v>
      </c>
      <c r="H141" s="316">
        <v>3212.6333333333332</v>
      </c>
      <c r="I141" s="316">
        <v>3180.3166666666666</v>
      </c>
      <c r="J141" s="316">
        <v>3333.7166666666672</v>
      </c>
      <c r="K141" s="316">
        <v>3366.0333333333338</v>
      </c>
      <c r="L141" s="316">
        <v>3410.4166666666674</v>
      </c>
      <c r="M141" s="303">
        <v>3321.65</v>
      </c>
      <c r="N141" s="303">
        <v>3244.95</v>
      </c>
      <c r="O141" s="318">
        <v>5376000</v>
      </c>
      <c r="P141" s="319">
        <v>3.0062654480657584E-2</v>
      </c>
    </row>
    <row r="142" spans="1:16" ht="15">
      <c r="A142" s="276">
        <v>132</v>
      </c>
      <c r="B142" s="386" t="s">
        <v>107</v>
      </c>
      <c r="C142" s="549" t="s">
        <v>188</v>
      </c>
      <c r="D142" s="550">
        <v>44224</v>
      </c>
      <c r="E142" s="315">
        <v>982.35</v>
      </c>
      <c r="F142" s="315">
        <v>987.98333333333323</v>
      </c>
      <c r="G142" s="316">
        <v>972.36666666666645</v>
      </c>
      <c r="H142" s="316">
        <v>962.38333333333321</v>
      </c>
      <c r="I142" s="316">
        <v>946.76666666666642</v>
      </c>
      <c r="J142" s="316">
        <v>997.96666666666647</v>
      </c>
      <c r="K142" s="316">
        <v>1013.5833333333333</v>
      </c>
      <c r="L142" s="316">
        <v>1023.5666666666665</v>
      </c>
      <c r="M142" s="303">
        <v>1003.6</v>
      </c>
      <c r="N142" s="303">
        <v>978</v>
      </c>
      <c r="O142" s="318">
        <v>13586400</v>
      </c>
      <c r="P142" s="319">
        <v>1.9357162149995499E-2</v>
      </c>
    </row>
    <row r="143" spans="1:16" ht="15">
      <c r="A143" s="276">
        <v>133</v>
      </c>
      <c r="B143" s="386" t="s">
        <v>50</v>
      </c>
      <c r="C143" s="549" t="s">
        <v>189</v>
      </c>
      <c r="D143" s="550">
        <v>44224</v>
      </c>
      <c r="E143" s="315">
        <v>1494.65</v>
      </c>
      <c r="F143" s="315">
        <v>1506.7</v>
      </c>
      <c r="G143" s="316">
        <v>1478.25</v>
      </c>
      <c r="H143" s="316">
        <v>1461.85</v>
      </c>
      <c r="I143" s="316">
        <v>1433.3999999999999</v>
      </c>
      <c r="J143" s="316">
        <v>1523.1000000000001</v>
      </c>
      <c r="K143" s="316">
        <v>1551.5500000000004</v>
      </c>
      <c r="L143" s="316">
        <v>1567.9500000000003</v>
      </c>
      <c r="M143" s="303">
        <v>1535.15</v>
      </c>
      <c r="N143" s="303">
        <v>1490.3</v>
      </c>
      <c r="O143" s="318">
        <v>6568500</v>
      </c>
      <c r="P143" s="319">
        <v>-1.1958483754512635E-2</v>
      </c>
    </row>
    <row r="144" spans="1:16" ht="15">
      <c r="A144" s="276">
        <v>134</v>
      </c>
      <c r="B144" s="386" t="s">
        <v>52</v>
      </c>
      <c r="C144" s="549" t="s">
        <v>190</v>
      </c>
      <c r="D144" s="550">
        <v>44224</v>
      </c>
      <c r="E144" s="315">
        <v>2691.75</v>
      </c>
      <c r="F144" s="315">
        <v>2705.5833333333335</v>
      </c>
      <c r="G144" s="316">
        <v>2668.166666666667</v>
      </c>
      <c r="H144" s="316">
        <v>2644.5833333333335</v>
      </c>
      <c r="I144" s="316">
        <v>2607.166666666667</v>
      </c>
      <c r="J144" s="316">
        <v>2729.166666666667</v>
      </c>
      <c r="K144" s="316">
        <v>2766.5833333333339</v>
      </c>
      <c r="L144" s="316">
        <v>2790.166666666667</v>
      </c>
      <c r="M144" s="303">
        <v>2743</v>
      </c>
      <c r="N144" s="303">
        <v>2682</v>
      </c>
      <c r="O144" s="318">
        <v>803500</v>
      </c>
      <c r="P144" s="319">
        <v>-7.4119827053736875E-3</v>
      </c>
    </row>
    <row r="145" spans="1:16" ht="15">
      <c r="A145" s="276">
        <v>135</v>
      </c>
      <c r="B145" s="386" t="s">
        <v>42</v>
      </c>
      <c r="C145" s="549" t="s">
        <v>191</v>
      </c>
      <c r="D145" s="550">
        <v>44224</v>
      </c>
      <c r="E145" s="315">
        <v>319.95</v>
      </c>
      <c r="F145" s="315">
        <v>322.08333333333331</v>
      </c>
      <c r="G145" s="316">
        <v>315.36666666666662</v>
      </c>
      <c r="H145" s="316">
        <v>310.7833333333333</v>
      </c>
      <c r="I145" s="316">
        <v>304.06666666666661</v>
      </c>
      <c r="J145" s="316">
        <v>326.66666666666663</v>
      </c>
      <c r="K145" s="316">
        <v>333.38333333333333</v>
      </c>
      <c r="L145" s="316">
        <v>337.96666666666664</v>
      </c>
      <c r="M145" s="303">
        <v>328.8</v>
      </c>
      <c r="N145" s="303">
        <v>317.5</v>
      </c>
      <c r="O145" s="318">
        <v>5355000</v>
      </c>
      <c r="P145" s="319">
        <v>-5.35524920466596E-2</v>
      </c>
    </row>
    <row r="146" spans="1:16" ht="15">
      <c r="A146" s="276">
        <v>136</v>
      </c>
      <c r="B146" s="386" t="s">
        <v>44</v>
      </c>
      <c r="C146" s="549" t="s">
        <v>192</v>
      </c>
      <c r="D146" s="550">
        <v>44224</v>
      </c>
      <c r="E146" s="315">
        <v>522.65</v>
      </c>
      <c r="F146" s="315">
        <v>524.2166666666667</v>
      </c>
      <c r="G146" s="316">
        <v>511.43333333333339</v>
      </c>
      <c r="H146" s="316">
        <v>500.2166666666667</v>
      </c>
      <c r="I146" s="316">
        <v>487.43333333333339</v>
      </c>
      <c r="J146" s="316">
        <v>535.43333333333339</v>
      </c>
      <c r="K146" s="316">
        <v>548.2166666666667</v>
      </c>
      <c r="L146" s="316">
        <v>559.43333333333339</v>
      </c>
      <c r="M146" s="303">
        <v>537</v>
      </c>
      <c r="N146" s="303">
        <v>513</v>
      </c>
      <c r="O146" s="318">
        <v>5359200</v>
      </c>
      <c r="P146" s="319">
        <v>1.6193257233873107E-2</v>
      </c>
    </row>
    <row r="147" spans="1:16" ht="15">
      <c r="A147" s="276">
        <v>137</v>
      </c>
      <c r="B147" s="386" t="s">
        <v>50</v>
      </c>
      <c r="C147" s="549" t="s">
        <v>193</v>
      </c>
      <c r="D147" s="550">
        <v>44224</v>
      </c>
      <c r="E147" s="315">
        <v>1248.45</v>
      </c>
      <c r="F147" s="315">
        <v>1254.95</v>
      </c>
      <c r="G147" s="316">
        <v>1238.45</v>
      </c>
      <c r="H147" s="316">
        <v>1228.45</v>
      </c>
      <c r="I147" s="316">
        <v>1211.95</v>
      </c>
      <c r="J147" s="316">
        <v>1264.95</v>
      </c>
      <c r="K147" s="316">
        <v>1281.45</v>
      </c>
      <c r="L147" s="316">
        <v>1291.45</v>
      </c>
      <c r="M147" s="303">
        <v>1271.45</v>
      </c>
      <c r="N147" s="303">
        <v>1244.95</v>
      </c>
      <c r="O147" s="318">
        <v>2030700</v>
      </c>
      <c r="P147" s="319">
        <v>-3.4608985024958405E-2</v>
      </c>
    </row>
    <row r="148" spans="1:16" ht="15">
      <c r="A148" s="276">
        <v>138</v>
      </c>
      <c r="B148" s="386" t="s">
        <v>37</v>
      </c>
      <c r="C148" s="549" t="s">
        <v>195</v>
      </c>
      <c r="D148" s="550">
        <v>44224</v>
      </c>
      <c r="E148" s="315">
        <v>5567.6</v>
      </c>
      <c r="F148" s="315">
        <v>5553.05</v>
      </c>
      <c r="G148" s="316">
        <v>5496.9000000000005</v>
      </c>
      <c r="H148" s="316">
        <v>5426.2000000000007</v>
      </c>
      <c r="I148" s="316">
        <v>5370.0500000000011</v>
      </c>
      <c r="J148" s="316">
        <v>5623.75</v>
      </c>
      <c r="K148" s="316">
        <v>5679.9</v>
      </c>
      <c r="L148" s="316">
        <v>5750.5999999999995</v>
      </c>
      <c r="M148" s="303">
        <v>5609.2</v>
      </c>
      <c r="N148" s="303">
        <v>5482.35</v>
      </c>
      <c r="O148" s="318">
        <v>1877200</v>
      </c>
      <c r="P148" s="319">
        <v>0.24350821409644938</v>
      </c>
    </row>
    <row r="149" spans="1:16" ht="15">
      <c r="A149" s="276">
        <v>139</v>
      </c>
      <c r="B149" s="386" t="s">
        <v>180</v>
      </c>
      <c r="C149" s="549" t="s">
        <v>197</v>
      </c>
      <c r="D149" s="550">
        <v>44224</v>
      </c>
      <c r="E149" s="315">
        <v>568.85</v>
      </c>
      <c r="F149" s="315">
        <v>575.75</v>
      </c>
      <c r="G149" s="316">
        <v>558.20000000000005</v>
      </c>
      <c r="H149" s="316">
        <v>547.55000000000007</v>
      </c>
      <c r="I149" s="316">
        <v>530.00000000000011</v>
      </c>
      <c r="J149" s="316">
        <v>586.4</v>
      </c>
      <c r="K149" s="316">
        <v>603.94999999999993</v>
      </c>
      <c r="L149" s="316">
        <v>614.59999999999991</v>
      </c>
      <c r="M149" s="303">
        <v>593.29999999999995</v>
      </c>
      <c r="N149" s="303">
        <v>565.1</v>
      </c>
      <c r="O149" s="318">
        <v>16313700</v>
      </c>
      <c r="P149" s="319">
        <v>-5.4683785068949118E-3</v>
      </c>
    </row>
    <row r="150" spans="1:16" ht="15">
      <c r="A150" s="276">
        <v>140</v>
      </c>
      <c r="B150" s="386" t="s">
        <v>113</v>
      </c>
      <c r="C150" s="549" t="s">
        <v>198</v>
      </c>
      <c r="D150" s="550">
        <v>44224</v>
      </c>
      <c r="E150" s="315">
        <v>165.95</v>
      </c>
      <c r="F150" s="315">
        <v>167.93333333333331</v>
      </c>
      <c r="G150" s="316">
        <v>162.61666666666662</v>
      </c>
      <c r="H150" s="316">
        <v>159.2833333333333</v>
      </c>
      <c r="I150" s="316">
        <v>153.96666666666661</v>
      </c>
      <c r="J150" s="316">
        <v>171.26666666666662</v>
      </c>
      <c r="K150" s="316">
        <v>176.58333333333329</v>
      </c>
      <c r="L150" s="316">
        <v>179.91666666666663</v>
      </c>
      <c r="M150" s="303">
        <v>173.25</v>
      </c>
      <c r="N150" s="303">
        <v>164.6</v>
      </c>
      <c r="O150" s="318">
        <v>82943600</v>
      </c>
      <c r="P150" s="319">
        <v>1.9276190476190475E-2</v>
      </c>
    </row>
    <row r="151" spans="1:16" ht="15">
      <c r="A151" s="276">
        <v>141</v>
      </c>
      <c r="B151" s="386" t="s">
        <v>64</v>
      </c>
      <c r="C151" s="549" t="s">
        <v>199</v>
      </c>
      <c r="D151" s="550">
        <v>44224</v>
      </c>
      <c r="E151" s="315">
        <v>935.95</v>
      </c>
      <c r="F151" s="315">
        <v>942.23333333333323</v>
      </c>
      <c r="G151" s="316">
        <v>913.96666666666647</v>
      </c>
      <c r="H151" s="316">
        <v>891.98333333333323</v>
      </c>
      <c r="I151" s="316">
        <v>863.71666666666647</v>
      </c>
      <c r="J151" s="316">
        <v>964.21666666666647</v>
      </c>
      <c r="K151" s="316">
        <v>992.48333333333312</v>
      </c>
      <c r="L151" s="316">
        <v>1014.4666666666665</v>
      </c>
      <c r="M151" s="303">
        <v>970.5</v>
      </c>
      <c r="N151" s="303">
        <v>920.25</v>
      </c>
      <c r="O151" s="318">
        <v>2702000</v>
      </c>
      <c r="P151" s="319">
        <v>1.2364181341326339E-2</v>
      </c>
    </row>
    <row r="152" spans="1:16" ht="15">
      <c r="A152" s="276">
        <v>142</v>
      </c>
      <c r="B152" s="386" t="s">
        <v>107</v>
      </c>
      <c r="C152" s="549" t="s">
        <v>200</v>
      </c>
      <c r="D152" s="550">
        <v>44224</v>
      </c>
      <c r="E152" s="315">
        <v>444.55</v>
      </c>
      <c r="F152" s="315">
        <v>445.45</v>
      </c>
      <c r="G152" s="316">
        <v>439.2</v>
      </c>
      <c r="H152" s="316">
        <v>433.85</v>
      </c>
      <c r="I152" s="316">
        <v>427.6</v>
      </c>
      <c r="J152" s="316">
        <v>450.79999999999995</v>
      </c>
      <c r="K152" s="316">
        <v>457.04999999999995</v>
      </c>
      <c r="L152" s="316">
        <v>462.39999999999992</v>
      </c>
      <c r="M152" s="303">
        <v>451.7</v>
      </c>
      <c r="N152" s="303">
        <v>440.1</v>
      </c>
      <c r="O152" s="318">
        <v>32195200</v>
      </c>
      <c r="P152" s="319">
        <v>-8.7520406312352625E-2</v>
      </c>
    </row>
    <row r="153" spans="1:16" ht="15">
      <c r="A153" s="276">
        <v>143</v>
      </c>
      <c r="B153" s="386" t="s">
        <v>89</v>
      </c>
      <c r="C153" s="549" t="s">
        <v>202</v>
      </c>
      <c r="D153" s="550">
        <v>44224</v>
      </c>
      <c r="E153" s="315">
        <v>219.25</v>
      </c>
      <c r="F153" s="315">
        <v>221.29999999999998</v>
      </c>
      <c r="G153" s="316">
        <v>215.59999999999997</v>
      </c>
      <c r="H153" s="316">
        <v>211.95</v>
      </c>
      <c r="I153" s="316">
        <v>206.24999999999997</v>
      </c>
      <c r="J153" s="316">
        <v>224.94999999999996</v>
      </c>
      <c r="K153" s="316">
        <v>230.64999999999995</v>
      </c>
      <c r="L153" s="316">
        <v>234.29999999999995</v>
      </c>
      <c r="M153" s="303">
        <v>227</v>
      </c>
      <c r="N153" s="303">
        <v>217.65</v>
      </c>
      <c r="O153" s="318">
        <v>27171000</v>
      </c>
      <c r="P153" s="319">
        <v>-4.1079936474325042E-2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44221</v>
      </c>
    </row>
    <row r="7" spans="1:15">
      <c r="A7"/>
    </row>
    <row r="8" spans="1:15" ht="28.5" customHeight="1">
      <c r="A8" s="587" t="s">
        <v>16</v>
      </c>
      <c r="B8" s="588" t="s">
        <v>18</v>
      </c>
      <c r="C8" s="586" t="s">
        <v>19</v>
      </c>
      <c r="D8" s="586" t="s">
        <v>20</v>
      </c>
      <c r="E8" s="586" t="s">
        <v>21</v>
      </c>
      <c r="F8" s="586"/>
      <c r="G8" s="586"/>
      <c r="H8" s="586" t="s">
        <v>22</v>
      </c>
      <c r="I8" s="586"/>
      <c r="J8" s="586"/>
      <c r="K8" s="273"/>
      <c r="L8" s="281"/>
      <c r="M8" s="281"/>
    </row>
    <row r="9" spans="1:15" ht="36" customHeight="1">
      <c r="A9" s="582"/>
      <c r="B9" s="584"/>
      <c r="C9" s="589" t="s">
        <v>23</v>
      </c>
      <c r="D9" s="589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14371.9</v>
      </c>
      <c r="D10" s="302">
        <v>14449.85</v>
      </c>
      <c r="E10" s="302">
        <v>14279.800000000001</v>
      </c>
      <c r="F10" s="302">
        <v>14187.7</v>
      </c>
      <c r="G10" s="302">
        <v>14017.650000000001</v>
      </c>
      <c r="H10" s="302">
        <v>14541.95</v>
      </c>
      <c r="I10" s="302">
        <v>14712</v>
      </c>
      <c r="J10" s="302">
        <v>14804.1</v>
      </c>
      <c r="K10" s="301">
        <v>14619.9</v>
      </c>
      <c r="L10" s="301">
        <v>14357.75</v>
      </c>
      <c r="M10" s="306"/>
    </row>
    <row r="11" spans="1:15">
      <c r="A11" s="300">
        <v>2</v>
      </c>
      <c r="B11" s="276" t="s">
        <v>220</v>
      </c>
      <c r="C11" s="303">
        <v>31167.25</v>
      </c>
      <c r="D11" s="278">
        <v>31472.850000000002</v>
      </c>
      <c r="E11" s="278">
        <v>30814.300000000003</v>
      </c>
      <c r="F11" s="278">
        <v>30461.350000000002</v>
      </c>
      <c r="G11" s="278">
        <v>29802.800000000003</v>
      </c>
      <c r="H11" s="278">
        <v>31825.800000000003</v>
      </c>
      <c r="I11" s="278">
        <v>32484.35</v>
      </c>
      <c r="J11" s="278">
        <v>32837.300000000003</v>
      </c>
      <c r="K11" s="303">
        <v>32131.4</v>
      </c>
      <c r="L11" s="303">
        <v>31119.9</v>
      </c>
      <c r="M11" s="306"/>
    </row>
    <row r="12" spans="1:15">
      <c r="A12" s="300">
        <v>3</v>
      </c>
      <c r="B12" s="284" t="s">
        <v>221</v>
      </c>
      <c r="C12" s="303">
        <v>1631.05</v>
      </c>
      <c r="D12" s="278">
        <v>1641.45</v>
      </c>
      <c r="E12" s="278">
        <v>1615</v>
      </c>
      <c r="F12" s="278">
        <v>1598.95</v>
      </c>
      <c r="G12" s="278">
        <v>1572.5</v>
      </c>
      <c r="H12" s="278">
        <v>1657.5</v>
      </c>
      <c r="I12" s="278">
        <v>1683.9500000000003</v>
      </c>
      <c r="J12" s="278">
        <v>1700</v>
      </c>
      <c r="K12" s="303">
        <v>1667.9</v>
      </c>
      <c r="L12" s="303">
        <v>1625.4</v>
      </c>
      <c r="M12" s="306"/>
    </row>
    <row r="13" spans="1:15">
      <c r="A13" s="300">
        <v>4</v>
      </c>
      <c r="B13" s="276" t="s">
        <v>222</v>
      </c>
      <c r="C13" s="303">
        <v>3863.95</v>
      </c>
      <c r="D13" s="278">
        <v>3881.0166666666664</v>
      </c>
      <c r="E13" s="278">
        <v>3833.5333333333328</v>
      </c>
      <c r="F13" s="278">
        <v>3803.1166666666663</v>
      </c>
      <c r="G13" s="278">
        <v>3755.6333333333328</v>
      </c>
      <c r="H13" s="278">
        <v>3911.4333333333329</v>
      </c>
      <c r="I13" s="278">
        <v>3958.9166666666665</v>
      </c>
      <c r="J13" s="278">
        <v>3989.333333333333</v>
      </c>
      <c r="K13" s="303">
        <v>3928.5</v>
      </c>
      <c r="L13" s="303">
        <v>3850.6</v>
      </c>
      <c r="M13" s="306"/>
    </row>
    <row r="14" spans="1:15">
      <c r="A14" s="300">
        <v>5</v>
      </c>
      <c r="B14" s="276" t="s">
        <v>223</v>
      </c>
      <c r="C14" s="303">
        <v>26489.75</v>
      </c>
      <c r="D14" s="278">
        <v>26483.366666666669</v>
      </c>
      <c r="E14" s="278">
        <v>26299.183333333338</v>
      </c>
      <c r="F14" s="278">
        <v>26108.616666666669</v>
      </c>
      <c r="G14" s="278">
        <v>25924.433333333338</v>
      </c>
      <c r="H14" s="278">
        <v>26673.933333333338</v>
      </c>
      <c r="I14" s="278">
        <v>26858.116666666672</v>
      </c>
      <c r="J14" s="278">
        <v>27048.683333333338</v>
      </c>
      <c r="K14" s="303">
        <v>26667.55</v>
      </c>
      <c r="L14" s="303">
        <v>26292.799999999999</v>
      </c>
      <c r="M14" s="306"/>
    </row>
    <row r="15" spans="1:15">
      <c r="A15" s="300">
        <v>6</v>
      </c>
      <c r="B15" s="276" t="s">
        <v>224</v>
      </c>
      <c r="C15" s="303">
        <v>2838.75</v>
      </c>
      <c r="D15" s="278">
        <v>2857.2666666666664</v>
      </c>
      <c r="E15" s="278">
        <v>2809.7833333333328</v>
      </c>
      <c r="F15" s="278">
        <v>2780.8166666666666</v>
      </c>
      <c r="G15" s="278">
        <v>2733.333333333333</v>
      </c>
      <c r="H15" s="278">
        <v>2886.2333333333327</v>
      </c>
      <c r="I15" s="278">
        <v>2933.7166666666662</v>
      </c>
      <c r="J15" s="278">
        <v>2962.6833333333325</v>
      </c>
      <c r="K15" s="303">
        <v>2904.75</v>
      </c>
      <c r="L15" s="303">
        <v>2828.3</v>
      </c>
      <c r="M15" s="306"/>
    </row>
    <row r="16" spans="1:15">
      <c r="A16" s="300">
        <v>7</v>
      </c>
      <c r="B16" s="276" t="s">
        <v>225</v>
      </c>
      <c r="C16" s="303">
        <v>6244</v>
      </c>
      <c r="D16" s="278">
        <v>6284.3666666666659</v>
      </c>
      <c r="E16" s="278">
        <v>6168.8333333333321</v>
      </c>
      <c r="F16" s="278">
        <v>6093.6666666666661</v>
      </c>
      <c r="G16" s="278">
        <v>5978.1333333333323</v>
      </c>
      <c r="H16" s="278">
        <v>6359.5333333333319</v>
      </c>
      <c r="I16" s="278">
        <v>6475.0666666666666</v>
      </c>
      <c r="J16" s="278">
        <v>6550.2333333333318</v>
      </c>
      <c r="K16" s="303">
        <v>6399.9</v>
      </c>
      <c r="L16" s="303">
        <v>6209.2</v>
      </c>
      <c r="M16" s="306"/>
    </row>
    <row r="17" spans="1:13">
      <c r="A17" s="300">
        <v>8</v>
      </c>
      <c r="B17" s="276" t="s">
        <v>38</v>
      </c>
      <c r="C17" s="276">
        <v>1694.85</v>
      </c>
      <c r="D17" s="278">
        <v>1685.6833333333334</v>
      </c>
      <c r="E17" s="278">
        <v>1662.4166666666667</v>
      </c>
      <c r="F17" s="278">
        <v>1629.9833333333333</v>
      </c>
      <c r="G17" s="278">
        <v>1606.7166666666667</v>
      </c>
      <c r="H17" s="278">
        <v>1718.1166666666668</v>
      </c>
      <c r="I17" s="278">
        <v>1741.3833333333332</v>
      </c>
      <c r="J17" s="278">
        <v>1773.8166666666668</v>
      </c>
      <c r="K17" s="276">
        <v>1708.95</v>
      </c>
      <c r="L17" s="276">
        <v>1653.25</v>
      </c>
      <c r="M17" s="276">
        <v>12.807079999999999</v>
      </c>
    </row>
    <row r="18" spans="1:13">
      <c r="A18" s="300">
        <v>9</v>
      </c>
      <c r="B18" s="276" t="s">
        <v>226</v>
      </c>
      <c r="C18" s="276">
        <v>896.6</v>
      </c>
      <c r="D18" s="278">
        <v>897.35</v>
      </c>
      <c r="E18" s="278">
        <v>880.35</v>
      </c>
      <c r="F18" s="278">
        <v>864.1</v>
      </c>
      <c r="G18" s="278">
        <v>847.1</v>
      </c>
      <c r="H18" s="278">
        <v>913.6</v>
      </c>
      <c r="I18" s="278">
        <v>930.6</v>
      </c>
      <c r="J18" s="278">
        <v>946.85</v>
      </c>
      <c r="K18" s="276">
        <v>914.35</v>
      </c>
      <c r="L18" s="276">
        <v>881.1</v>
      </c>
      <c r="M18" s="276">
        <v>6.5801499999999997</v>
      </c>
    </row>
    <row r="19" spans="1:13">
      <c r="A19" s="300">
        <v>10</v>
      </c>
      <c r="B19" s="276" t="s">
        <v>802</v>
      </c>
      <c r="C19" s="277">
        <v>1143.25</v>
      </c>
      <c r="D19" s="278">
        <v>1155.55</v>
      </c>
      <c r="E19" s="278">
        <v>1120.1999999999998</v>
      </c>
      <c r="F19" s="278">
        <v>1097.1499999999999</v>
      </c>
      <c r="G19" s="278">
        <v>1061.7999999999997</v>
      </c>
      <c r="H19" s="278">
        <v>1178.5999999999999</v>
      </c>
      <c r="I19" s="278">
        <v>1213.9499999999998</v>
      </c>
      <c r="J19" s="278">
        <v>1237</v>
      </c>
      <c r="K19" s="276">
        <v>1190.9000000000001</v>
      </c>
      <c r="L19" s="276">
        <v>1132.5</v>
      </c>
      <c r="M19" s="276">
        <v>4.4781199999999997</v>
      </c>
    </row>
    <row r="20" spans="1:13">
      <c r="A20" s="300">
        <v>11</v>
      </c>
      <c r="B20" s="276" t="s">
        <v>295</v>
      </c>
      <c r="C20" s="276">
        <v>14399.9</v>
      </c>
      <c r="D20" s="278">
        <v>14439.949999999999</v>
      </c>
      <c r="E20" s="278">
        <v>14309.949999999997</v>
      </c>
      <c r="F20" s="278">
        <v>14219.999999999998</v>
      </c>
      <c r="G20" s="278">
        <v>14089.999999999996</v>
      </c>
      <c r="H20" s="278">
        <v>14529.899999999998</v>
      </c>
      <c r="I20" s="278">
        <v>14659.900000000001</v>
      </c>
      <c r="J20" s="278">
        <v>14749.849999999999</v>
      </c>
      <c r="K20" s="276">
        <v>14569.95</v>
      </c>
      <c r="L20" s="276">
        <v>14350</v>
      </c>
      <c r="M20" s="276">
        <v>0.17701</v>
      </c>
    </row>
    <row r="21" spans="1:13">
      <c r="A21" s="300">
        <v>12</v>
      </c>
      <c r="B21" s="276" t="s">
        <v>40</v>
      </c>
      <c r="C21" s="276">
        <v>526.79999999999995</v>
      </c>
      <c r="D21" s="278">
        <v>531.7166666666667</v>
      </c>
      <c r="E21" s="278">
        <v>516.68333333333339</v>
      </c>
      <c r="F21" s="278">
        <v>506.56666666666672</v>
      </c>
      <c r="G21" s="278">
        <v>491.53333333333342</v>
      </c>
      <c r="H21" s="278">
        <v>541.83333333333337</v>
      </c>
      <c r="I21" s="278">
        <v>556.86666666666667</v>
      </c>
      <c r="J21" s="278">
        <v>566.98333333333335</v>
      </c>
      <c r="K21" s="276">
        <v>546.75</v>
      </c>
      <c r="L21" s="276">
        <v>521.6</v>
      </c>
      <c r="M21" s="276">
        <v>41.795580000000001</v>
      </c>
    </row>
    <row r="22" spans="1:13">
      <c r="A22" s="300">
        <v>13</v>
      </c>
      <c r="B22" s="276" t="s">
        <v>297</v>
      </c>
      <c r="C22" s="276">
        <v>1047.8499999999999</v>
      </c>
      <c r="D22" s="278">
        <v>1049.4333333333334</v>
      </c>
      <c r="E22" s="278">
        <v>1033.4166666666667</v>
      </c>
      <c r="F22" s="278">
        <v>1018.9833333333333</v>
      </c>
      <c r="G22" s="278">
        <v>1002.9666666666667</v>
      </c>
      <c r="H22" s="278">
        <v>1063.8666666666668</v>
      </c>
      <c r="I22" s="278">
        <v>1079.8833333333332</v>
      </c>
      <c r="J22" s="278">
        <v>1094.3166666666668</v>
      </c>
      <c r="K22" s="276">
        <v>1065.45</v>
      </c>
      <c r="L22" s="276">
        <v>1035</v>
      </c>
      <c r="M22" s="276">
        <v>6.5180999999999996</v>
      </c>
    </row>
    <row r="23" spans="1:13">
      <c r="A23" s="300">
        <v>14</v>
      </c>
      <c r="B23" s="276" t="s">
        <v>41</v>
      </c>
      <c r="C23" s="276">
        <v>535.79999999999995</v>
      </c>
      <c r="D23" s="278">
        <v>541.66666666666663</v>
      </c>
      <c r="E23" s="278">
        <v>525.83333333333326</v>
      </c>
      <c r="F23" s="278">
        <v>515.86666666666667</v>
      </c>
      <c r="G23" s="278">
        <v>500.0333333333333</v>
      </c>
      <c r="H23" s="278">
        <v>551.63333333333321</v>
      </c>
      <c r="I23" s="278">
        <v>567.46666666666647</v>
      </c>
      <c r="J23" s="278">
        <v>577.43333333333317</v>
      </c>
      <c r="K23" s="276">
        <v>557.5</v>
      </c>
      <c r="L23" s="276">
        <v>531.70000000000005</v>
      </c>
      <c r="M23" s="276">
        <v>68.438490000000002</v>
      </c>
    </row>
    <row r="24" spans="1:13">
      <c r="A24" s="300">
        <v>15</v>
      </c>
      <c r="B24" s="276" t="s">
        <v>3747</v>
      </c>
      <c r="C24" s="276">
        <v>363.6</v>
      </c>
      <c r="D24" s="278">
        <v>359.0333333333333</v>
      </c>
      <c r="E24" s="278">
        <v>353.06666666666661</v>
      </c>
      <c r="F24" s="278">
        <v>342.5333333333333</v>
      </c>
      <c r="G24" s="278">
        <v>336.56666666666661</v>
      </c>
      <c r="H24" s="278">
        <v>369.56666666666661</v>
      </c>
      <c r="I24" s="278">
        <v>375.5333333333333</v>
      </c>
      <c r="J24" s="278">
        <v>386.06666666666661</v>
      </c>
      <c r="K24" s="276">
        <v>365</v>
      </c>
      <c r="L24" s="276">
        <v>348.5</v>
      </c>
      <c r="M24" s="276">
        <v>9.2978400000000008</v>
      </c>
    </row>
    <row r="25" spans="1:13">
      <c r="A25" s="300">
        <v>16</v>
      </c>
      <c r="B25" s="276" t="s">
        <v>298</v>
      </c>
      <c r="C25" s="276">
        <v>477.2</v>
      </c>
      <c r="D25" s="278">
        <v>475.2833333333333</v>
      </c>
      <c r="E25" s="278">
        <v>464.56666666666661</v>
      </c>
      <c r="F25" s="278">
        <v>451.93333333333328</v>
      </c>
      <c r="G25" s="278">
        <v>441.21666666666658</v>
      </c>
      <c r="H25" s="278">
        <v>487.91666666666663</v>
      </c>
      <c r="I25" s="278">
        <v>498.63333333333333</v>
      </c>
      <c r="J25" s="278">
        <v>511.26666666666665</v>
      </c>
      <c r="K25" s="276">
        <v>486</v>
      </c>
      <c r="L25" s="276">
        <v>462.65</v>
      </c>
      <c r="M25" s="276">
        <v>14.28525</v>
      </c>
    </row>
    <row r="26" spans="1:13">
      <c r="A26" s="300">
        <v>17</v>
      </c>
      <c r="B26" s="276" t="s">
        <v>227</v>
      </c>
      <c r="C26" s="276">
        <v>86.5</v>
      </c>
      <c r="D26" s="278">
        <v>86.866666666666674</v>
      </c>
      <c r="E26" s="278">
        <v>85.183333333333351</v>
      </c>
      <c r="F26" s="278">
        <v>83.866666666666674</v>
      </c>
      <c r="G26" s="278">
        <v>82.183333333333351</v>
      </c>
      <c r="H26" s="278">
        <v>88.183333333333351</v>
      </c>
      <c r="I26" s="278">
        <v>89.866666666666688</v>
      </c>
      <c r="J26" s="278">
        <v>91.183333333333351</v>
      </c>
      <c r="K26" s="276">
        <v>88.55</v>
      </c>
      <c r="L26" s="276">
        <v>85.55</v>
      </c>
      <c r="M26" s="276">
        <v>21.50929</v>
      </c>
    </row>
    <row r="27" spans="1:13">
      <c r="A27" s="300">
        <v>18</v>
      </c>
      <c r="B27" s="276" t="s">
        <v>228</v>
      </c>
      <c r="C27" s="276">
        <v>171.55</v>
      </c>
      <c r="D27" s="278">
        <v>172.43333333333331</v>
      </c>
      <c r="E27" s="278">
        <v>169.26666666666662</v>
      </c>
      <c r="F27" s="278">
        <v>166.98333333333332</v>
      </c>
      <c r="G27" s="278">
        <v>163.81666666666663</v>
      </c>
      <c r="H27" s="278">
        <v>174.71666666666661</v>
      </c>
      <c r="I27" s="278">
        <v>177.8833333333333</v>
      </c>
      <c r="J27" s="278">
        <v>180.1666666666666</v>
      </c>
      <c r="K27" s="276">
        <v>175.6</v>
      </c>
      <c r="L27" s="276">
        <v>170.15</v>
      </c>
      <c r="M27" s="276">
        <v>13.486359999999999</v>
      </c>
    </row>
    <row r="28" spans="1:13">
      <c r="A28" s="300">
        <v>19</v>
      </c>
      <c r="B28" s="276" t="s">
        <v>229</v>
      </c>
      <c r="C28" s="276">
        <v>1721.15</v>
      </c>
      <c r="D28" s="278">
        <v>1720.3833333333332</v>
      </c>
      <c r="E28" s="278">
        <v>1700.7666666666664</v>
      </c>
      <c r="F28" s="278">
        <v>1680.3833333333332</v>
      </c>
      <c r="G28" s="278">
        <v>1660.7666666666664</v>
      </c>
      <c r="H28" s="278">
        <v>1740.7666666666664</v>
      </c>
      <c r="I28" s="278">
        <v>1760.3833333333332</v>
      </c>
      <c r="J28" s="278">
        <v>1780.7666666666664</v>
      </c>
      <c r="K28" s="276">
        <v>1740</v>
      </c>
      <c r="L28" s="276">
        <v>1700</v>
      </c>
      <c r="M28" s="276">
        <v>0.43830999999999998</v>
      </c>
    </row>
    <row r="29" spans="1:13">
      <c r="A29" s="300">
        <v>20</v>
      </c>
      <c r="B29" s="276" t="s">
        <v>302</v>
      </c>
      <c r="C29" s="276">
        <v>939.95</v>
      </c>
      <c r="D29" s="278">
        <v>944.91666666666663</v>
      </c>
      <c r="E29" s="278">
        <v>925.5333333333333</v>
      </c>
      <c r="F29" s="278">
        <v>911.11666666666667</v>
      </c>
      <c r="G29" s="278">
        <v>891.73333333333335</v>
      </c>
      <c r="H29" s="278">
        <v>959.33333333333326</v>
      </c>
      <c r="I29" s="278">
        <v>978.7166666666667</v>
      </c>
      <c r="J29" s="278">
        <v>993.13333333333321</v>
      </c>
      <c r="K29" s="276">
        <v>964.3</v>
      </c>
      <c r="L29" s="276">
        <v>930.5</v>
      </c>
      <c r="M29" s="276">
        <v>7.13992</v>
      </c>
    </row>
    <row r="30" spans="1:13">
      <c r="A30" s="300">
        <v>21</v>
      </c>
      <c r="B30" s="276" t="s">
        <v>230</v>
      </c>
      <c r="C30" s="276">
        <v>3034.9</v>
      </c>
      <c r="D30" s="278">
        <v>3043.6333333333332</v>
      </c>
      <c r="E30" s="278">
        <v>2977.2666666666664</v>
      </c>
      <c r="F30" s="278">
        <v>2919.6333333333332</v>
      </c>
      <c r="G30" s="278">
        <v>2853.2666666666664</v>
      </c>
      <c r="H30" s="278">
        <v>3101.2666666666664</v>
      </c>
      <c r="I30" s="278">
        <v>3167.6333333333332</v>
      </c>
      <c r="J30" s="278">
        <v>3225.2666666666664</v>
      </c>
      <c r="K30" s="276">
        <v>3110</v>
      </c>
      <c r="L30" s="276">
        <v>2986</v>
      </c>
      <c r="M30" s="276">
        <v>1.1638900000000001</v>
      </c>
    </row>
    <row r="31" spans="1:13">
      <c r="A31" s="300">
        <v>22</v>
      </c>
      <c r="B31" s="276" t="s">
        <v>45</v>
      </c>
      <c r="C31" s="276">
        <v>979.15</v>
      </c>
      <c r="D31" s="278">
        <v>987.44999999999993</v>
      </c>
      <c r="E31" s="278">
        <v>965.69999999999982</v>
      </c>
      <c r="F31" s="278">
        <v>952.24999999999989</v>
      </c>
      <c r="G31" s="278">
        <v>930.49999999999977</v>
      </c>
      <c r="H31" s="278">
        <v>1000.8999999999999</v>
      </c>
      <c r="I31" s="278">
        <v>1022.6500000000001</v>
      </c>
      <c r="J31" s="278">
        <v>1036.0999999999999</v>
      </c>
      <c r="K31" s="276">
        <v>1009.2</v>
      </c>
      <c r="L31" s="276">
        <v>974</v>
      </c>
      <c r="M31" s="276">
        <v>16.330860000000001</v>
      </c>
    </row>
    <row r="32" spans="1:13">
      <c r="A32" s="300">
        <v>23</v>
      </c>
      <c r="B32" s="276" t="s">
        <v>46</v>
      </c>
      <c r="C32" s="276">
        <v>257.7</v>
      </c>
      <c r="D32" s="278">
        <v>256.16666666666663</v>
      </c>
      <c r="E32" s="278">
        <v>252.43333333333328</v>
      </c>
      <c r="F32" s="278">
        <v>247.16666666666666</v>
      </c>
      <c r="G32" s="278">
        <v>243.43333333333331</v>
      </c>
      <c r="H32" s="278">
        <v>261.43333333333328</v>
      </c>
      <c r="I32" s="278">
        <v>265.16666666666663</v>
      </c>
      <c r="J32" s="278">
        <v>270.43333333333322</v>
      </c>
      <c r="K32" s="276">
        <v>259.89999999999998</v>
      </c>
      <c r="L32" s="276">
        <v>250.9</v>
      </c>
      <c r="M32" s="276">
        <v>63.963479999999997</v>
      </c>
    </row>
    <row r="33" spans="1:13">
      <c r="A33" s="300">
        <v>24</v>
      </c>
      <c r="B33" s="276" t="s">
        <v>47</v>
      </c>
      <c r="C33" s="276">
        <v>2597.9</v>
      </c>
      <c r="D33" s="278">
        <v>2605.6666666666665</v>
      </c>
      <c r="E33" s="278">
        <v>2559.333333333333</v>
      </c>
      <c r="F33" s="278">
        <v>2520.7666666666664</v>
      </c>
      <c r="G33" s="278">
        <v>2474.4333333333329</v>
      </c>
      <c r="H33" s="278">
        <v>2644.2333333333331</v>
      </c>
      <c r="I33" s="278">
        <v>2690.5666666666662</v>
      </c>
      <c r="J33" s="278">
        <v>2729.1333333333332</v>
      </c>
      <c r="K33" s="276">
        <v>2652</v>
      </c>
      <c r="L33" s="276">
        <v>2567.1</v>
      </c>
      <c r="M33" s="276">
        <v>11.94708</v>
      </c>
    </row>
    <row r="34" spans="1:13">
      <c r="A34" s="300">
        <v>25</v>
      </c>
      <c r="B34" s="276" t="s">
        <v>48</v>
      </c>
      <c r="C34" s="276">
        <v>231.9</v>
      </c>
      <c r="D34" s="278">
        <v>229.46666666666667</v>
      </c>
      <c r="E34" s="278">
        <v>221.43333333333334</v>
      </c>
      <c r="F34" s="278">
        <v>210.96666666666667</v>
      </c>
      <c r="G34" s="278">
        <v>202.93333333333334</v>
      </c>
      <c r="H34" s="278">
        <v>239.93333333333334</v>
      </c>
      <c r="I34" s="278">
        <v>247.9666666666667</v>
      </c>
      <c r="J34" s="278">
        <v>258.43333333333334</v>
      </c>
      <c r="K34" s="276">
        <v>237.5</v>
      </c>
      <c r="L34" s="276">
        <v>219</v>
      </c>
      <c r="M34" s="276">
        <v>655.48748000000001</v>
      </c>
    </row>
    <row r="35" spans="1:13">
      <c r="A35" s="300">
        <v>26</v>
      </c>
      <c r="B35" s="276" t="s">
        <v>49</v>
      </c>
      <c r="C35" s="276">
        <v>122.25</v>
      </c>
      <c r="D35" s="278">
        <v>123.11666666666667</v>
      </c>
      <c r="E35" s="278">
        <v>118.98333333333335</v>
      </c>
      <c r="F35" s="278">
        <v>115.71666666666667</v>
      </c>
      <c r="G35" s="278">
        <v>111.58333333333334</v>
      </c>
      <c r="H35" s="278">
        <v>126.38333333333335</v>
      </c>
      <c r="I35" s="278">
        <v>130.51666666666668</v>
      </c>
      <c r="J35" s="278">
        <v>133.78333333333336</v>
      </c>
      <c r="K35" s="276">
        <v>127.25</v>
      </c>
      <c r="L35" s="276">
        <v>119.85</v>
      </c>
      <c r="M35" s="276">
        <v>716.33776999999998</v>
      </c>
    </row>
    <row r="36" spans="1:13">
      <c r="A36" s="300">
        <v>27</v>
      </c>
      <c r="B36" s="276" t="s">
        <v>51</v>
      </c>
      <c r="C36" s="276">
        <v>2596.65</v>
      </c>
      <c r="D36" s="278">
        <v>2651.8333333333335</v>
      </c>
      <c r="E36" s="278">
        <v>2534.8166666666671</v>
      </c>
      <c r="F36" s="278">
        <v>2472.9833333333336</v>
      </c>
      <c r="G36" s="278">
        <v>2355.9666666666672</v>
      </c>
      <c r="H36" s="278">
        <v>2713.666666666667</v>
      </c>
      <c r="I36" s="278">
        <v>2830.6833333333334</v>
      </c>
      <c r="J36" s="278">
        <v>2892.5166666666669</v>
      </c>
      <c r="K36" s="276">
        <v>2768.85</v>
      </c>
      <c r="L36" s="276">
        <v>2590</v>
      </c>
      <c r="M36" s="276">
        <v>49.455640000000002</v>
      </c>
    </row>
    <row r="37" spans="1:13">
      <c r="A37" s="300">
        <v>28</v>
      </c>
      <c r="B37" s="276" t="s">
        <v>53</v>
      </c>
      <c r="C37" s="276">
        <v>923.8</v>
      </c>
      <c r="D37" s="278">
        <v>917.31666666666661</v>
      </c>
      <c r="E37" s="278">
        <v>886.63333333333321</v>
      </c>
      <c r="F37" s="278">
        <v>849.46666666666658</v>
      </c>
      <c r="G37" s="278">
        <v>818.78333333333319</v>
      </c>
      <c r="H37" s="278">
        <v>954.48333333333323</v>
      </c>
      <c r="I37" s="278">
        <v>985.16666666666663</v>
      </c>
      <c r="J37" s="278">
        <v>1022.3333333333333</v>
      </c>
      <c r="K37" s="276">
        <v>948</v>
      </c>
      <c r="L37" s="276">
        <v>880.15</v>
      </c>
      <c r="M37" s="276">
        <v>48.688229999999997</v>
      </c>
    </row>
    <row r="38" spans="1:13">
      <c r="A38" s="300">
        <v>29</v>
      </c>
      <c r="B38" s="276" t="s">
        <v>231</v>
      </c>
      <c r="C38" s="276">
        <v>2862.75</v>
      </c>
      <c r="D38" s="278">
        <v>2830.5833333333335</v>
      </c>
      <c r="E38" s="278">
        <v>2762.166666666667</v>
      </c>
      <c r="F38" s="278">
        <v>2661.5833333333335</v>
      </c>
      <c r="G38" s="278">
        <v>2593.166666666667</v>
      </c>
      <c r="H38" s="278">
        <v>2931.166666666667</v>
      </c>
      <c r="I38" s="278">
        <v>2999.5833333333339</v>
      </c>
      <c r="J38" s="278">
        <v>3100.166666666667</v>
      </c>
      <c r="K38" s="276">
        <v>2899</v>
      </c>
      <c r="L38" s="276">
        <v>2730</v>
      </c>
      <c r="M38" s="276">
        <v>10.279059999999999</v>
      </c>
    </row>
    <row r="39" spans="1:13">
      <c r="A39" s="300">
        <v>30</v>
      </c>
      <c r="B39" s="276" t="s">
        <v>55</v>
      </c>
      <c r="C39" s="276">
        <v>644.5</v>
      </c>
      <c r="D39" s="278">
        <v>652.4</v>
      </c>
      <c r="E39" s="278">
        <v>630.9</v>
      </c>
      <c r="F39" s="278">
        <v>617.29999999999995</v>
      </c>
      <c r="G39" s="278">
        <v>595.79999999999995</v>
      </c>
      <c r="H39" s="278">
        <v>666</v>
      </c>
      <c r="I39" s="278">
        <v>687.5</v>
      </c>
      <c r="J39" s="278">
        <v>701.1</v>
      </c>
      <c r="K39" s="276">
        <v>673.9</v>
      </c>
      <c r="L39" s="276">
        <v>638.79999999999995</v>
      </c>
      <c r="M39" s="276">
        <v>213.92223000000001</v>
      </c>
    </row>
    <row r="40" spans="1:13">
      <c r="A40" s="300">
        <v>31</v>
      </c>
      <c r="B40" s="276" t="s">
        <v>56</v>
      </c>
      <c r="C40" s="276">
        <v>4089.5</v>
      </c>
      <c r="D40" s="278">
        <v>3986.5166666666664</v>
      </c>
      <c r="E40" s="278">
        <v>3843.0333333333328</v>
      </c>
      <c r="F40" s="278">
        <v>3596.5666666666666</v>
      </c>
      <c r="G40" s="278">
        <v>3453.083333333333</v>
      </c>
      <c r="H40" s="278">
        <v>4232.9833333333327</v>
      </c>
      <c r="I40" s="278">
        <v>4376.4666666666662</v>
      </c>
      <c r="J40" s="278">
        <v>4622.9333333333325</v>
      </c>
      <c r="K40" s="276">
        <v>4130</v>
      </c>
      <c r="L40" s="276">
        <v>3740.05</v>
      </c>
      <c r="M40" s="276">
        <v>85.371430000000004</v>
      </c>
    </row>
    <row r="41" spans="1:13">
      <c r="A41" s="300">
        <v>32</v>
      </c>
      <c r="B41" s="276" t="s">
        <v>59</v>
      </c>
      <c r="C41" s="276">
        <v>4972.55</v>
      </c>
      <c r="D41" s="278">
        <v>5018.3833333333332</v>
      </c>
      <c r="E41" s="278">
        <v>4899.7666666666664</v>
      </c>
      <c r="F41" s="278">
        <v>4826.9833333333336</v>
      </c>
      <c r="G41" s="278">
        <v>4708.3666666666668</v>
      </c>
      <c r="H41" s="278">
        <v>5091.1666666666661</v>
      </c>
      <c r="I41" s="278">
        <v>5209.7833333333328</v>
      </c>
      <c r="J41" s="278">
        <v>5282.5666666666657</v>
      </c>
      <c r="K41" s="276">
        <v>5137</v>
      </c>
      <c r="L41" s="276">
        <v>4945.6000000000004</v>
      </c>
      <c r="M41" s="276">
        <v>30.84796</v>
      </c>
    </row>
    <row r="42" spans="1:13">
      <c r="A42" s="300">
        <v>33</v>
      </c>
      <c r="B42" s="276" t="s">
        <v>58</v>
      </c>
      <c r="C42" s="276">
        <v>9071</v>
      </c>
      <c r="D42" s="278">
        <v>9083.2333333333336</v>
      </c>
      <c r="E42" s="278">
        <v>8952.9666666666672</v>
      </c>
      <c r="F42" s="278">
        <v>8834.9333333333343</v>
      </c>
      <c r="G42" s="278">
        <v>8704.6666666666679</v>
      </c>
      <c r="H42" s="278">
        <v>9201.2666666666664</v>
      </c>
      <c r="I42" s="278">
        <v>9331.5333333333328</v>
      </c>
      <c r="J42" s="278">
        <v>9449.5666666666657</v>
      </c>
      <c r="K42" s="276">
        <v>9213.5</v>
      </c>
      <c r="L42" s="276">
        <v>8965.2000000000007</v>
      </c>
      <c r="M42" s="276">
        <v>8.3982200000000002</v>
      </c>
    </row>
    <row r="43" spans="1:13">
      <c r="A43" s="300">
        <v>34</v>
      </c>
      <c r="B43" s="276" t="s">
        <v>232</v>
      </c>
      <c r="C43" s="276">
        <v>3283.45</v>
      </c>
      <c r="D43" s="278">
        <v>3267.6999999999994</v>
      </c>
      <c r="E43" s="278">
        <v>3235.7999999999988</v>
      </c>
      <c r="F43" s="278">
        <v>3188.1499999999996</v>
      </c>
      <c r="G43" s="278">
        <v>3156.2499999999991</v>
      </c>
      <c r="H43" s="278">
        <v>3315.3499999999985</v>
      </c>
      <c r="I43" s="278">
        <v>3347.2499999999991</v>
      </c>
      <c r="J43" s="278">
        <v>3394.8999999999983</v>
      </c>
      <c r="K43" s="276">
        <v>3299.6</v>
      </c>
      <c r="L43" s="276">
        <v>3220.05</v>
      </c>
      <c r="M43" s="276">
        <v>2.19062</v>
      </c>
    </row>
    <row r="44" spans="1:13">
      <c r="A44" s="300">
        <v>35</v>
      </c>
      <c r="B44" s="276" t="s">
        <v>60</v>
      </c>
      <c r="C44" s="276">
        <v>1678.5</v>
      </c>
      <c r="D44" s="278">
        <v>1698.8999999999999</v>
      </c>
      <c r="E44" s="278">
        <v>1647.7999999999997</v>
      </c>
      <c r="F44" s="278">
        <v>1617.1</v>
      </c>
      <c r="G44" s="278">
        <v>1565.9999999999998</v>
      </c>
      <c r="H44" s="278">
        <v>1729.5999999999997</v>
      </c>
      <c r="I44" s="278">
        <v>1780.6999999999996</v>
      </c>
      <c r="J44" s="278">
        <v>1811.3999999999996</v>
      </c>
      <c r="K44" s="276">
        <v>1750</v>
      </c>
      <c r="L44" s="276">
        <v>1668.2</v>
      </c>
      <c r="M44" s="276">
        <v>13.21007</v>
      </c>
    </row>
    <row r="45" spans="1:13">
      <c r="A45" s="300">
        <v>36</v>
      </c>
      <c r="B45" s="276" t="s">
        <v>233</v>
      </c>
      <c r="C45" s="276">
        <v>314.10000000000002</v>
      </c>
      <c r="D45" s="278">
        <v>320.71666666666664</v>
      </c>
      <c r="E45" s="278">
        <v>305.23333333333329</v>
      </c>
      <c r="F45" s="278">
        <v>296.36666666666667</v>
      </c>
      <c r="G45" s="278">
        <v>280.88333333333333</v>
      </c>
      <c r="H45" s="278">
        <v>329.58333333333326</v>
      </c>
      <c r="I45" s="278">
        <v>345.06666666666661</v>
      </c>
      <c r="J45" s="278">
        <v>353.93333333333322</v>
      </c>
      <c r="K45" s="276">
        <v>336.2</v>
      </c>
      <c r="L45" s="276">
        <v>311.85000000000002</v>
      </c>
      <c r="M45" s="276">
        <v>355.77488</v>
      </c>
    </row>
    <row r="46" spans="1:13">
      <c r="A46" s="300">
        <v>37</v>
      </c>
      <c r="B46" s="276" t="s">
        <v>61</v>
      </c>
      <c r="C46" s="276">
        <v>73.349999999999994</v>
      </c>
      <c r="D46" s="278">
        <v>74.566666666666663</v>
      </c>
      <c r="E46" s="278">
        <v>71.783333333333331</v>
      </c>
      <c r="F46" s="278">
        <v>70.216666666666669</v>
      </c>
      <c r="G46" s="278">
        <v>67.433333333333337</v>
      </c>
      <c r="H46" s="278">
        <v>76.133333333333326</v>
      </c>
      <c r="I46" s="278">
        <v>78.916666666666657</v>
      </c>
      <c r="J46" s="278">
        <v>80.48333333333332</v>
      </c>
      <c r="K46" s="276">
        <v>77.349999999999994</v>
      </c>
      <c r="L46" s="276">
        <v>73</v>
      </c>
      <c r="M46" s="276">
        <v>455.31180000000001</v>
      </c>
    </row>
    <row r="47" spans="1:13">
      <c r="A47" s="300">
        <v>38</v>
      </c>
      <c r="B47" s="276" t="s">
        <v>62</v>
      </c>
      <c r="C47" s="276">
        <v>51</v>
      </c>
      <c r="D47" s="278">
        <v>51.633333333333333</v>
      </c>
      <c r="E47" s="278">
        <v>50.066666666666663</v>
      </c>
      <c r="F47" s="278">
        <v>49.133333333333333</v>
      </c>
      <c r="G47" s="278">
        <v>47.566666666666663</v>
      </c>
      <c r="H47" s="278">
        <v>52.566666666666663</v>
      </c>
      <c r="I47" s="278">
        <v>54.13333333333334</v>
      </c>
      <c r="J47" s="278">
        <v>55.066666666666663</v>
      </c>
      <c r="K47" s="276">
        <v>53.2</v>
      </c>
      <c r="L47" s="276">
        <v>50.7</v>
      </c>
      <c r="M47" s="276">
        <v>32.059809999999999</v>
      </c>
    </row>
    <row r="48" spans="1:13">
      <c r="A48" s="300">
        <v>39</v>
      </c>
      <c r="B48" s="276" t="s">
        <v>63</v>
      </c>
      <c r="C48" s="276">
        <v>1567.85</v>
      </c>
      <c r="D48" s="278">
        <v>1582.2333333333333</v>
      </c>
      <c r="E48" s="278">
        <v>1545.8166666666666</v>
      </c>
      <c r="F48" s="278">
        <v>1523.7833333333333</v>
      </c>
      <c r="G48" s="278">
        <v>1487.3666666666666</v>
      </c>
      <c r="H48" s="278">
        <v>1604.2666666666667</v>
      </c>
      <c r="I48" s="278">
        <v>1640.6833333333332</v>
      </c>
      <c r="J48" s="278">
        <v>1662.7166666666667</v>
      </c>
      <c r="K48" s="276">
        <v>1618.65</v>
      </c>
      <c r="L48" s="276">
        <v>1560.2</v>
      </c>
      <c r="M48" s="276">
        <v>6.4720899999999997</v>
      </c>
    </row>
    <row r="49" spans="1:13">
      <c r="A49" s="300">
        <v>40</v>
      </c>
      <c r="B49" s="276" t="s">
        <v>66</v>
      </c>
      <c r="C49" s="276">
        <v>773.4</v>
      </c>
      <c r="D49" s="278">
        <v>785.75</v>
      </c>
      <c r="E49" s="278">
        <v>758.7</v>
      </c>
      <c r="F49" s="278">
        <v>744</v>
      </c>
      <c r="G49" s="278">
        <v>716.95</v>
      </c>
      <c r="H49" s="278">
        <v>800.45</v>
      </c>
      <c r="I49" s="278">
        <v>827.5</v>
      </c>
      <c r="J49" s="278">
        <v>842.2</v>
      </c>
      <c r="K49" s="276">
        <v>812.8</v>
      </c>
      <c r="L49" s="276">
        <v>771.05</v>
      </c>
      <c r="M49" s="276">
        <v>11.627969999999999</v>
      </c>
    </row>
    <row r="50" spans="1:13">
      <c r="A50" s="300">
        <v>41</v>
      </c>
      <c r="B50" s="276" t="s">
        <v>65</v>
      </c>
      <c r="C50" s="276">
        <v>132.35</v>
      </c>
      <c r="D50" s="278">
        <v>132.91666666666666</v>
      </c>
      <c r="E50" s="278">
        <v>130.33333333333331</v>
      </c>
      <c r="F50" s="278">
        <v>128.31666666666666</v>
      </c>
      <c r="G50" s="278">
        <v>125.73333333333332</v>
      </c>
      <c r="H50" s="278">
        <v>134.93333333333331</v>
      </c>
      <c r="I50" s="278">
        <v>137.51666666666662</v>
      </c>
      <c r="J50" s="278">
        <v>139.5333333333333</v>
      </c>
      <c r="K50" s="276">
        <v>135.5</v>
      </c>
      <c r="L50" s="276">
        <v>130.9</v>
      </c>
      <c r="M50" s="276">
        <v>102.74387</v>
      </c>
    </row>
    <row r="51" spans="1:13">
      <c r="A51" s="300">
        <v>42</v>
      </c>
      <c r="B51" s="276" t="s">
        <v>67</v>
      </c>
      <c r="C51" s="276">
        <v>629.4</v>
      </c>
      <c r="D51" s="278">
        <v>630.63333333333333</v>
      </c>
      <c r="E51" s="278">
        <v>616.76666666666665</v>
      </c>
      <c r="F51" s="278">
        <v>604.13333333333333</v>
      </c>
      <c r="G51" s="278">
        <v>590.26666666666665</v>
      </c>
      <c r="H51" s="278">
        <v>643.26666666666665</v>
      </c>
      <c r="I51" s="278">
        <v>657.13333333333321</v>
      </c>
      <c r="J51" s="278">
        <v>669.76666666666665</v>
      </c>
      <c r="K51" s="276">
        <v>644.5</v>
      </c>
      <c r="L51" s="276">
        <v>618</v>
      </c>
      <c r="M51" s="276">
        <v>53.22813</v>
      </c>
    </row>
    <row r="52" spans="1:13">
      <c r="A52" s="300">
        <v>43</v>
      </c>
      <c r="B52" s="276" t="s">
        <v>70</v>
      </c>
      <c r="C52" s="276">
        <v>37.65</v>
      </c>
      <c r="D52" s="278">
        <v>38.016666666666659</v>
      </c>
      <c r="E52" s="278">
        <v>36.73333333333332</v>
      </c>
      <c r="F52" s="278">
        <v>35.816666666666663</v>
      </c>
      <c r="G52" s="278">
        <v>34.533333333333324</v>
      </c>
      <c r="H52" s="278">
        <v>38.933333333333316</v>
      </c>
      <c r="I52" s="278">
        <v>40.216666666666661</v>
      </c>
      <c r="J52" s="278">
        <v>41.133333333333312</v>
      </c>
      <c r="K52" s="276">
        <v>39.299999999999997</v>
      </c>
      <c r="L52" s="276">
        <v>37.1</v>
      </c>
      <c r="M52" s="276">
        <v>589.6825</v>
      </c>
    </row>
    <row r="53" spans="1:13">
      <c r="A53" s="300">
        <v>44</v>
      </c>
      <c r="B53" s="276" t="s">
        <v>74</v>
      </c>
      <c r="C53" s="276">
        <v>396.05</v>
      </c>
      <c r="D53" s="278">
        <v>401.31666666666666</v>
      </c>
      <c r="E53" s="278">
        <v>389.68333333333334</v>
      </c>
      <c r="F53" s="278">
        <v>383.31666666666666</v>
      </c>
      <c r="G53" s="278">
        <v>371.68333333333334</v>
      </c>
      <c r="H53" s="278">
        <v>407.68333333333334</v>
      </c>
      <c r="I53" s="278">
        <v>419.31666666666666</v>
      </c>
      <c r="J53" s="278">
        <v>425.68333333333334</v>
      </c>
      <c r="K53" s="276">
        <v>412.95</v>
      </c>
      <c r="L53" s="276">
        <v>394.95</v>
      </c>
      <c r="M53" s="276">
        <v>77.024190000000004</v>
      </c>
    </row>
    <row r="54" spans="1:13">
      <c r="A54" s="300">
        <v>45</v>
      </c>
      <c r="B54" s="276" t="s">
        <v>69</v>
      </c>
      <c r="C54" s="276">
        <v>576.85</v>
      </c>
      <c r="D54" s="278">
        <v>578.38333333333333</v>
      </c>
      <c r="E54" s="278">
        <v>571.2166666666667</v>
      </c>
      <c r="F54" s="278">
        <v>565.58333333333337</v>
      </c>
      <c r="G54" s="278">
        <v>558.41666666666674</v>
      </c>
      <c r="H54" s="278">
        <v>584.01666666666665</v>
      </c>
      <c r="I54" s="278">
        <v>591.18333333333339</v>
      </c>
      <c r="J54" s="278">
        <v>596.81666666666661</v>
      </c>
      <c r="K54" s="276">
        <v>585.54999999999995</v>
      </c>
      <c r="L54" s="276">
        <v>572.75</v>
      </c>
      <c r="M54" s="276">
        <v>124.29589</v>
      </c>
    </row>
    <row r="55" spans="1:13">
      <c r="A55" s="300">
        <v>46</v>
      </c>
      <c r="B55" s="276" t="s">
        <v>71</v>
      </c>
      <c r="C55" s="276">
        <v>393.75</v>
      </c>
      <c r="D55" s="278">
        <v>397.68333333333334</v>
      </c>
      <c r="E55" s="278">
        <v>372.36666666666667</v>
      </c>
      <c r="F55" s="278">
        <v>350.98333333333335</v>
      </c>
      <c r="G55" s="278">
        <v>325.66666666666669</v>
      </c>
      <c r="H55" s="278">
        <v>419.06666666666666</v>
      </c>
      <c r="I55" s="278">
        <v>444.38333333333338</v>
      </c>
      <c r="J55" s="278">
        <v>465.76666666666665</v>
      </c>
      <c r="K55" s="276">
        <v>423</v>
      </c>
      <c r="L55" s="276">
        <v>376.3</v>
      </c>
      <c r="M55" s="276">
        <v>284.11473999999998</v>
      </c>
    </row>
    <row r="56" spans="1:13">
      <c r="A56" s="300">
        <v>47</v>
      </c>
      <c r="B56" s="276" t="s">
        <v>234</v>
      </c>
      <c r="C56" s="276">
        <v>1242.8</v>
      </c>
      <c r="D56" s="278">
        <v>1251.9333333333334</v>
      </c>
      <c r="E56" s="278">
        <v>1230.8666666666668</v>
      </c>
      <c r="F56" s="278">
        <v>1218.9333333333334</v>
      </c>
      <c r="G56" s="278">
        <v>1197.8666666666668</v>
      </c>
      <c r="H56" s="278">
        <v>1263.8666666666668</v>
      </c>
      <c r="I56" s="278">
        <v>1284.9333333333334</v>
      </c>
      <c r="J56" s="278">
        <v>1296.8666666666668</v>
      </c>
      <c r="K56" s="276">
        <v>1273</v>
      </c>
      <c r="L56" s="276">
        <v>1240</v>
      </c>
      <c r="M56" s="276">
        <v>0.56777</v>
      </c>
    </row>
    <row r="57" spans="1:13">
      <c r="A57" s="300">
        <v>48</v>
      </c>
      <c r="B57" s="276" t="s">
        <v>72</v>
      </c>
      <c r="C57" s="276">
        <v>15670.65</v>
      </c>
      <c r="D57" s="278">
        <v>15926.9</v>
      </c>
      <c r="E57" s="278">
        <v>15303.8</v>
      </c>
      <c r="F57" s="278">
        <v>14936.949999999999</v>
      </c>
      <c r="G57" s="278">
        <v>14313.849999999999</v>
      </c>
      <c r="H57" s="278">
        <v>16293.75</v>
      </c>
      <c r="I57" s="278">
        <v>16916.850000000002</v>
      </c>
      <c r="J57" s="278">
        <v>17283.7</v>
      </c>
      <c r="K57" s="276">
        <v>16550</v>
      </c>
      <c r="L57" s="276">
        <v>15560.05</v>
      </c>
      <c r="M57" s="276">
        <v>1.3127200000000001</v>
      </c>
    </row>
    <row r="58" spans="1:13">
      <c r="A58" s="300">
        <v>49</v>
      </c>
      <c r="B58" s="276" t="s">
        <v>75</v>
      </c>
      <c r="C58" s="276">
        <v>3608</v>
      </c>
      <c r="D58" s="278">
        <v>3629.6666666666665</v>
      </c>
      <c r="E58" s="278">
        <v>3569.333333333333</v>
      </c>
      <c r="F58" s="278">
        <v>3530.6666666666665</v>
      </c>
      <c r="G58" s="278">
        <v>3470.333333333333</v>
      </c>
      <c r="H58" s="278">
        <v>3668.333333333333</v>
      </c>
      <c r="I58" s="278">
        <v>3728.6666666666661</v>
      </c>
      <c r="J58" s="278">
        <v>3767.333333333333</v>
      </c>
      <c r="K58" s="276">
        <v>3690</v>
      </c>
      <c r="L58" s="276">
        <v>3591</v>
      </c>
      <c r="M58" s="276">
        <v>7.9120499999999998</v>
      </c>
    </row>
    <row r="59" spans="1:13">
      <c r="A59" s="300">
        <v>50</v>
      </c>
      <c r="B59" s="276" t="s">
        <v>81</v>
      </c>
      <c r="C59" s="276">
        <v>662.3</v>
      </c>
      <c r="D59" s="278">
        <v>667.36666666666667</v>
      </c>
      <c r="E59" s="278">
        <v>654.93333333333339</v>
      </c>
      <c r="F59" s="278">
        <v>647.56666666666672</v>
      </c>
      <c r="G59" s="278">
        <v>635.13333333333344</v>
      </c>
      <c r="H59" s="278">
        <v>674.73333333333335</v>
      </c>
      <c r="I59" s="278">
        <v>687.16666666666652</v>
      </c>
      <c r="J59" s="278">
        <v>694.5333333333333</v>
      </c>
      <c r="K59" s="276">
        <v>679.8</v>
      </c>
      <c r="L59" s="276">
        <v>660</v>
      </c>
      <c r="M59" s="276">
        <v>7.0130499999999998</v>
      </c>
    </row>
    <row r="60" spans="1:13">
      <c r="A60" s="300">
        <v>51</v>
      </c>
      <c r="B60" s="276" t="s">
        <v>76</v>
      </c>
      <c r="C60" s="276">
        <v>460.5</v>
      </c>
      <c r="D60" s="278">
        <v>462.9666666666667</v>
      </c>
      <c r="E60" s="278">
        <v>452.83333333333337</v>
      </c>
      <c r="F60" s="278">
        <v>445.16666666666669</v>
      </c>
      <c r="G60" s="278">
        <v>435.03333333333336</v>
      </c>
      <c r="H60" s="278">
        <v>470.63333333333338</v>
      </c>
      <c r="I60" s="278">
        <v>480.76666666666671</v>
      </c>
      <c r="J60" s="278">
        <v>488.43333333333339</v>
      </c>
      <c r="K60" s="276">
        <v>473.1</v>
      </c>
      <c r="L60" s="276">
        <v>455.3</v>
      </c>
      <c r="M60" s="276">
        <v>37.607149999999997</v>
      </c>
    </row>
    <row r="61" spans="1:13">
      <c r="A61" s="300">
        <v>52</v>
      </c>
      <c r="B61" s="276" t="s">
        <v>77</v>
      </c>
      <c r="C61" s="276">
        <v>133.19999999999999</v>
      </c>
      <c r="D61" s="278">
        <v>134.23333333333332</v>
      </c>
      <c r="E61" s="278">
        <v>129.96666666666664</v>
      </c>
      <c r="F61" s="278">
        <v>126.73333333333332</v>
      </c>
      <c r="G61" s="278">
        <v>122.46666666666664</v>
      </c>
      <c r="H61" s="278">
        <v>137.46666666666664</v>
      </c>
      <c r="I61" s="278">
        <v>141.73333333333335</v>
      </c>
      <c r="J61" s="278">
        <v>144.96666666666664</v>
      </c>
      <c r="K61" s="276">
        <v>138.5</v>
      </c>
      <c r="L61" s="276">
        <v>131</v>
      </c>
      <c r="M61" s="276">
        <v>293.72244000000001</v>
      </c>
    </row>
    <row r="62" spans="1:13">
      <c r="A62" s="300">
        <v>53</v>
      </c>
      <c r="B62" s="276" t="s">
        <v>78</v>
      </c>
      <c r="C62" s="276">
        <v>128.05000000000001</v>
      </c>
      <c r="D62" s="278">
        <v>127.06666666666666</v>
      </c>
      <c r="E62" s="278">
        <v>125.78333333333333</v>
      </c>
      <c r="F62" s="278">
        <v>123.51666666666667</v>
      </c>
      <c r="G62" s="278">
        <v>122.23333333333333</v>
      </c>
      <c r="H62" s="278">
        <v>129.33333333333331</v>
      </c>
      <c r="I62" s="278">
        <v>130.61666666666667</v>
      </c>
      <c r="J62" s="278">
        <v>132.88333333333333</v>
      </c>
      <c r="K62" s="276">
        <v>128.35</v>
      </c>
      <c r="L62" s="276">
        <v>124.8</v>
      </c>
      <c r="M62" s="276">
        <v>18.114039999999999</v>
      </c>
    </row>
    <row r="63" spans="1:13">
      <c r="A63" s="300">
        <v>54</v>
      </c>
      <c r="B63" s="276" t="s">
        <v>82</v>
      </c>
      <c r="C63" s="276">
        <v>422.15</v>
      </c>
      <c r="D63" s="278">
        <v>428.73333333333335</v>
      </c>
      <c r="E63" s="278">
        <v>413.61666666666667</v>
      </c>
      <c r="F63" s="278">
        <v>405.08333333333331</v>
      </c>
      <c r="G63" s="278">
        <v>389.96666666666664</v>
      </c>
      <c r="H63" s="278">
        <v>437.26666666666671</v>
      </c>
      <c r="I63" s="278">
        <v>452.38333333333338</v>
      </c>
      <c r="J63" s="278">
        <v>460.91666666666674</v>
      </c>
      <c r="K63" s="276">
        <v>443.85</v>
      </c>
      <c r="L63" s="276">
        <v>420.2</v>
      </c>
      <c r="M63" s="276">
        <v>93.572209999999998</v>
      </c>
    </row>
    <row r="64" spans="1:13">
      <c r="A64" s="300">
        <v>55</v>
      </c>
      <c r="B64" s="276" t="s">
        <v>83</v>
      </c>
      <c r="C64" s="276">
        <v>808.3</v>
      </c>
      <c r="D64" s="278">
        <v>809.68333333333339</v>
      </c>
      <c r="E64" s="278">
        <v>796.86666666666679</v>
      </c>
      <c r="F64" s="278">
        <v>785.43333333333339</v>
      </c>
      <c r="G64" s="278">
        <v>772.61666666666679</v>
      </c>
      <c r="H64" s="278">
        <v>821.11666666666679</v>
      </c>
      <c r="I64" s="278">
        <v>833.93333333333339</v>
      </c>
      <c r="J64" s="278">
        <v>845.36666666666679</v>
      </c>
      <c r="K64" s="276">
        <v>822.5</v>
      </c>
      <c r="L64" s="276">
        <v>798.25</v>
      </c>
      <c r="M64" s="276">
        <v>38.83231</v>
      </c>
    </row>
    <row r="65" spans="1:13">
      <c r="A65" s="300">
        <v>56</v>
      </c>
      <c r="B65" s="276" t="s">
        <v>235</v>
      </c>
      <c r="C65" s="276">
        <v>174.25</v>
      </c>
      <c r="D65" s="278">
        <v>174.03333333333333</v>
      </c>
      <c r="E65" s="278">
        <v>172.36666666666667</v>
      </c>
      <c r="F65" s="278">
        <v>170.48333333333335</v>
      </c>
      <c r="G65" s="278">
        <v>168.81666666666669</v>
      </c>
      <c r="H65" s="278">
        <v>175.91666666666666</v>
      </c>
      <c r="I65" s="278">
        <v>177.58333333333334</v>
      </c>
      <c r="J65" s="278">
        <v>179.46666666666664</v>
      </c>
      <c r="K65" s="276">
        <v>175.7</v>
      </c>
      <c r="L65" s="276">
        <v>172.15</v>
      </c>
      <c r="M65" s="276">
        <v>16.001449999999998</v>
      </c>
    </row>
    <row r="66" spans="1:13">
      <c r="A66" s="300">
        <v>57</v>
      </c>
      <c r="B66" s="276" t="s">
        <v>84</v>
      </c>
      <c r="C66" s="276">
        <v>133.19999999999999</v>
      </c>
      <c r="D66" s="278">
        <v>134.5</v>
      </c>
      <c r="E66" s="278">
        <v>131.19999999999999</v>
      </c>
      <c r="F66" s="278">
        <v>129.19999999999999</v>
      </c>
      <c r="G66" s="278">
        <v>125.89999999999998</v>
      </c>
      <c r="H66" s="278">
        <v>136.5</v>
      </c>
      <c r="I66" s="278">
        <v>139.80000000000001</v>
      </c>
      <c r="J66" s="278">
        <v>141.80000000000001</v>
      </c>
      <c r="K66" s="276">
        <v>137.80000000000001</v>
      </c>
      <c r="L66" s="276">
        <v>132.5</v>
      </c>
      <c r="M66" s="276">
        <v>148.10847999999999</v>
      </c>
    </row>
    <row r="67" spans="1:13">
      <c r="A67" s="300">
        <v>58</v>
      </c>
      <c r="B67" s="276" t="s">
        <v>3633</v>
      </c>
      <c r="C67" s="276">
        <v>2491</v>
      </c>
      <c r="D67" s="278">
        <v>2520.5666666666671</v>
      </c>
      <c r="E67" s="278">
        <v>2453.3333333333339</v>
      </c>
      <c r="F67" s="278">
        <v>2415.666666666667</v>
      </c>
      <c r="G67" s="278">
        <v>2348.4333333333338</v>
      </c>
      <c r="H67" s="278">
        <v>2558.233333333334</v>
      </c>
      <c r="I67" s="278">
        <v>2625.4666666666667</v>
      </c>
      <c r="J67" s="278">
        <v>2663.1333333333341</v>
      </c>
      <c r="K67" s="276">
        <v>2587.8000000000002</v>
      </c>
      <c r="L67" s="276">
        <v>2482.9</v>
      </c>
      <c r="M67" s="276">
        <v>3.2467100000000002</v>
      </c>
    </row>
    <row r="68" spans="1:13">
      <c r="A68" s="300">
        <v>59</v>
      </c>
      <c r="B68" s="276" t="s">
        <v>85</v>
      </c>
      <c r="C68" s="276">
        <v>1519.8</v>
      </c>
      <c r="D68" s="278">
        <v>1529.6499999999999</v>
      </c>
      <c r="E68" s="278">
        <v>1507.2499999999998</v>
      </c>
      <c r="F68" s="278">
        <v>1494.6999999999998</v>
      </c>
      <c r="G68" s="278">
        <v>1472.2999999999997</v>
      </c>
      <c r="H68" s="278">
        <v>1542.1999999999998</v>
      </c>
      <c r="I68" s="278">
        <v>1564.6</v>
      </c>
      <c r="J68" s="278">
        <v>1577.1499999999999</v>
      </c>
      <c r="K68" s="276">
        <v>1552.05</v>
      </c>
      <c r="L68" s="276">
        <v>1517.1</v>
      </c>
      <c r="M68" s="276">
        <v>5.1142500000000002</v>
      </c>
    </row>
    <row r="69" spans="1:13">
      <c r="A69" s="300">
        <v>60</v>
      </c>
      <c r="B69" s="276" t="s">
        <v>86</v>
      </c>
      <c r="C69" s="276">
        <v>428.65</v>
      </c>
      <c r="D69" s="278">
        <v>429.51666666666665</v>
      </c>
      <c r="E69" s="278">
        <v>423.43333333333328</v>
      </c>
      <c r="F69" s="278">
        <v>418.21666666666664</v>
      </c>
      <c r="G69" s="278">
        <v>412.13333333333327</v>
      </c>
      <c r="H69" s="278">
        <v>434.73333333333329</v>
      </c>
      <c r="I69" s="278">
        <v>440.81666666666666</v>
      </c>
      <c r="J69" s="278">
        <v>446.0333333333333</v>
      </c>
      <c r="K69" s="276">
        <v>435.6</v>
      </c>
      <c r="L69" s="276">
        <v>424.3</v>
      </c>
      <c r="M69" s="276">
        <v>26.950240000000001</v>
      </c>
    </row>
    <row r="70" spans="1:13">
      <c r="A70" s="300">
        <v>61</v>
      </c>
      <c r="B70" s="276" t="s">
        <v>236</v>
      </c>
      <c r="C70" s="276">
        <v>833.3</v>
      </c>
      <c r="D70" s="278">
        <v>840.11666666666667</v>
      </c>
      <c r="E70" s="278">
        <v>819.23333333333335</v>
      </c>
      <c r="F70" s="278">
        <v>805.16666666666663</v>
      </c>
      <c r="G70" s="278">
        <v>784.2833333333333</v>
      </c>
      <c r="H70" s="278">
        <v>854.18333333333339</v>
      </c>
      <c r="I70" s="278">
        <v>875.06666666666683</v>
      </c>
      <c r="J70" s="278">
        <v>889.13333333333344</v>
      </c>
      <c r="K70" s="276">
        <v>861</v>
      </c>
      <c r="L70" s="276">
        <v>826.05</v>
      </c>
      <c r="M70" s="276">
        <v>5.7969299999999997</v>
      </c>
    </row>
    <row r="71" spans="1:13">
      <c r="A71" s="300">
        <v>62</v>
      </c>
      <c r="B71" s="276" t="s">
        <v>237</v>
      </c>
      <c r="C71" s="276">
        <v>429.7</v>
      </c>
      <c r="D71" s="278">
        <v>435.36666666666662</v>
      </c>
      <c r="E71" s="278">
        <v>414.73333333333323</v>
      </c>
      <c r="F71" s="278">
        <v>399.76666666666659</v>
      </c>
      <c r="G71" s="278">
        <v>379.13333333333321</v>
      </c>
      <c r="H71" s="278">
        <v>450.33333333333326</v>
      </c>
      <c r="I71" s="278">
        <v>470.96666666666658</v>
      </c>
      <c r="J71" s="278">
        <v>485.93333333333328</v>
      </c>
      <c r="K71" s="276">
        <v>456</v>
      </c>
      <c r="L71" s="276">
        <v>420.4</v>
      </c>
      <c r="M71" s="276">
        <v>24.69895</v>
      </c>
    </row>
    <row r="72" spans="1:13">
      <c r="A72" s="300">
        <v>63</v>
      </c>
      <c r="B72" s="276" t="s">
        <v>87</v>
      </c>
      <c r="C72" s="276">
        <v>615.85</v>
      </c>
      <c r="D72" s="278">
        <v>611.65</v>
      </c>
      <c r="E72" s="278">
        <v>602.4</v>
      </c>
      <c r="F72" s="278">
        <v>588.95000000000005</v>
      </c>
      <c r="G72" s="278">
        <v>579.70000000000005</v>
      </c>
      <c r="H72" s="278">
        <v>625.09999999999991</v>
      </c>
      <c r="I72" s="278">
        <v>634.34999999999991</v>
      </c>
      <c r="J72" s="278">
        <v>647.79999999999984</v>
      </c>
      <c r="K72" s="276">
        <v>620.9</v>
      </c>
      <c r="L72" s="276">
        <v>598.20000000000005</v>
      </c>
      <c r="M72" s="276">
        <v>14.369020000000001</v>
      </c>
    </row>
    <row r="73" spans="1:13">
      <c r="A73" s="300">
        <v>64</v>
      </c>
      <c r="B73" s="276" t="s">
        <v>93</v>
      </c>
      <c r="C73" s="276">
        <v>269.39999999999998</v>
      </c>
      <c r="D73" s="278">
        <v>273.59999999999997</v>
      </c>
      <c r="E73" s="278">
        <v>262.19999999999993</v>
      </c>
      <c r="F73" s="278">
        <v>254.99999999999994</v>
      </c>
      <c r="G73" s="278">
        <v>243.59999999999991</v>
      </c>
      <c r="H73" s="278">
        <v>280.79999999999995</v>
      </c>
      <c r="I73" s="278">
        <v>292.19999999999993</v>
      </c>
      <c r="J73" s="278">
        <v>299.39999999999998</v>
      </c>
      <c r="K73" s="276">
        <v>285</v>
      </c>
      <c r="L73" s="276">
        <v>266.39999999999998</v>
      </c>
      <c r="M73" s="276">
        <v>247.57381000000001</v>
      </c>
    </row>
    <row r="74" spans="1:13">
      <c r="A74" s="300">
        <v>65</v>
      </c>
      <c r="B74" s="276" t="s">
        <v>88</v>
      </c>
      <c r="C74" s="276">
        <v>532.95000000000005</v>
      </c>
      <c r="D74" s="278">
        <v>534.91666666666663</v>
      </c>
      <c r="E74" s="278">
        <v>529.33333333333326</v>
      </c>
      <c r="F74" s="278">
        <v>525.71666666666658</v>
      </c>
      <c r="G74" s="278">
        <v>520.13333333333321</v>
      </c>
      <c r="H74" s="278">
        <v>538.5333333333333</v>
      </c>
      <c r="I74" s="278">
        <v>544.11666666666656</v>
      </c>
      <c r="J74" s="278">
        <v>547.73333333333335</v>
      </c>
      <c r="K74" s="276">
        <v>540.5</v>
      </c>
      <c r="L74" s="276">
        <v>531.29999999999995</v>
      </c>
      <c r="M74" s="276">
        <v>21.530950000000001</v>
      </c>
    </row>
    <row r="75" spans="1:13">
      <c r="A75" s="300">
        <v>66</v>
      </c>
      <c r="B75" s="276" t="s">
        <v>238</v>
      </c>
      <c r="C75" s="276">
        <v>1155.05</v>
      </c>
      <c r="D75" s="278">
        <v>1148.7</v>
      </c>
      <c r="E75" s="278">
        <v>1131.3500000000001</v>
      </c>
      <c r="F75" s="278">
        <v>1107.6500000000001</v>
      </c>
      <c r="G75" s="278">
        <v>1090.3000000000002</v>
      </c>
      <c r="H75" s="278">
        <v>1172.4000000000001</v>
      </c>
      <c r="I75" s="278">
        <v>1189.75</v>
      </c>
      <c r="J75" s="278">
        <v>1213.45</v>
      </c>
      <c r="K75" s="276">
        <v>1166.05</v>
      </c>
      <c r="L75" s="276">
        <v>1125</v>
      </c>
      <c r="M75" s="276">
        <v>1.2395099999999999</v>
      </c>
    </row>
    <row r="76" spans="1:13">
      <c r="A76" s="300">
        <v>67</v>
      </c>
      <c r="B76" s="276" t="s">
        <v>3756</v>
      </c>
      <c r="C76" s="276">
        <v>320.45</v>
      </c>
      <c r="D76" s="278">
        <v>328.45</v>
      </c>
      <c r="E76" s="278">
        <v>311</v>
      </c>
      <c r="F76" s="278">
        <v>301.55</v>
      </c>
      <c r="G76" s="278">
        <v>284.10000000000002</v>
      </c>
      <c r="H76" s="278">
        <v>337.9</v>
      </c>
      <c r="I76" s="278">
        <v>355.34999999999991</v>
      </c>
      <c r="J76" s="278">
        <v>364.79999999999995</v>
      </c>
      <c r="K76" s="276">
        <v>345.9</v>
      </c>
      <c r="L76" s="276">
        <v>319</v>
      </c>
      <c r="M76" s="276">
        <v>5.7246600000000001</v>
      </c>
    </row>
    <row r="77" spans="1:13">
      <c r="A77" s="300">
        <v>68</v>
      </c>
      <c r="B77" s="276" t="s">
        <v>91</v>
      </c>
      <c r="C77" s="276">
        <v>3544.7</v>
      </c>
      <c r="D77" s="278">
        <v>3562.8166666666671</v>
      </c>
      <c r="E77" s="278">
        <v>3511.8833333333341</v>
      </c>
      <c r="F77" s="278">
        <v>3479.0666666666671</v>
      </c>
      <c r="G77" s="278">
        <v>3428.1333333333341</v>
      </c>
      <c r="H77" s="278">
        <v>3595.6333333333341</v>
      </c>
      <c r="I77" s="278">
        <v>3646.5666666666675</v>
      </c>
      <c r="J77" s="278">
        <v>3679.3833333333341</v>
      </c>
      <c r="K77" s="276">
        <v>3613.75</v>
      </c>
      <c r="L77" s="276">
        <v>3530</v>
      </c>
      <c r="M77" s="276">
        <v>7.2028699999999999</v>
      </c>
    </row>
    <row r="78" spans="1:13">
      <c r="A78" s="300">
        <v>69</v>
      </c>
      <c r="B78" s="276" t="s">
        <v>358</v>
      </c>
      <c r="C78" s="276">
        <v>2298.6999999999998</v>
      </c>
      <c r="D78" s="278">
        <v>2294.5666666666666</v>
      </c>
      <c r="E78" s="278">
        <v>2279.4333333333334</v>
      </c>
      <c r="F78" s="278">
        <v>2260.166666666667</v>
      </c>
      <c r="G78" s="278">
        <v>2245.0333333333338</v>
      </c>
      <c r="H78" s="278">
        <v>2313.833333333333</v>
      </c>
      <c r="I78" s="278">
        <v>2328.9666666666662</v>
      </c>
      <c r="J78" s="278">
        <v>2348.2333333333327</v>
      </c>
      <c r="K78" s="276">
        <v>2309.6999999999998</v>
      </c>
      <c r="L78" s="276">
        <v>2275.3000000000002</v>
      </c>
      <c r="M78" s="276">
        <v>2.0006400000000002</v>
      </c>
    </row>
    <row r="79" spans="1:13">
      <c r="A79" s="300">
        <v>70</v>
      </c>
      <c r="B79" s="276" t="s">
        <v>94</v>
      </c>
      <c r="C79" s="276">
        <v>5036.8999999999996</v>
      </c>
      <c r="D79" s="278">
        <v>5042.416666666667</v>
      </c>
      <c r="E79" s="278">
        <v>4979.4833333333336</v>
      </c>
      <c r="F79" s="278">
        <v>4922.0666666666666</v>
      </c>
      <c r="G79" s="278">
        <v>4859.1333333333332</v>
      </c>
      <c r="H79" s="278">
        <v>5099.8333333333339</v>
      </c>
      <c r="I79" s="278">
        <v>5162.7666666666664</v>
      </c>
      <c r="J79" s="278">
        <v>5220.1833333333343</v>
      </c>
      <c r="K79" s="276">
        <v>5105.3500000000004</v>
      </c>
      <c r="L79" s="276">
        <v>4985</v>
      </c>
      <c r="M79" s="276">
        <v>7.6312199999999999</v>
      </c>
    </row>
    <row r="80" spans="1:13">
      <c r="A80" s="300">
        <v>71</v>
      </c>
      <c r="B80" s="276" t="s">
        <v>239</v>
      </c>
      <c r="C80" s="276">
        <v>66</v>
      </c>
      <c r="D80" s="278">
        <v>66.399999999999991</v>
      </c>
      <c r="E80" s="278">
        <v>64.799999999999983</v>
      </c>
      <c r="F80" s="278">
        <v>63.599999999999994</v>
      </c>
      <c r="G80" s="278">
        <v>61.999999999999986</v>
      </c>
      <c r="H80" s="278">
        <v>67.59999999999998</v>
      </c>
      <c r="I80" s="278">
        <v>69.199999999999974</v>
      </c>
      <c r="J80" s="278">
        <v>70.399999999999977</v>
      </c>
      <c r="K80" s="276">
        <v>68</v>
      </c>
      <c r="L80" s="276">
        <v>65.2</v>
      </c>
      <c r="M80" s="276">
        <v>5.8441599999999996</v>
      </c>
    </row>
    <row r="81" spans="1:13">
      <c r="A81" s="300">
        <v>72</v>
      </c>
      <c r="B81" s="276" t="s">
        <v>95</v>
      </c>
      <c r="C81" s="276">
        <v>2972.6</v>
      </c>
      <c r="D81" s="278">
        <v>2969.8666666666668</v>
      </c>
      <c r="E81" s="278">
        <v>2902.7333333333336</v>
      </c>
      <c r="F81" s="278">
        <v>2832.8666666666668</v>
      </c>
      <c r="G81" s="278">
        <v>2765.7333333333336</v>
      </c>
      <c r="H81" s="278">
        <v>3039.7333333333336</v>
      </c>
      <c r="I81" s="278">
        <v>3106.8666666666668</v>
      </c>
      <c r="J81" s="278">
        <v>3176.7333333333336</v>
      </c>
      <c r="K81" s="276">
        <v>3037</v>
      </c>
      <c r="L81" s="276">
        <v>2900</v>
      </c>
      <c r="M81" s="276">
        <v>30.91826</v>
      </c>
    </row>
    <row r="82" spans="1:13">
      <c r="A82" s="300">
        <v>73</v>
      </c>
      <c r="B82" s="276" t="s">
        <v>240</v>
      </c>
      <c r="C82" s="276">
        <v>480.85</v>
      </c>
      <c r="D82" s="278">
        <v>482.11666666666662</v>
      </c>
      <c r="E82" s="278">
        <v>469.83333333333326</v>
      </c>
      <c r="F82" s="278">
        <v>458.81666666666666</v>
      </c>
      <c r="G82" s="278">
        <v>446.5333333333333</v>
      </c>
      <c r="H82" s="278">
        <v>493.13333333333321</v>
      </c>
      <c r="I82" s="278">
        <v>505.41666666666663</v>
      </c>
      <c r="J82" s="278">
        <v>516.43333333333317</v>
      </c>
      <c r="K82" s="276">
        <v>494.4</v>
      </c>
      <c r="L82" s="276">
        <v>471.1</v>
      </c>
      <c r="M82" s="276">
        <v>6.1756099999999998</v>
      </c>
    </row>
    <row r="83" spans="1:13">
      <c r="A83" s="300">
        <v>74</v>
      </c>
      <c r="B83" s="276" t="s">
        <v>241</v>
      </c>
      <c r="C83" s="276">
        <v>1409.55</v>
      </c>
      <c r="D83" s="278">
        <v>1393.0666666666668</v>
      </c>
      <c r="E83" s="278">
        <v>1369.1333333333337</v>
      </c>
      <c r="F83" s="278">
        <v>1328.7166666666669</v>
      </c>
      <c r="G83" s="278">
        <v>1304.7833333333338</v>
      </c>
      <c r="H83" s="278">
        <v>1433.4833333333336</v>
      </c>
      <c r="I83" s="278">
        <v>1457.4166666666665</v>
      </c>
      <c r="J83" s="278">
        <v>1497.8333333333335</v>
      </c>
      <c r="K83" s="276">
        <v>1417</v>
      </c>
      <c r="L83" s="276">
        <v>1352.65</v>
      </c>
      <c r="M83" s="276">
        <v>3.9208699999999999</v>
      </c>
    </row>
    <row r="84" spans="1:13">
      <c r="A84" s="300">
        <v>75</v>
      </c>
      <c r="B84" s="276" t="s">
        <v>97</v>
      </c>
      <c r="C84" s="276">
        <v>1293.7</v>
      </c>
      <c r="D84" s="278">
        <v>1298.5</v>
      </c>
      <c r="E84" s="278">
        <v>1280.1500000000001</v>
      </c>
      <c r="F84" s="278">
        <v>1266.6000000000001</v>
      </c>
      <c r="G84" s="278">
        <v>1248.2500000000002</v>
      </c>
      <c r="H84" s="278">
        <v>1312.05</v>
      </c>
      <c r="I84" s="278">
        <v>1330.3999999999999</v>
      </c>
      <c r="J84" s="278">
        <v>1343.9499999999998</v>
      </c>
      <c r="K84" s="276">
        <v>1316.85</v>
      </c>
      <c r="L84" s="276">
        <v>1284.95</v>
      </c>
      <c r="M84" s="276">
        <v>13.94519</v>
      </c>
    </row>
    <row r="85" spans="1:13">
      <c r="A85" s="300">
        <v>76</v>
      </c>
      <c r="B85" s="276" t="s">
        <v>98</v>
      </c>
      <c r="C85" s="276">
        <v>200.65</v>
      </c>
      <c r="D85" s="278">
        <v>201.85</v>
      </c>
      <c r="E85" s="278">
        <v>196.79999999999998</v>
      </c>
      <c r="F85" s="278">
        <v>192.95</v>
      </c>
      <c r="G85" s="278">
        <v>187.89999999999998</v>
      </c>
      <c r="H85" s="278">
        <v>205.7</v>
      </c>
      <c r="I85" s="278">
        <v>210.75</v>
      </c>
      <c r="J85" s="278">
        <v>214.6</v>
      </c>
      <c r="K85" s="276">
        <v>206.9</v>
      </c>
      <c r="L85" s="276">
        <v>198</v>
      </c>
      <c r="M85" s="276">
        <v>95.766840000000002</v>
      </c>
    </row>
    <row r="86" spans="1:13">
      <c r="A86" s="300">
        <v>77</v>
      </c>
      <c r="B86" s="276" t="s">
        <v>99</v>
      </c>
      <c r="C86" s="276">
        <v>73.3</v>
      </c>
      <c r="D86" s="278">
        <v>74.400000000000006</v>
      </c>
      <c r="E86" s="278">
        <v>71.800000000000011</v>
      </c>
      <c r="F86" s="278">
        <v>70.300000000000011</v>
      </c>
      <c r="G86" s="278">
        <v>67.700000000000017</v>
      </c>
      <c r="H86" s="278">
        <v>75.900000000000006</v>
      </c>
      <c r="I86" s="278">
        <v>78.5</v>
      </c>
      <c r="J86" s="278">
        <v>80</v>
      </c>
      <c r="K86" s="276">
        <v>77</v>
      </c>
      <c r="L86" s="276">
        <v>72.900000000000006</v>
      </c>
      <c r="M86" s="276">
        <v>373.07932</v>
      </c>
    </row>
    <row r="87" spans="1:13">
      <c r="A87" s="300">
        <v>78</v>
      </c>
      <c r="B87" s="276" t="s">
        <v>370</v>
      </c>
      <c r="C87" s="276">
        <v>165.7</v>
      </c>
      <c r="D87" s="278">
        <v>166.20000000000002</v>
      </c>
      <c r="E87" s="278">
        <v>163.00000000000003</v>
      </c>
      <c r="F87" s="278">
        <v>160.30000000000001</v>
      </c>
      <c r="G87" s="278">
        <v>157.10000000000002</v>
      </c>
      <c r="H87" s="278">
        <v>168.90000000000003</v>
      </c>
      <c r="I87" s="278">
        <v>172.10000000000002</v>
      </c>
      <c r="J87" s="278">
        <v>174.80000000000004</v>
      </c>
      <c r="K87" s="276">
        <v>169.4</v>
      </c>
      <c r="L87" s="276">
        <v>163.5</v>
      </c>
      <c r="M87" s="276">
        <v>27.825130000000001</v>
      </c>
    </row>
    <row r="88" spans="1:13">
      <c r="A88" s="300">
        <v>79</v>
      </c>
      <c r="B88" s="276" t="s">
        <v>244</v>
      </c>
      <c r="C88" s="276">
        <v>84.65</v>
      </c>
      <c r="D88" s="278">
        <v>83.316666666666677</v>
      </c>
      <c r="E88" s="278">
        <v>81.983333333333348</v>
      </c>
      <c r="F88" s="278">
        <v>79.316666666666677</v>
      </c>
      <c r="G88" s="278">
        <v>77.983333333333348</v>
      </c>
      <c r="H88" s="278">
        <v>85.983333333333348</v>
      </c>
      <c r="I88" s="278">
        <v>87.316666666666691</v>
      </c>
      <c r="J88" s="278">
        <v>89.983333333333348</v>
      </c>
      <c r="K88" s="276">
        <v>84.65</v>
      </c>
      <c r="L88" s="276">
        <v>80.650000000000006</v>
      </c>
      <c r="M88" s="276">
        <v>50.991849999999999</v>
      </c>
    </row>
    <row r="89" spans="1:13">
      <c r="A89" s="300">
        <v>80</v>
      </c>
      <c r="B89" s="276" t="s">
        <v>100</v>
      </c>
      <c r="C89" s="276">
        <v>134.05000000000001</v>
      </c>
      <c r="D89" s="278">
        <v>134.45000000000002</v>
      </c>
      <c r="E89" s="278">
        <v>132.60000000000002</v>
      </c>
      <c r="F89" s="278">
        <v>131.15</v>
      </c>
      <c r="G89" s="278">
        <v>129.30000000000001</v>
      </c>
      <c r="H89" s="278">
        <v>135.90000000000003</v>
      </c>
      <c r="I89" s="278">
        <v>137.75</v>
      </c>
      <c r="J89" s="278">
        <v>139.20000000000005</v>
      </c>
      <c r="K89" s="276">
        <v>136.30000000000001</v>
      </c>
      <c r="L89" s="276">
        <v>133</v>
      </c>
      <c r="M89" s="276">
        <v>262.14316000000002</v>
      </c>
    </row>
    <row r="90" spans="1:13">
      <c r="A90" s="300">
        <v>81</v>
      </c>
      <c r="B90" s="276" t="s">
        <v>103</v>
      </c>
      <c r="C90" s="276">
        <v>26.1</v>
      </c>
      <c r="D90" s="278">
        <v>25.983333333333334</v>
      </c>
      <c r="E90" s="278">
        <v>25.416666666666668</v>
      </c>
      <c r="F90" s="278">
        <v>24.733333333333334</v>
      </c>
      <c r="G90" s="278">
        <v>24.166666666666668</v>
      </c>
      <c r="H90" s="278">
        <v>26.666666666666668</v>
      </c>
      <c r="I90" s="278">
        <v>27.233333333333331</v>
      </c>
      <c r="J90" s="278">
        <v>27.916666666666668</v>
      </c>
      <c r="K90" s="276">
        <v>26.55</v>
      </c>
      <c r="L90" s="276">
        <v>25.3</v>
      </c>
      <c r="M90" s="276">
        <v>179.72391999999999</v>
      </c>
    </row>
    <row r="91" spans="1:13">
      <c r="A91" s="300">
        <v>82</v>
      </c>
      <c r="B91" s="276" t="s">
        <v>245</v>
      </c>
      <c r="C91" s="276">
        <v>136.35</v>
      </c>
      <c r="D91" s="278">
        <v>137.1</v>
      </c>
      <c r="E91" s="278">
        <v>134.89999999999998</v>
      </c>
      <c r="F91" s="278">
        <v>133.44999999999999</v>
      </c>
      <c r="G91" s="278">
        <v>131.24999999999997</v>
      </c>
      <c r="H91" s="278">
        <v>138.54999999999998</v>
      </c>
      <c r="I91" s="278">
        <v>140.74999999999997</v>
      </c>
      <c r="J91" s="278">
        <v>142.19999999999999</v>
      </c>
      <c r="K91" s="276">
        <v>139.30000000000001</v>
      </c>
      <c r="L91" s="276">
        <v>135.65</v>
      </c>
      <c r="M91" s="276">
        <v>2.7504200000000001</v>
      </c>
    </row>
    <row r="92" spans="1:13">
      <c r="A92" s="300">
        <v>83</v>
      </c>
      <c r="B92" s="276" t="s">
        <v>101</v>
      </c>
      <c r="C92" s="276">
        <v>495.15</v>
      </c>
      <c r="D92" s="278">
        <v>494</v>
      </c>
      <c r="E92" s="278">
        <v>485.15</v>
      </c>
      <c r="F92" s="278">
        <v>475.15</v>
      </c>
      <c r="G92" s="278">
        <v>466.29999999999995</v>
      </c>
      <c r="H92" s="278">
        <v>504</v>
      </c>
      <c r="I92" s="278">
        <v>512.85</v>
      </c>
      <c r="J92" s="278">
        <v>522.85</v>
      </c>
      <c r="K92" s="276">
        <v>502.85</v>
      </c>
      <c r="L92" s="276">
        <v>484</v>
      </c>
      <c r="M92" s="276">
        <v>23.49896</v>
      </c>
    </row>
    <row r="93" spans="1:13">
      <c r="A93" s="300">
        <v>84</v>
      </c>
      <c r="B93" s="276" t="s">
        <v>246</v>
      </c>
      <c r="C93" s="276">
        <v>540.25</v>
      </c>
      <c r="D93" s="278">
        <v>542.18333333333328</v>
      </c>
      <c r="E93" s="278">
        <v>529.61666666666656</v>
      </c>
      <c r="F93" s="278">
        <v>518.98333333333323</v>
      </c>
      <c r="G93" s="278">
        <v>506.41666666666652</v>
      </c>
      <c r="H93" s="278">
        <v>552.81666666666661</v>
      </c>
      <c r="I93" s="278">
        <v>565.38333333333344</v>
      </c>
      <c r="J93" s="278">
        <v>576.01666666666665</v>
      </c>
      <c r="K93" s="276">
        <v>554.75</v>
      </c>
      <c r="L93" s="276">
        <v>531.54999999999995</v>
      </c>
      <c r="M93" s="276">
        <v>1.6412599999999999</v>
      </c>
    </row>
    <row r="94" spans="1:13">
      <c r="A94" s="300">
        <v>85</v>
      </c>
      <c r="B94" s="276" t="s">
        <v>104</v>
      </c>
      <c r="C94" s="276">
        <v>790.05</v>
      </c>
      <c r="D94" s="278">
        <v>792.25</v>
      </c>
      <c r="E94" s="278">
        <v>783.5</v>
      </c>
      <c r="F94" s="278">
        <v>776.95</v>
      </c>
      <c r="G94" s="278">
        <v>768.2</v>
      </c>
      <c r="H94" s="278">
        <v>798.8</v>
      </c>
      <c r="I94" s="278">
        <v>807.55</v>
      </c>
      <c r="J94" s="278">
        <v>814.09999999999991</v>
      </c>
      <c r="K94" s="276">
        <v>801</v>
      </c>
      <c r="L94" s="276">
        <v>785.7</v>
      </c>
      <c r="M94" s="276">
        <v>15.483029999999999</v>
      </c>
    </row>
    <row r="95" spans="1:13">
      <c r="A95" s="300">
        <v>86</v>
      </c>
      <c r="B95" s="276" t="s">
        <v>247</v>
      </c>
      <c r="C95" s="276">
        <v>440.1</v>
      </c>
      <c r="D95" s="278">
        <v>439.3</v>
      </c>
      <c r="E95" s="278">
        <v>430.8</v>
      </c>
      <c r="F95" s="278">
        <v>421.5</v>
      </c>
      <c r="G95" s="278">
        <v>413</v>
      </c>
      <c r="H95" s="278">
        <v>448.6</v>
      </c>
      <c r="I95" s="278">
        <v>457.1</v>
      </c>
      <c r="J95" s="278">
        <v>466.40000000000003</v>
      </c>
      <c r="K95" s="276">
        <v>447.8</v>
      </c>
      <c r="L95" s="276">
        <v>430</v>
      </c>
      <c r="M95" s="276">
        <v>8.4647900000000007</v>
      </c>
    </row>
    <row r="96" spans="1:13">
      <c r="A96" s="300">
        <v>87</v>
      </c>
      <c r="B96" s="276" t="s">
        <v>248</v>
      </c>
      <c r="C96" s="276">
        <v>1350.35</v>
      </c>
      <c r="D96" s="278">
        <v>1364.8833333333332</v>
      </c>
      <c r="E96" s="278">
        <v>1329.7666666666664</v>
      </c>
      <c r="F96" s="278">
        <v>1309.1833333333332</v>
      </c>
      <c r="G96" s="278">
        <v>1274.0666666666664</v>
      </c>
      <c r="H96" s="278">
        <v>1385.4666666666665</v>
      </c>
      <c r="I96" s="278">
        <v>1420.5833333333333</v>
      </c>
      <c r="J96" s="278">
        <v>1441.1666666666665</v>
      </c>
      <c r="K96" s="276">
        <v>1400</v>
      </c>
      <c r="L96" s="276">
        <v>1344.3</v>
      </c>
      <c r="M96" s="276">
        <v>6.5987</v>
      </c>
    </row>
    <row r="97" spans="1:13">
      <c r="A97" s="300">
        <v>88</v>
      </c>
      <c r="B97" s="276" t="s">
        <v>105</v>
      </c>
      <c r="C97" s="276">
        <v>1004</v>
      </c>
      <c r="D97" s="278">
        <v>1011.5833333333334</v>
      </c>
      <c r="E97" s="278">
        <v>992.41666666666674</v>
      </c>
      <c r="F97" s="278">
        <v>980.83333333333337</v>
      </c>
      <c r="G97" s="278">
        <v>961.66666666666674</v>
      </c>
      <c r="H97" s="278">
        <v>1023.1666666666667</v>
      </c>
      <c r="I97" s="278">
        <v>1042.3333333333335</v>
      </c>
      <c r="J97" s="278">
        <v>1053.9166666666667</v>
      </c>
      <c r="K97" s="276">
        <v>1030.75</v>
      </c>
      <c r="L97" s="276">
        <v>1000</v>
      </c>
      <c r="M97" s="276">
        <v>10.29795</v>
      </c>
    </row>
    <row r="98" spans="1:13">
      <c r="A98" s="300">
        <v>89</v>
      </c>
      <c r="B98" s="276" t="s">
        <v>386</v>
      </c>
      <c r="C98" s="276">
        <v>349.65</v>
      </c>
      <c r="D98" s="278">
        <v>352.89999999999992</v>
      </c>
      <c r="E98" s="278">
        <v>341.89999999999986</v>
      </c>
      <c r="F98" s="278">
        <v>334.14999999999992</v>
      </c>
      <c r="G98" s="278">
        <v>323.14999999999986</v>
      </c>
      <c r="H98" s="278">
        <v>360.64999999999986</v>
      </c>
      <c r="I98" s="278">
        <v>371.65</v>
      </c>
      <c r="J98" s="278">
        <v>379.39999999999986</v>
      </c>
      <c r="K98" s="276">
        <v>363.9</v>
      </c>
      <c r="L98" s="276">
        <v>345.15</v>
      </c>
      <c r="M98" s="276">
        <v>11.96313</v>
      </c>
    </row>
    <row r="99" spans="1:13">
      <c r="A99" s="300">
        <v>90</v>
      </c>
      <c r="B99" s="276" t="s">
        <v>250</v>
      </c>
      <c r="C99" s="276">
        <v>202.6</v>
      </c>
      <c r="D99" s="278">
        <v>203.31666666666669</v>
      </c>
      <c r="E99" s="278">
        <v>200.83333333333337</v>
      </c>
      <c r="F99" s="278">
        <v>199.06666666666669</v>
      </c>
      <c r="G99" s="278">
        <v>196.58333333333337</v>
      </c>
      <c r="H99" s="278">
        <v>205.08333333333337</v>
      </c>
      <c r="I99" s="278">
        <v>207.56666666666666</v>
      </c>
      <c r="J99" s="278">
        <v>209.33333333333337</v>
      </c>
      <c r="K99" s="276">
        <v>205.8</v>
      </c>
      <c r="L99" s="276">
        <v>201.55</v>
      </c>
      <c r="M99" s="276">
        <v>8.3179200000000009</v>
      </c>
    </row>
    <row r="100" spans="1:13">
      <c r="A100" s="300">
        <v>91</v>
      </c>
      <c r="B100" s="276" t="s">
        <v>108</v>
      </c>
      <c r="C100" s="276">
        <v>985.8</v>
      </c>
      <c r="D100" s="278">
        <v>990.4</v>
      </c>
      <c r="E100" s="278">
        <v>976.8</v>
      </c>
      <c r="F100" s="278">
        <v>967.8</v>
      </c>
      <c r="G100" s="278">
        <v>954.19999999999993</v>
      </c>
      <c r="H100" s="278">
        <v>999.4</v>
      </c>
      <c r="I100" s="278">
        <v>1013.0000000000001</v>
      </c>
      <c r="J100" s="278">
        <v>1022</v>
      </c>
      <c r="K100" s="276">
        <v>1004</v>
      </c>
      <c r="L100" s="276">
        <v>981.4</v>
      </c>
      <c r="M100" s="276">
        <v>53.79466</v>
      </c>
    </row>
    <row r="101" spans="1:13">
      <c r="A101" s="300">
        <v>92</v>
      </c>
      <c r="B101" s="276" t="s">
        <v>252</v>
      </c>
      <c r="C101" s="276">
        <v>3101</v>
      </c>
      <c r="D101" s="278">
        <v>3101.8333333333335</v>
      </c>
      <c r="E101" s="278">
        <v>3070.2166666666672</v>
      </c>
      <c r="F101" s="278">
        <v>3039.4333333333338</v>
      </c>
      <c r="G101" s="278">
        <v>3007.8166666666675</v>
      </c>
      <c r="H101" s="278">
        <v>3132.6166666666668</v>
      </c>
      <c r="I101" s="278">
        <v>3164.2333333333327</v>
      </c>
      <c r="J101" s="278">
        <v>3195.0166666666664</v>
      </c>
      <c r="K101" s="276">
        <v>3133.45</v>
      </c>
      <c r="L101" s="276">
        <v>3071.05</v>
      </c>
      <c r="M101" s="276">
        <v>3.78573</v>
      </c>
    </row>
    <row r="102" spans="1:13">
      <c r="A102" s="300">
        <v>93</v>
      </c>
      <c r="B102" s="276" t="s">
        <v>110</v>
      </c>
      <c r="C102" s="276">
        <v>1443.55</v>
      </c>
      <c r="D102" s="278">
        <v>1450.5333333333335</v>
      </c>
      <c r="E102" s="278">
        <v>1433.166666666667</v>
      </c>
      <c r="F102" s="278">
        <v>1422.7833333333335</v>
      </c>
      <c r="G102" s="278">
        <v>1405.416666666667</v>
      </c>
      <c r="H102" s="278">
        <v>1460.916666666667</v>
      </c>
      <c r="I102" s="278">
        <v>1478.2833333333333</v>
      </c>
      <c r="J102" s="278">
        <v>1488.666666666667</v>
      </c>
      <c r="K102" s="276">
        <v>1467.9</v>
      </c>
      <c r="L102" s="276">
        <v>1440.15</v>
      </c>
      <c r="M102" s="276">
        <v>76.961820000000003</v>
      </c>
    </row>
    <row r="103" spans="1:13">
      <c r="A103" s="300">
        <v>94</v>
      </c>
      <c r="B103" s="276" t="s">
        <v>253</v>
      </c>
      <c r="C103" s="276">
        <v>687.4</v>
      </c>
      <c r="D103" s="278">
        <v>693.43333333333328</v>
      </c>
      <c r="E103" s="278">
        <v>678.06666666666661</v>
      </c>
      <c r="F103" s="278">
        <v>668.73333333333335</v>
      </c>
      <c r="G103" s="278">
        <v>653.36666666666667</v>
      </c>
      <c r="H103" s="278">
        <v>702.76666666666654</v>
      </c>
      <c r="I103" s="278">
        <v>718.1333333333331</v>
      </c>
      <c r="J103" s="278">
        <v>727.46666666666647</v>
      </c>
      <c r="K103" s="276">
        <v>708.8</v>
      </c>
      <c r="L103" s="276">
        <v>684.1</v>
      </c>
      <c r="M103" s="276">
        <v>26.443490000000001</v>
      </c>
    </row>
    <row r="104" spans="1:13">
      <c r="A104" s="300">
        <v>95</v>
      </c>
      <c r="B104" s="276" t="s">
        <v>106</v>
      </c>
      <c r="C104" s="276">
        <v>1122.6500000000001</v>
      </c>
      <c r="D104" s="278">
        <v>1130.95</v>
      </c>
      <c r="E104" s="278">
        <v>1106.2</v>
      </c>
      <c r="F104" s="278">
        <v>1089.75</v>
      </c>
      <c r="G104" s="278">
        <v>1065</v>
      </c>
      <c r="H104" s="278">
        <v>1147.4000000000001</v>
      </c>
      <c r="I104" s="278">
        <v>1172.1500000000001</v>
      </c>
      <c r="J104" s="278">
        <v>1188.6000000000001</v>
      </c>
      <c r="K104" s="276">
        <v>1155.7</v>
      </c>
      <c r="L104" s="276">
        <v>1114.5</v>
      </c>
      <c r="M104" s="276">
        <v>57.184759999999997</v>
      </c>
    </row>
    <row r="105" spans="1:13">
      <c r="A105" s="300">
        <v>96</v>
      </c>
      <c r="B105" s="276" t="s">
        <v>111</v>
      </c>
      <c r="C105" s="276">
        <v>3374.9</v>
      </c>
      <c r="D105" s="278">
        <v>3372.5833333333335</v>
      </c>
      <c r="E105" s="278">
        <v>3261.2166666666672</v>
      </c>
      <c r="F105" s="278">
        <v>3147.5333333333338</v>
      </c>
      <c r="G105" s="278">
        <v>3036.1666666666674</v>
      </c>
      <c r="H105" s="278">
        <v>3486.2666666666669</v>
      </c>
      <c r="I105" s="278">
        <v>3597.6333333333328</v>
      </c>
      <c r="J105" s="278">
        <v>3711.3166666666666</v>
      </c>
      <c r="K105" s="276">
        <v>3483.95</v>
      </c>
      <c r="L105" s="276">
        <v>3258.9</v>
      </c>
      <c r="M105" s="276">
        <v>38.130200000000002</v>
      </c>
    </row>
    <row r="106" spans="1:13">
      <c r="A106" s="300">
        <v>97</v>
      </c>
      <c r="B106" s="276" t="s">
        <v>114</v>
      </c>
      <c r="C106" s="276">
        <v>239.2</v>
      </c>
      <c r="D106" s="278">
        <v>241.51666666666665</v>
      </c>
      <c r="E106" s="278">
        <v>233.23333333333329</v>
      </c>
      <c r="F106" s="278">
        <v>227.26666666666665</v>
      </c>
      <c r="G106" s="278">
        <v>218.98333333333329</v>
      </c>
      <c r="H106" s="278">
        <v>247.48333333333329</v>
      </c>
      <c r="I106" s="278">
        <v>255.76666666666665</v>
      </c>
      <c r="J106" s="278">
        <v>261.73333333333329</v>
      </c>
      <c r="K106" s="276">
        <v>249.8</v>
      </c>
      <c r="L106" s="276">
        <v>235.55</v>
      </c>
      <c r="M106" s="276">
        <v>160.05359000000001</v>
      </c>
    </row>
    <row r="107" spans="1:13">
      <c r="A107" s="300">
        <v>98</v>
      </c>
      <c r="B107" s="276" t="s">
        <v>115</v>
      </c>
      <c r="C107" s="276">
        <v>225.4</v>
      </c>
      <c r="D107" s="278">
        <v>226.43333333333337</v>
      </c>
      <c r="E107" s="278">
        <v>222.06666666666672</v>
      </c>
      <c r="F107" s="278">
        <v>218.73333333333335</v>
      </c>
      <c r="G107" s="278">
        <v>214.3666666666667</v>
      </c>
      <c r="H107" s="278">
        <v>229.76666666666674</v>
      </c>
      <c r="I107" s="278">
        <v>234.13333333333335</v>
      </c>
      <c r="J107" s="278">
        <v>237.46666666666675</v>
      </c>
      <c r="K107" s="276">
        <v>230.8</v>
      </c>
      <c r="L107" s="276">
        <v>223.1</v>
      </c>
      <c r="M107" s="276">
        <v>79.177700000000002</v>
      </c>
    </row>
    <row r="108" spans="1:13">
      <c r="A108" s="300">
        <v>99</v>
      </c>
      <c r="B108" s="276" t="s">
        <v>116</v>
      </c>
      <c r="C108" s="276">
        <v>2409.35</v>
      </c>
      <c r="D108" s="278">
        <v>2396.1166666666668</v>
      </c>
      <c r="E108" s="278">
        <v>2370.2333333333336</v>
      </c>
      <c r="F108" s="278">
        <v>2331.1166666666668</v>
      </c>
      <c r="G108" s="278">
        <v>2305.2333333333336</v>
      </c>
      <c r="H108" s="278">
        <v>2435.2333333333336</v>
      </c>
      <c r="I108" s="278">
        <v>2461.1166666666668</v>
      </c>
      <c r="J108" s="278">
        <v>2500.2333333333336</v>
      </c>
      <c r="K108" s="276">
        <v>2422</v>
      </c>
      <c r="L108" s="276">
        <v>2357</v>
      </c>
      <c r="M108" s="276">
        <v>25.480889999999999</v>
      </c>
    </row>
    <row r="109" spans="1:13">
      <c r="A109" s="300">
        <v>100</v>
      </c>
      <c r="B109" s="276" t="s">
        <v>254</v>
      </c>
      <c r="C109" s="276">
        <v>275.64999999999998</v>
      </c>
      <c r="D109" s="278">
        <v>278.81666666666666</v>
      </c>
      <c r="E109" s="278">
        <v>270.83333333333331</v>
      </c>
      <c r="F109" s="278">
        <v>266.01666666666665</v>
      </c>
      <c r="G109" s="278">
        <v>258.0333333333333</v>
      </c>
      <c r="H109" s="278">
        <v>283.63333333333333</v>
      </c>
      <c r="I109" s="278">
        <v>291.61666666666667</v>
      </c>
      <c r="J109" s="278">
        <v>296.43333333333334</v>
      </c>
      <c r="K109" s="276">
        <v>286.8</v>
      </c>
      <c r="L109" s="276">
        <v>274</v>
      </c>
      <c r="M109" s="276">
        <v>17.914449999999999</v>
      </c>
    </row>
    <row r="110" spans="1:13">
      <c r="A110" s="300">
        <v>101</v>
      </c>
      <c r="B110" s="276" t="s">
        <v>255</v>
      </c>
      <c r="C110" s="276">
        <v>43.1</v>
      </c>
      <c r="D110" s="278">
        <v>43.483333333333327</v>
      </c>
      <c r="E110" s="278">
        <v>42.216666666666654</v>
      </c>
      <c r="F110" s="278">
        <v>41.333333333333329</v>
      </c>
      <c r="G110" s="278">
        <v>40.066666666666656</v>
      </c>
      <c r="H110" s="278">
        <v>44.366666666666653</v>
      </c>
      <c r="I110" s="278">
        <v>45.633333333333319</v>
      </c>
      <c r="J110" s="278">
        <v>46.516666666666652</v>
      </c>
      <c r="K110" s="276">
        <v>44.75</v>
      </c>
      <c r="L110" s="276">
        <v>42.6</v>
      </c>
      <c r="M110" s="276">
        <v>19.756730000000001</v>
      </c>
    </row>
    <row r="111" spans="1:13">
      <c r="A111" s="300">
        <v>102</v>
      </c>
      <c r="B111" s="276" t="s">
        <v>109</v>
      </c>
      <c r="C111" s="276">
        <v>2589.4499999999998</v>
      </c>
      <c r="D111" s="278">
        <v>2617.0833333333335</v>
      </c>
      <c r="E111" s="278">
        <v>2555.416666666667</v>
      </c>
      <c r="F111" s="278">
        <v>2521.3833333333337</v>
      </c>
      <c r="G111" s="278">
        <v>2459.7166666666672</v>
      </c>
      <c r="H111" s="278">
        <v>2651.1166666666668</v>
      </c>
      <c r="I111" s="278">
        <v>2712.7833333333338</v>
      </c>
      <c r="J111" s="278">
        <v>2746.8166666666666</v>
      </c>
      <c r="K111" s="276">
        <v>2678.75</v>
      </c>
      <c r="L111" s="276">
        <v>2583.0500000000002</v>
      </c>
      <c r="M111" s="276">
        <v>50.138719999999999</v>
      </c>
    </row>
    <row r="112" spans="1:13">
      <c r="A112" s="300">
        <v>103</v>
      </c>
      <c r="B112" s="276" t="s">
        <v>118</v>
      </c>
      <c r="C112" s="276">
        <v>533.79999999999995</v>
      </c>
      <c r="D112" s="278">
        <v>539.30000000000007</v>
      </c>
      <c r="E112" s="278">
        <v>525.10000000000014</v>
      </c>
      <c r="F112" s="278">
        <v>516.40000000000009</v>
      </c>
      <c r="G112" s="278">
        <v>502.20000000000016</v>
      </c>
      <c r="H112" s="278">
        <v>548.00000000000011</v>
      </c>
      <c r="I112" s="278">
        <v>562.20000000000016</v>
      </c>
      <c r="J112" s="278">
        <v>570.90000000000009</v>
      </c>
      <c r="K112" s="276">
        <v>553.5</v>
      </c>
      <c r="L112" s="276">
        <v>530.6</v>
      </c>
      <c r="M112" s="276">
        <v>245.15996999999999</v>
      </c>
    </row>
    <row r="113" spans="1:13">
      <c r="A113" s="300">
        <v>104</v>
      </c>
      <c r="B113" s="276" t="s">
        <v>256</v>
      </c>
      <c r="C113" s="276">
        <v>1438.95</v>
      </c>
      <c r="D113" s="278">
        <v>1446.1000000000001</v>
      </c>
      <c r="E113" s="278">
        <v>1412.8500000000004</v>
      </c>
      <c r="F113" s="278">
        <v>1386.7500000000002</v>
      </c>
      <c r="G113" s="278">
        <v>1353.5000000000005</v>
      </c>
      <c r="H113" s="278">
        <v>1472.2000000000003</v>
      </c>
      <c r="I113" s="278">
        <v>1505.4499999999998</v>
      </c>
      <c r="J113" s="278">
        <v>1531.5500000000002</v>
      </c>
      <c r="K113" s="276">
        <v>1479.35</v>
      </c>
      <c r="L113" s="276">
        <v>1420</v>
      </c>
      <c r="M113" s="276">
        <v>9.4664199999999994</v>
      </c>
    </row>
    <row r="114" spans="1:13">
      <c r="A114" s="300">
        <v>105</v>
      </c>
      <c r="B114" s="276" t="s">
        <v>119</v>
      </c>
      <c r="C114" s="276">
        <v>501.9</v>
      </c>
      <c r="D114" s="278">
        <v>504.26666666666665</v>
      </c>
      <c r="E114" s="278">
        <v>497.63333333333333</v>
      </c>
      <c r="F114" s="278">
        <v>493.36666666666667</v>
      </c>
      <c r="G114" s="278">
        <v>486.73333333333335</v>
      </c>
      <c r="H114" s="278">
        <v>508.5333333333333</v>
      </c>
      <c r="I114" s="278">
        <v>515.16666666666663</v>
      </c>
      <c r="J114" s="278">
        <v>519.43333333333328</v>
      </c>
      <c r="K114" s="276">
        <v>510.9</v>
      </c>
      <c r="L114" s="276">
        <v>500</v>
      </c>
      <c r="M114" s="276">
        <v>13.15963</v>
      </c>
    </row>
    <row r="115" spans="1:13">
      <c r="A115" s="300">
        <v>106</v>
      </c>
      <c r="B115" s="276" t="s">
        <v>402</v>
      </c>
      <c r="C115" s="276">
        <v>437.75</v>
      </c>
      <c r="D115" s="278">
        <v>438.58333333333331</v>
      </c>
      <c r="E115" s="278">
        <v>427.16666666666663</v>
      </c>
      <c r="F115" s="278">
        <v>416.58333333333331</v>
      </c>
      <c r="G115" s="278">
        <v>405.16666666666663</v>
      </c>
      <c r="H115" s="278">
        <v>449.16666666666663</v>
      </c>
      <c r="I115" s="278">
        <v>460.58333333333326</v>
      </c>
      <c r="J115" s="278">
        <v>471.16666666666663</v>
      </c>
      <c r="K115" s="276">
        <v>450</v>
      </c>
      <c r="L115" s="276">
        <v>428</v>
      </c>
      <c r="M115" s="276">
        <v>12.662190000000001</v>
      </c>
    </row>
    <row r="116" spans="1:13">
      <c r="A116" s="300">
        <v>107</v>
      </c>
      <c r="B116" s="276" t="s">
        <v>121</v>
      </c>
      <c r="C116" s="276">
        <v>49.5</v>
      </c>
      <c r="D116" s="278">
        <v>49.516666666666673</v>
      </c>
      <c r="E116" s="278">
        <v>48.283333333333346</v>
      </c>
      <c r="F116" s="278">
        <v>47.06666666666667</v>
      </c>
      <c r="G116" s="278">
        <v>45.833333333333343</v>
      </c>
      <c r="H116" s="278">
        <v>50.733333333333348</v>
      </c>
      <c r="I116" s="278">
        <v>51.966666666666683</v>
      </c>
      <c r="J116" s="278">
        <v>53.183333333333351</v>
      </c>
      <c r="K116" s="276">
        <v>50.75</v>
      </c>
      <c r="L116" s="276">
        <v>48.3</v>
      </c>
      <c r="M116" s="276">
        <v>555.67021999999997</v>
      </c>
    </row>
    <row r="117" spans="1:13">
      <c r="A117" s="300">
        <v>108</v>
      </c>
      <c r="B117" s="276" t="s">
        <v>128</v>
      </c>
      <c r="C117" s="276">
        <v>210.7</v>
      </c>
      <c r="D117" s="278">
        <v>211.53333333333333</v>
      </c>
      <c r="E117" s="278">
        <v>208.31666666666666</v>
      </c>
      <c r="F117" s="278">
        <v>205.93333333333334</v>
      </c>
      <c r="G117" s="278">
        <v>202.71666666666667</v>
      </c>
      <c r="H117" s="278">
        <v>213.91666666666666</v>
      </c>
      <c r="I117" s="278">
        <v>217.1333333333333</v>
      </c>
      <c r="J117" s="278">
        <v>219.51666666666665</v>
      </c>
      <c r="K117" s="276">
        <v>214.75</v>
      </c>
      <c r="L117" s="276">
        <v>209.15</v>
      </c>
      <c r="M117" s="276">
        <v>247.12182000000001</v>
      </c>
    </row>
    <row r="118" spans="1:13">
      <c r="A118" s="300">
        <v>109</v>
      </c>
      <c r="B118" s="276" t="s">
        <v>117</v>
      </c>
      <c r="C118" s="276">
        <v>211.5</v>
      </c>
      <c r="D118" s="278">
        <v>213.76666666666665</v>
      </c>
      <c r="E118" s="278">
        <v>205.5333333333333</v>
      </c>
      <c r="F118" s="278">
        <v>199.56666666666666</v>
      </c>
      <c r="G118" s="278">
        <v>191.33333333333331</v>
      </c>
      <c r="H118" s="278">
        <v>219.73333333333329</v>
      </c>
      <c r="I118" s="278">
        <v>227.96666666666664</v>
      </c>
      <c r="J118" s="278">
        <v>233.93333333333328</v>
      </c>
      <c r="K118" s="276">
        <v>222</v>
      </c>
      <c r="L118" s="276">
        <v>207.8</v>
      </c>
      <c r="M118" s="276">
        <v>200.80355</v>
      </c>
    </row>
    <row r="119" spans="1:13">
      <c r="A119" s="300">
        <v>110</v>
      </c>
      <c r="B119" s="276" t="s">
        <v>260</v>
      </c>
      <c r="C119" s="276">
        <v>122.55</v>
      </c>
      <c r="D119" s="278">
        <v>122.73333333333335</v>
      </c>
      <c r="E119" s="278">
        <v>120.4666666666667</v>
      </c>
      <c r="F119" s="278">
        <v>118.38333333333335</v>
      </c>
      <c r="G119" s="278">
        <v>116.1166666666667</v>
      </c>
      <c r="H119" s="278">
        <v>124.81666666666669</v>
      </c>
      <c r="I119" s="278">
        <v>127.08333333333334</v>
      </c>
      <c r="J119" s="278">
        <v>129.16666666666669</v>
      </c>
      <c r="K119" s="276">
        <v>125</v>
      </c>
      <c r="L119" s="276">
        <v>120.65</v>
      </c>
      <c r="M119" s="276">
        <v>18.796520000000001</v>
      </c>
    </row>
    <row r="120" spans="1:13">
      <c r="A120" s="300">
        <v>111</v>
      </c>
      <c r="B120" s="276" t="s">
        <v>127</v>
      </c>
      <c r="C120" s="276">
        <v>95.7</v>
      </c>
      <c r="D120" s="278">
        <v>96.100000000000009</v>
      </c>
      <c r="E120" s="278">
        <v>94.850000000000023</v>
      </c>
      <c r="F120" s="278">
        <v>94.000000000000014</v>
      </c>
      <c r="G120" s="278">
        <v>92.750000000000028</v>
      </c>
      <c r="H120" s="278">
        <v>96.950000000000017</v>
      </c>
      <c r="I120" s="278">
        <v>98.199999999999989</v>
      </c>
      <c r="J120" s="278">
        <v>99.050000000000011</v>
      </c>
      <c r="K120" s="276">
        <v>97.35</v>
      </c>
      <c r="L120" s="276">
        <v>95.25</v>
      </c>
      <c r="M120" s="276">
        <v>225.04208</v>
      </c>
    </row>
    <row r="121" spans="1:13">
      <c r="A121" s="300">
        <v>112</v>
      </c>
      <c r="B121" s="276" t="s">
        <v>2931</v>
      </c>
      <c r="C121" s="276">
        <v>1432.45</v>
      </c>
      <c r="D121" s="278">
        <v>1439.3333333333333</v>
      </c>
      <c r="E121" s="278">
        <v>1416.2166666666665</v>
      </c>
      <c r="F121" s="278">
        <v>1399.9833333333331</v>
      </c>
      <c r="G121" s="278">
        <v>1376.8666666666663</v>
      </c>
      <c r="H121" s="278">
        <v>1455.5666666666666</v>
      </c>
      <c r="I121" s="278">
        <v>1478.6833333333334</v>
      </c>
      <c r="J121" s="278">
        <v>1494.9166666666667</v>
      </c>
      <c r="K121" s="276">
        <v>1462.45</v>
      </c>
      <c r="L121" s="276">
        <v>1423.1</v>
      </c>
      <c r="M121" s="276">
        <v>8.8200699999999994</v>
      </c>
    </row>
    <row r="122" spans="1:13">
      <c r="A122" s="300">
        <v>113</v>
      </c>
      <c r="B122" s="276" t="s">
        <v>122</v>
      </c>
      <c r="C122" s="276">
        <v>534.25</v>
      </c>
      <c r="D122" s="278">
        <v>536.16666666666663</v>
      </c>
      <c r="E122" s="278">
        <v>528.33333333333326</v>
      </c>
      <c r="F122" s="278">
        <v>522.41666666666663</v>
      </c>
      <c r="G122" s="278">
        <v>514.58333333333326</v>
      </c>
      <c r="H122" s="278">
        <v>542.08333333333326</v>
      </c>
      <c r="I122" s="278">
        <v>549.91666666666652</v>
      </c>
      <c r="J122" s="278">
        <v>555.83333333333326</v>
      </c>
      <c r="K122" s="276">
        <v>544</v>
      </c>
      <c r="L122" s="276">
        <v>530.25</v>
      </c>
      <c r="M122" s="276">
        <v>29.683299999999999</v>
      </c>
    </row>
    <row r="123" spans="1:13">
      <c r="A123" s="300">
        <v>114</v>
      </c>
      <c r="B123" s="276" t="s">
        <v>3644</v>
      </c>
      <c r="C123" s="276">
        <v>241.45</v>
      </c>
      <c r="D123" s="278">
        <v>242.16666666666666</v>
      </c>
      <c r="E123" s="278">
        <v>236.13333333333333</v>
      </c>
      <c r="F123" s="278">
        <v>230.81666666666666</v>
      </c>
      <c r="G123" s="278">
        <v>224.78333333333333</v>
      </c>
      <c r="H123" s="278">
        <v>247.48333333333332</v>
      </c>
      <c r="I123" s="278">
        <v>253.51666666666668</v>
      </c>
      <c r="J123" s="278">
        <v>258.83333333333331</v>
      </c>
      <c r="K123" s="276">
        <v>248.2</v>
      </c>
      <c r="L123" s="276">
        <v>236.85</v>
      </c>
      <c r="M123" s="276">
        <v>18.222020000000001</v>
      </c>
    </row>
    <row r="124" spans="1:13">
      <c r="A124" s="300">
        <v>115</v>
      </c>
      <c r="B124" s="276" t="s">
        <v>124</v>
      </c>
      <c r="C124" s="276">
        <v>893.3</v>
      </c>
      <c r="D124" s="278">
        <v>905.76666666666677</v>
      </c>
      <c r="E124" s="278">
        <v>877.53333333333353</v>
      </c>
      <c r="F124" s="278">
        <v>861.76666666666677</v>
      </c>
      <c r="G124" s="278">
        <v>833.53333333333353</v>
      </c>
      <c r="H124" s="278">
        <v>921.53333333333353</v>
      </c>
      <c r="I124" s="278">
        <v>949.76666666666688</v>
      </c>
      <c r="J124" s="278">
        <v>965.53333333333353</v>
      </c>
      <c r="K124" s="276">
        <v>934</v>
      </c>
      <c r="L124" s="276">
        <v>890</v>
      </c>
      <c r="M124" s="276">
        <v>113.66492</v>
      </c>
    </row>
    <row r="125" spans="1:13">
      <c r="A125" s="300">
        <v>116</v>
      </c>
      <c r="B125" s="276" t="s">
        <v>261</v>
      </c>
      <c r="C125" s="276">
        <v>5342</v>
      </c>
      <c r="D125" s="278">
        <v>5320.9333333333334</v>
      </c>
      <c r="E125" s="278">
        <v>5266.0666666666666</v>
      </c>
      <c r="F125" s="278">
        <v>5190.1333333333332</v>
      </c>
      <c r="G125" s="278">
        <v>5135.2666666666664</v>
      </c>
      <c r="H125" s="278">
        <v>5396.8666666666668</v>
      </c>
      <c r="I125" s="278">
        <v>5451.7333333333336</v>
      </c>
      <c r="J125" s="278">
        <v>5527.666666666667</v>
      </c>
      <c r="K125" s="276">
        <v>5375.8</v>
      </c>
      <c r="L125" s="276">
        <v>5245</v>
      </c>
      <c r="M125" s="276">
        <v>8.1866800000000008</v>
      </c>
    </row>
    <row r="126" spans="1:13">
      <c r="A126" s="300">
        <v>117</v>
      </c>
      <c r="B126" s="276" t="s">
        <v>126</v>
      </c>
      <c r="C126" s="276">
        <v>1340.85</v>
      </c>
      <c r="D126" s="278">
        <v>1341.1333333333332</v>
      </c>
      <c r="E126" s="278">
        <v>1326.2666666666664</v>
      </c>
      <c r="F126" s="278">
        <v>1311.6833333333332</v>
      </c>
      <c r="G126" s="278">
        <v>1296.8166666666664</v>
      </c>
      <c r="H126" s="278">
        <v>1355.7166666666665</v>
      </c>
      <c r="I126" s="278">
        <v>1370.5833333333333</v>
      </c>
      <c r="J126" s="278">
        <v>1385.1666666666665</v>
      </c>
      <c r="K126" s="276">
        <v>1356</v>
      </c>
      <c r="L126" s="276">
        <v>1326.55</v>
      </c>
      <c r="M126" s="276">
        <v>96.465909999999994</v>
      </c>
    </row>
    <row r="127" spans="1:13">
      <c r="A127" s="300">
        <v>118</v>
      </c>
      <c r="B127" s="276" t="s">
        <v>123</v>
      </c>
      <c r="C127" s="276">
        <v>1642.3</v>
      </c>
      <c r="D127" s="278">
        <v>1653.5833333333333</v>
      </c>
      <c r="E127" s="278">
        <v>1622.7666666666664</v>
      </c>
      <c r="F127" s="278">
        <v>1603.2333333333331</v>
      </c>
      <c r="G127" s="278">
        <v>1572.4166666666663</v>
      </c>
      <c r="H127" s="278">
        <v>1673.1166666666666</v>
      </c>
      <c r="I127" s="278">
        <v>1703.9333333333336</v>
      </c>
      <c r="J127" s="278">
        <v>1723.4666666666667</v>
      </c>
      <c r="K127" s="276">
        <v>1684.4</v>
      </c>
      <c r="L127" s="276">
        <v>1634.05</v>
      </c>
      <c r="M127" s="276">
        <v>6.8297100000000004</v>
      </c>
    </row>
    <row r="128" spans="1:13">
      <c r="A128" s="300">
        <v>119</v>
      </c>
      <c r="B128" s="276" t="s">
        <v>262</v>
      </c>
      <c r="C128" s="276">
        <v>2044.65</v>
      </c>
      <c r="D128" s="278">
        <v>2041.4833333333333</v>
      </c>
      <c r="E128" s="278">
        <v>2015.9666666666667</v>
      </c>
      <c r="F128" s="278">
        <v>1987.2833333333333</v>
      </c>
      <c r="G128" s="278">
        <v>1961.7666666666667</v>
      </c>
      <c r="H128" s="278">
        <v>2070.166666666667</v>
      </c>
      <c r="I128" s="278">
        <v>2095.6833333333334</v>
      </c>
      <c r="J128" s="278">
        <v>2124.3666666666668</v>
      </c>
      <c r="K128" s="276">
        <v>2067</v>
      </c>
      <c r="L128" s="276">
        <v>2012.8</v>
      </c>
      <c r="M128" s="276">
        <v>3.0091000000000001</v>
      </c>
    </row>
    <row r="129" spans="1:13">
      <c r="A129" s="300">
        <v>120</v>
      </c>
      <c r="B129" s="276" t="s">
        <v>263</v>
      </c>
      <c r="C129" s="276">
        <v>74.05</v>
      </c>
      <c r="D129" s="278">
        <v>74.783333333333331</v>
      </c>
      <c r="E129" s="278">
        <v>72.766666666666666</v>
      </c>
      <c r="F129" s="278">
        <v>71.483333333333334</v>
      </c>
      <c r="G129" s="278">
        <v>69.466666666666669</v>
      </c>
      <c r="H129" s="278">
        <v>76.066666666666663</v>
      </c>
      <c r="I129" s="278">
        <v>78.083333333333314</v>
      </c>
      <c r="J129" s="278">
        <v>79.36666666666666</v>
      </c>
      <c r="K129" s="276">
        <v>76.8</v>
      </c>
      <c r="L129" s="276">
        <v>73.5</v>
      </c>
      <c r="M129" s="276">
        <v>30.838159999999998</v>
      </c>
    </row>
    <row r="130" spans="1:13">
      <c r="A130" s="300">
        <v>121</v>
      </c>
      <c r="B130" s="276" t="s">
        <v>130</v>
      </c>
      <c r="C130" s="276">
        <v>375.4</v>
      </c>
      <c r="D130" s="278">
        <v>381.68333333333334</v>
      </c>
      <c r="E130" s="278">
        <v>365.91666666666669</v>
      </c>
      <c r="F130" s="278">
        <v>356.43333333333334</v>
      </c>
      <c r="G130" s="278">
        <v>340.66666666666669</v>
      </c>
      <c r="H130" s="278">
        <v>391.16666666666669</v>
      </c>
      <c r="I130" s="278">
        <v>406.93333333333334</v>
      </c>
      <c r="J130" s="278">
        <v>416.41666666666669</v>
      </c>
      <c r="K130" s="276">
        <v>397.45</v>
      </c>
      <c r="L130" s="276">
        <v>372.2</v>
      </c>
      <c r="M130" s="276">
        <v>87.794049999999999</v>
      </c>
    </row>
    <row r="131" spans="1:13">
      <c r="A131" s="300">
        <v>122</v>
      </c>
      <c r="B131" s="276" t="s">
        <v>129</v>
      </c>
      <c r="C131" s="276">
        <v>281.64999999999998</v>
      </c>
      <c r="D131" s="278">
        <v>289.66666666666669</v>
      </c>
      <c r="E131" s="278">
        <v>270.08333333333337</v>
      </c>
      <c r="F131" s="278">
        <v>258.51666666666671</v>
      </c>
      <c r="G131" s="278">
        <v>238.93333333333339</v>
      </c>
      <c r="H131" s="278">
        <v>301.23333333333335</v>
      </c>
      <c r="I131" s="278">
        <v>320.81666666666672</v>
      </c>
      <c r="J131" s="278">
        <v>332.38333333333333</v>
      </c>
      <c r="K131" s="276">
        <v>309.25</v>
      </c>
      <c r="L131" s="276">
        <v>278.10000000000002</v>
      </c>
      <c r="M131" s="276">
        <v>244.06863000000001</v>
      </c>
    </row>
    <row r="132" spans="1:13">
      <c r="A132" s="300">
        <v>123</v>
      </c>
      <c r="B132" s="276" t="s">
        <v>131</v>
      </c>
      <c r="C132" s="276">
        <v>2746.2</v>
      </c>
      <c r="D132" s="278">
        <v>2772.5333333333328</v>
      </c>
      <c r="E132" s="278">
        <v>2707.3666666666659</v>
      </c>
      <c r="F132" s="278">
        <v>2668.5333333333328</v>
      </c>
      <c r="G132" s="278">
        <v>2603.3666666666659</v>
      </c>
      <c r="H132" s="278">
        <v>2811.3666666666659</v>
      </c>
      <c r="I132" s="278">
        <v>2876.5333333333328</v>
      </c>
      <c r="J132" s="278">
        <v>2915.3666666666659</v>
      </c>
      <c r="K132" s="276">
        <v>2837.7</v>
      </c>
      <c r="L132" s="276">
        <v>2733.7</v>
      </c>
      <c r="M132" s="276">
        <v>9.3407199999999992</v>
      </c>
    </row>
    <row r="133" spans="1:13">
      <c r="A133" s="300">
        <v>124</v>
      </c>
      <c r="B133" s="276" t="s">
        <v>133</v>
      </c>
      <c r="C133" s="276">
        <v>1828</v>
      </c>
      <c r="D133" s="278">
        <v>1842.5</v>
      </c>
      <c r="E133" s="278">
        <v>1810</v>
      </c>
      <c r="F133" s="278">
        <v>1792</v>
      </c>
      <c r="G133" s="278">
        <v>1759.5</v>
      </c>
      <c r="H133" s="278">
        <v>1860.5</v>
      </c>
      <c r="I133" s="278">
        <v>1893</v>
      </c>
      <c r="J133" s="278">
        <v>1911</v>
      </c>
      <c r="K133" s="276">
        <v>1875</v>
      </c>
      <c r="L133" s="276">
        <v>1824.5</v>
      </c>
      <c r="M133" s="276">
        <v>42.981749999999998</v>
      </c>
    </row>
    <row r="134" spans="1:13">
      <c r="A134" s="300">
        <v>125</v>
      </c>
      <c r="B134" s="276" t="s">
        <v>134</v>
      </c>
      <c r="C134" s="276">
        <v>92.25</v>
      </c>
      <c r="D134" s="278">
        <v>93.850000000000009</v>
      </c>
      <c r="E134" s="278">
        <v>89.800000000000011</v>
      </c>
      <c r="F134" s="278">
        <v>87.350000000000009</v>
      </c>
      <c r="G134" s="278">
        <v>83.300000000000011</v>
      </c>
      <c r="H134" s="278">
        <v>96.300000000000011</v>
      </c>
      <c r="I134" s="278">
        <v>100.35</v>
      </c>
      <c r="J134" s="278">
        <v>102.80000000000001</v>
      </c>
      <c r="K134" s="276">
        <v>97.9</v>
      </c>
      <c r="L134" s="276">
        <v>91.4</v>
      </c>
      <c r="M134" s="276">
        <v>289.52886999999998</v>
      </c>
    </row>
    <row r="135" spans="1:13">
      <c r="A135" s="300">
        <v>126</v>
      </c>
      <c r="B135" s="276" t="s">
        <v>265</v>
      </c>
      <c r="C135" s="276">
        <v>2401.9499999999998</v>
      </c>
      <c r="D135" s="278">
        <v>2444.5</v>
      </c>
      <c r="E135" s="278">
        <v>2347.5</v>
      </c>
      <c r="F135" s="278">
        <v>2293.0500000000002</v>
      </c>
      <c r="G135" s="278">
        <v>2196.0500000000002</v>
      </c>
      <c r="H135" s="278">
        <v>2498.9499999999998</v>
      </c>
      <c r="I135" s="278">
        <v>2595.9499999999998</v>
      </c>
      <c r="J135" s="278">
        <v>2650.3999999999996</v>
      </c>
      <c r="K135" s="276">
        <v>2541.5</v>
      </c>
      <c r="L135" s="276">
        <v>2390.0500000000002</v>
      </c>
      <c r="M135" s="276">
        <v>2.4395899999999999</v>
      </c>
    </row>
    <row r="136" spans="1:13">
      <c r="A136" s="300">
        <v>127</v>
      </c>
      <c r="B136" s="276" t="s">
        <v>135</v>
      </c>
      <c r="C136" s="276">
        <v>413.55</v>
      </c>
      <c r="D136" s="278">
        <v>417.75</v>
      </c>
      <c r="E136" s="278">
        <v>408.05</v>
      </c>
      <c r="F136" s="278">
        <v>402.55</v>
      </c>
      <c r="G136" s="278">
        <v>392.85</v>
      </c>
      <c r="H136" s="278">
        <v>423.25</v>
      </c>
      <c r="I136" s="278">
        <v>432.95000000000005</v>
      </c>
      <c r="J136" s="278">
        <v>438.45</v>
      </c>
      <c r="K136" s="276">
        <v>427.45</v>
      </c>
      <c r="L136" s="276">
        <v>412.25</v>
      </c>
      <c r="M136" s="276">
        <v>53.406649999999999</v>
      </c>
    </row>
    <row r="137" spans="1:13">
      <c r="A137" s="300">
        <v>128</v>
      </c>
      <c r="B137" s="276" t="s">
        <v>266</v>
      </c>
      <c r="C137" s="276">
        <v>3929.45</v>
      </c>
      <c r="D137" s="278">
        <v>3956.0833333333335</v>
      </c>
      <c r="E137" s="278">
        <v>3883.3666666666668</v>
      </c>
      <c r="F137" s="278">
        <v>3837.2833333333333</v>
      </c>
      <c r="G137" s="278">
        <v>3764.5666666666666</v>
      </c>
      <c r="H137" s="278">
        <v>4002.166666666667</v>
      </c>
      <c r="I137" s="278">
        <v>4074.8833333333332</v>
      </c>
      <c r="J137" s="278">
        <v>4120.9666666666672</v>
      </c>
      <c r="K137" s="276">
        <v>4028.8</v>
      </c>
      <c r="L137" s="276">
        <v>3910</v>
      </c>
      <c r="M137" s="276">
        <v>1.4746300000000001</v>
      </c>
    </row>
    <row r="138" spans="1:13">
      <c r="A138" s="300">
        <v>129</v>
      </c>
      <c r="B138" s="276" t="s">
        <v>136</v>
      </c>
      <c r="C138" s="276">
        <v>1362.1</v>
      </c>
      <c r="D138" s="278">
        <v>1361.8666666666666</v>
      </c>
      <c r="E138" s="278">
        <v>1348.7333333333331</v>
      </c>
      <c r="F138" s="278">
        <v>1335.3666666666666</v>
      </c>
      <c r="G138" s="278">
        <v>1322.2333333333331</v>
      </c>
      <c r="H138" s="278">
        <v>1375.2333333333331</v>
      </c>
      <c r="I138" s="278">
        <v>1388.3666666666668</v>
      </c>
      <c r="J138" s="278">
        <v>1401.7333333333331</v>
      </c>
      <c r="K138" s="276">
        <v>1375</v>
      </c>
      <c r="L138" s="276">
        <v>1348.5</v>
      </c>
      <c r="M138" s="276">
        <v>32.826650000000001</v>
      </c>
    </row>
    <row r="139" spans="1:13">
      <c r="A139" s="300">
        <v>130</v>
      </c>
      <c r="B139" s="276" t="s">
        <v>137</v>
      </c>
      <c r="C139" s="276">
        <v>1079.25</v>
      </c>
      <c r="D139" s="278">
        <v>1074.9666666666667</v>
      </c>
      <c r="E139" s="278">
        <v>1060.9333333333334</v>
      </c>
      <c r="F139" s="278">
        <v>1042.6166666666668</v>
      </c>
      <c r="G139" s="278">
        <v>1028.5833333333335</v>
      </c>
      <c r="H139" s="278">
        <v>1093.2833333333333</v>
      </c>
      <c r="I139" s="278">
        <v>1107.3166666666666</v>
      </c>
      <c r="J139" s="278">
        <v>1125.6333333333332</v>
      </c>
      <c r="K139" s="276">
        <v>1089</v>
      </c>
      <c r="L139" s="276">
        <v>1056.6500000000001</v>
      </c>
      <c r="M139" s="276">
        <v>25.40352</v>
      </c>
    </row>
    <row r="140" spans="1:13">
      <c r="A140" s="300">
        <v>131</v>
      </c>
      <c r="B140" s="276" t="s">
        <v>148</v>
      </c>
      <c r="C140" s="276">
        <v>92305.95</v>
      </c>
      <c r="D140" s="278">
        <v>92690.633333333346</v>
      </c>
      <c r="E140" s="278">
        <v>91035.316666666695</v>
      </c>
      <c r="F140" s="278">
        <v>89764.683333333349</v>
      </c>
      <c r="G140" s="278">
        <v>88109.366666666698</v>
      </c>
      <c r="H140" s="278">
        <v>93961.266666666692</v>
      </c>
      <c r="I140" s="278">
        <v>95616.583333333343</v>
      </c>
      <c r="J140" s="278">
        <v>96887.216666666689</v>
      </c>
      <c r="K140" s="276">
        <v>94345.95</v>
      </c>
      <c r="L140" s="276">
        <v>91420</v>
      </c>
      <c r="M140" s="276">
        <v>0.90866999999999998</v>
      </c>
    </row>
    <row r="141" spans="1:13">
      <c r="A141" s="300">
        <v>132</v>
      </c>
      <c r="B141" s="276" t="s">
        <v>145</v>
      </c>
      <c r="C141" s="276">
        <v>1041.05</v>
      </c>
      <c r="D141" s="278">
        <v>1042</v>
      </c>
      <c r="E141" s="278">
        <v>1018.05</v>
      </c>
      <c r="F141" s="278">
        <v>995.05</v>
      </c>
      <c r="G141" s="278">
        <v>971.09999999999991</v>
      </c>
      <c r="H141" s="278">
        <v>1065</v>
      </c>
      <c r="I141" s="278">
        <v>1088.9499999999998</v>
      </c>
      <c r="J141" s="278">
        <v>1111.95</v>
      </c>
      <c r="K141" s="276">
        <v>1065.95</v>
      </c>
      <c r="L141" s="276">
        <v>1019</v>
      </c>
      <c r="M141" s="276">
        <v>17.424939999999999</v>
      </c>
    </row>
    <row r="142" spans="1:13">
      <c r="A142" s="300">
        <v>133</v>
      </c>
      <c r="B142" s="276" t="s">
        <v>139</v>
      </c>
      <c r="C142" s="276">
        <v>173.85</v>
      </c>
      <c r="D142" s="278">
        <v>176.35</v>
      </c>
      <c r="E142" s="278">
        <v>170.5</v>
      </c>
      <c r="F142" s="278">
        <v>167.15</v>
      </c>
      <c r="G142" s="278">
        <v>161.30000000000001</v>
      </c>
      <c r="H142" s="278">
        <v>179.7</v>
      </c>
      <c r="I142" s="278">
        <v>185.54999999999995</v>
      </c>
      <c r="J142" s="278">
        <v>188.89999999999998</v>
      </c>
      <c r="K142" s="276">
        <v>182.2</v>
      </c>
      <c r="L142" s="276">
        <v>173</v>
      </c>
      <c r="M142" s="276">
        <v>87.682090000000002</v>
      </c>
    </row>
    <row r="143" spans="1:13">
      <c r="A143" s="300">
        <v>134</v>
      </c>
      <c r="B143" s="276" t="s">
        <v>138</v>
      </c>
      <c r="C143" s="276">
        <v>798.4</v>
      </c>
      <c r="D143" s="278">
        <v>806.69999999999993</v>
      </c>
      <c r="E143" s="278">
        <v>786.69999999999982</v>
      </c>
      <c r="F143" s="278">
        <v>774.99999999999989</v>
      </c>
      <c r="G143" s="278">
        <v>754.99999999999977</v>
      </c>
      <c r="H143" s="278">
        <v>818.39999999999986</v>
      </c>
      <c r="I143" s="278">
        <v>838.40000000000009</v>
      </c>
      <c r="J143" s="278">
        <v>850.09999999999991</v>
      </c>
      <c r="K143" s="276">
        <v>826.7</v>
      </c>
      <c r="L143" s="276">
        <v>795</v>
      </c>
      <c r="M143" s="276">
        <v>55.88252</v>
      </c>
    </row>
    <row r="144" spans="1:13">
      <c r="A144" s="300">
        <v>135</v>
      </c>
      <c r="B144" s="276" t="s">
        <v>140</v>
      </c>
      <c r="C144" s="276">
        <v>162.1</v>
      </c>
      <c r="D144" s="278">
        <v>163.13333333333335</v>
      </c>
      <c r="E144" s="278">
        <v>160.26666666666671</v>
      </c>
      <c r="F144" s="278">
        <v>158.43333333333337</v>
      </c>
      <c r="G144" s="278">
        <v>155.56666666666672</v>
      </c>
      <c r="H144" s="278">
        <v>164.9666666666667</v>
      </c>
      <c r="I144" s="278">
        <v>167.83333333333331</v>
      </c>
      <c r="J144" s="278">
        <v>169.66666666666669</v>
      </c>
      <c r="K144" s="276">
        <v>166</v>
      </c>
      <c r="L144" s="276">
        <v>161.30000000000001</v>
      </c>
      <c r="M144" s="276">
        <v>55.79607</v>
      </c>
    </row>
    <row r="145" spans="1:13">
      <c r="A145" s="300">
        <v>136</v>
      </c>
      <c r="B145" s="276" t="s">
        <v>141</v>
      </c>
      <c r="C145" s="276">
        <v>418.75</v>
      </c>
      <c r="D145" s="278">
        <v>418.10000000000008</v>
      </c>
      <c r="E145" s="278">
        <v>413.75000000000017</v>
      </c>
      <c r="F145" s="278">
        <v>408.75000000000011</v>
      </c>
      <c r="G145" s="278">
        <v>404.4000000000002</v>
      </c>
      <c r="H145" s="278">
        <v>423.10000000000014</v>
      </c>
      <c r="I145" s="278">
        <v>427.45000000000005</v>
      </c>
      <c r="J145" s="278">
        <v>432.4500000000001</v>
      </c>
      <c r="K145" s="276">
        <v>422.45</v>
      </c>
      <c r="L145" s="276">
        <v>413.1</v>
      </c>
      <c r="M145" s="276">
        <v>18.357009999999999</v>
      </c>
    </row>
    <row r="146" spans="1:13">
      <c r="A146" s="300">
        <v>137</v>
      </c>
      <c r="B146" s="276" t="s">
        <v>142</v>
      </c>
      <c r="C146" s="276">
        <v>8048.85</v>
      </c>
      <c r="D146" s="278">
        <v>8118.95</v>
      </c>
      <c r="E146" s="278">
        <v>7929.9</v>
      </c>
      <c r="F146" s="278">
        <v>7810.95</v>
      </c>
      <c r="G146" s="278">
        <v>7621.9</v>
      </c>
      <c r="H146" s="278">
        <v>8237.9</v>
      </c>
      <c r="I146" s="278">
        <v>8426.9500000000007</v>
      </c>
      <c r="J146" s="278">
        <v>8545.9</v>
      </c>
      <c r="K146" s="276">
        <v>8308</v>
      </c>
      <c r="L146" s="276">
        <v>8000</v>
      </c>
      <c r="M146" s="276">
        <v>11.729139999999999</v>
      </c>
    </row>
    <row r="147" spans="1:13">
      <c r="A147" s="300">
        <v>138</v>
      </c>
      <c r="B147" s="276" t="s">
        <v>144</v>
      </c>
      <c r="C147" s="276">
        <v>702.1</v>
      </c>
      <c r="D147" s="278">
        <v>705.26666666666677</v>
      </c>
      <c r="E147" s="278">
        <v>693.83333333333348</v>
      </c>
      <c r="F147" s="278">
        <v>685.56666666666672</v>
      </c>
      <c r="G147" s="278">
        <v>674.13333333333344</v>
      </c>
      <c r="H147" s="278">
        <v>713.53333333333353</v>
      </c>
      <c r="I147" s="278">
        <v>724.9666666666667</v>
      </c>
      <c r="J147" s="278">
        <v>733.23333333333358</v>
      </c>
      <c r="K147" s="276">
        <v>716.7</v>
      </c>
      <c r="L147" s="276">
        <v>697</v>
      </c>
      <c r="M147" s="276">
        <v>9.6815899999999999</v>
      </c>
    </row>
    <row r="148" spans="1:13">
      <c r="A148" s="300">
        <v>139</v>
      </c>
      <c r="B148" s="276" t="s">
        <v>146</v>
      </c>
      <c r="C148" s="276">
        <v>1791.3</v>
      </c>
      <c r="D148" s="278">
        <v>1768.8333333333333</v>
      </c>
      <c r="E148" s="278">
        <v>1737.6666666666665</v>
      </c>
      <c r="F148" s="278">
        <v>1684.0333333333333</v>
      </c>
      <c r="G148" s="278">
        <v>1652.8666666666666</v>
      </c>
      <c r="H148" s="278">
        <v>1822.4666666666665</v>
      </c>
      <c r="I148" s="278">
        <v>1853.633333333333</v>
      </c>
      <c r="J148" s="278">
        <v>1907.2666666666664</v>
      </c>
      <c r="K148" s="276">
        <v>1800</v>
      </c>
      <c r="L148" s="276">
        <v>1715.2</v>
      </c>
      <c r="M148" s="276">
        <v>12.862970000000001</v>
      </c>
    </row>
    <row r="149" spans="1:13">
      <c r="A149" s="300">
        <v>140</v>
      </c>
      <c r="B149" s="276" t="s">
        <v>147</v>
      </c>
      <c r="C149" s="276">
        <v>156.25</v>
      </c>
      <c r="D149" s="278">
        <v>158.58333333333334</v>
      </c>
      <c r="E149" s="278">
        <v>152.4666666666667</v>
      </c>
      <c r="F149" s="278">
        <v>148.68333333333337</v>
      </c>
      <c r="G149" s="278">
        <v>142.56666666666672</v>
      </c>
      <c r="H149" s="278">
        <v>162.36666666666667</v>
      </c>
      <c r="I149" s="278">
        <v>168.48333333333329</v>
      </c>
      <c r="J149" s="278">
        <v>172.26666666666665</v>
      </c>
      <c r="K149" s="276">
        <v>164.7</v>
      </c>
      <c r="L149" s="276">
        <v>154.80000000000001</v>
      </c>
      <c r="M149" s="276">
        <v>223.08493000000001</v>
      </c>
    </row>
    <row r="150" spans="1:13">
      <c r="A150" s="300">
        <v>141</v>
      </c>
      <c r="B150" s="276" t="s">
        <v>268</v>
      </c>
      <c r="C150" s="276">
        <v>1599.05</v>
      </c>
      <c r="D150" s="278">
        <v>1584.0166666666667</v>
      </c>
      <c r="E150" s="278">
        <v>1552.0333333333333</v>
      </c>
      <c r="F150" s="278">
        <v>1505.0166666666667</v>
      </c>
      <c r="G150" s="278">
        <v>1473.0333333333333</v>
      </c>
      <c r="H150" s="278">
        <v>1631.0333333333333</v>
      </c>
      <c r="I150" s="278">
        <v>1663.0166666666664</v>
      </c>
      <c r="J150" s="278">
        <v>1710.0333333333333</v>
      </c>
      <c r="K150" s="276">
        <v>1616</v>
      </c>
      <c r="L150" s="276">
        <v>1537</v>
      </c>
      <c r="M150" s="276">
        <v>9.2036999999999995</v>
      </c>
    </row>
    <row r="151" spans="1:13">
      <c r="A151" s="300">
        <v>142</v>
      </c>
      <c r="B151" s="276" t="s">
        <v>149</v>
      </c>
      <c r="C151" s="276">
        <v>1165.4000000000001</v>
      </c>
      <c r="D151" s="278">
        <v>1174.9333333333334</v>
      </c>
      <c r="E151" s="278">
        <v>1152.4666666666667</v>
      </c>
      <c r="F151" s="278">
        <v>1139.5333333333333</v>
      </c>
      <c r="G151" s="278">
        <v>1117.0666666666666</v>
      </c>
      <c r="H151" s="278">
        <v>1187.8666666666668</v>
      </c>
      <c r="I151" s="278">
        <v>1210.3333333333335</v>
      </c>
      <c r="J151" s="278">
        <v>1223.2666666666669</v>
      </c>
      <c r="K151" s="276">
        <v>1197.4000000000001</v>
      </c>
      <c r="L151" s="276">
        <v>1162</v>
      </c>
      <c r="M151" s="276">
        <v>13.34225</v>
      </c>
    </row>
    <row r="152" spans="1:13">
      <c r="A152" s="300">
        <v>143</v>
      </c>
      <c r="B152" s="276" t="s">
        <v>269</v>
      </c>
      <c r="C152" s="276">
        <v>905.1</v>
      </c>
      <c r="D152" s="278">
        <v>898.41666666666663</v>
      </c>
      <c r="E152" s="278">
        <v>889.63333333333321</v>
      </c>
      <c r="F152" s="278">
        <v>874.16666666666663</v>
      </c>
      <c r="G152" s="278">
        <v>865.38333333333321</v>
      </c>
      <c r="H152" s="278">
        <v>913.88333333333321</v>
      </c>
      <c r="I152" s="278">
        <v>922.66666666666674</v>
      </c>
      <c r="J152" s="278">
        <v>938.13333333333321</v>
      </c>
      <c r="K152" s="276">
        <v>907.2</v>
      </c>
      <c r="L152" s="276">
        <v>882.95</v>
      </c>
      <c r="M152" s="276">
        <v>1.6407</v>
      </c>
    </row>
    <row r="153" spans="1:13">
      <c r="A153" s="300">
        <v>144</v>
      </c>
      <c r="B153" s="276" t="s">
        <v>155</v>
      </c>
      <c r="C153" s="276">
        <v>111.9</v>
      </c>
      <c r="D153" s="278">
        <v>113.63333333333333</v>
      </c>
      <c r="E153" s="278">
        <v>109.46666666666665</v>
      </c>
      <c r="F153" s="278">
        <v>107.03333333333333</v>
      </c>
      <c r="G153" s="278">
        <v>102.86666666666666</v>
      </c>
      <c r="H153" s="278">
        <v>116.06666666666665</v>
      </c>
      <c r="I153" s="278">
        <v>120.23333333333333</v>
      </c>
      <c r="J153" s="278">
        <v>122.66666666666664</v>
      </c>
      <c r="K153" s="276">
        <v>117.8</v>
      </c>
      <c r="L153" s="276">
        <v>111.2</v>
      </c>
      <c r="M153" s="276">
        <v>90.778559999999999</v>
      </c>
    </row>
    <row r="154" spans="1:13">
      <c r="A154" s="300">
        <v>145</v>
      </c>
      <c r="B154" s="276" t="s">
        <v>156</v>
      </c>
      <c r="C154" s="276">
        <v>94.05</v>
      </c>
      <c r="D154" s="278">
        <v>94.483333333333348</v>
      </c>
      <c r="E154" s="278">
        <v>92.466666666666697</v>
      </c>
      <c r="F154" s="278">
        <v>90.883333333333354</v>
      </c>
      <c r="G154" s="278">
        <v>88.866666666666703</v>
      </c>
      <c r="H154" s="278">
        <v>96.066666666666691</v>
      </c>
      <c r="I154" s="278">
        <v>98.083333333333343</v>
      </c>
      <c r="J154" s="278">
        <v>99.666666666666686</v>
      </c>
      <c r="K154" s="276">
        <v>96.5</v>
      </c>
      <c r="L154" s="276">
        <v>92.9</v>
      </c>
      <c r="M154" s="276">
        <v>260.29669000000001</v>
      </c>
    </row>
    <row r="155" spans="1:13">
      <c r="A155" s="300">
        <v>146</v>
      </c>
      <c r="B155" s="276" t="s">
        <v>150</v>
      </c>
      <c r="C155" s="276">
        <v>46.6</v>
      </c>
      <c r="D155" s="278">
        <v>47.366666666666674</v>
      </c>
      <c r="E155" s="278">
        <v>45.533333333333346</v>
      </c>
      <c r="F155" s="278">
        <v>44.466666666666669</v>
      </c>
      <c r="G155" s="278">
        <v>42.63333333333334</v>
      </c>
      <c r="H155" s="278">
        <v>48.433333333333351</v>
      </c>
      <c r="I155" s="278">
        <v>50.26666666666668</v>
      </c>
      <c r="J155" s="278">
        <v>51.333333333333357</v>
      </c>
      <c r="K155" s="276">
        <v>49.2</v>
      </c>
      <c r="L155" s="276">
        <v>46.3</v>
      </c>
      <c r="M155" s="276">
        <v>373.41858999999999</v>
      </c>
    </row>
    <row r="156" spans="1:13">
      <c r="A156" s="300">
        <v>147</v>
      </c>
      <c r="B156" s="276" t="s">
        <v>478</v>
      </c>
      <c r="C156" s="276">
        <v>2495.8000000000002</v>
      </c>
      <c r="D156" s="278">
        <v>2523.7000000000003</v>
      </c>
      <c r="E156" s="278">
        <v>2462.1000000000004</v>
      </c>
      <c r="F156" s="278">
        <v>2428.4</v>
      </c>
      <c r="G156" s="278">
        <v>2366.8000000000002</v>
      </c>
      <c r="H156" s="278">
        <v>2557.4000000000005</v>
      </c>
      <c r="I156" s="278">
        <v>2619</v>
      </c>
      <c r="J156" s="278">
        <v>2652.7000000000007</v>
      </c>
      <c r="K156" s="276">
        <v>2585.3000000000002</v>
      </c>
      <c r="L156" s="276">
        <v>2490</v>
      </c>
      <c r="M156" s="276">
        <v>1.0497300000000001</v>
      </c>
    </row>
    <row r="157" spans="1:13">
      <c r="A157" s="300">
        <v>148</v>
      </c>
      <c r="B157" s="276" t="s">
        <v>153</v>
      </c>
      <c r="C157" s="276">
        <v>17589.599999999999</v>
      </c>
      <c r="D157" s="278">
        <v>17673.966666666664</v>
      </c>
      <c r="E157" s="278">
        <v>17465.633333333328</v>
      </c>
      <c r="F157" s="278">
        <v>17341.666666666664</v>
      </c>
      <c r="G157" s="278">
        <v>17133.333333333328</v>
      </c>
      <c r="H157" s="278">
        <v>17797.933333333327</v>
      </c>
      <c r="I157" s="278">
        <v>18006.266666666663</v>
      </c>
      <c r="J157" s="278">
        <v>18130.233333333326</v>
      </c>
      <c r="K157" s="276">
        <v>17882.3</v>
      </c>
      <c r="L157" s="276">
        <v>17550</v>
      </c>
      <c r="M157" s="276">
        <v>0.98250000000000004</v>
      </c>
    </row>
    <row r="158" spans="1:13">
      <c r="A158" s="300">
        <v>149</v>
      </c>
      <c r="B158" s="276" t="s">
        <v>3161</v>
      </c>
      <c r="C158" s="276">
        <v>328.75</v>
      </c>
      <c r="D158" s="278">
        <v>329.8</v>
      </c>
      <c r="E158" s="278">
        <v>324.95000000000005</v>
      </c>
      <c r="F158" s="278">
        <v>321.15000000000003</v>
      </c>
      <c r="G158" s="278">
        <v>316.30000000000007</v>
      </c>
      <c r="H158" s="278">
        <v>333.6</v>
      </c>
      <c r="I158" s="278">
        <v>338.45000000000005</v>
      </c>
      <c r="J158" s="278">
        <v>342.25</v>
      </c>
      <c r="K158" s="276">
        <v>334.65</v>
      </c>
      <c r="L158" s="276">
        <v>326</v>
      </c>
      <c r="M158" s="276">
        <v>8.9490800000000004</v>
      </c>
    </row>
    <row r="159" spans="1:13">
      <c r="A159" s="300">
        <v>150</v>
      </c>
      <c r="B159" s="276" t="s">
        <v>271</v>
      </c>
      <c r="C159" s="276">
        <v>567.45000000000005</v>
      </c>
      <c r="D159" s="278">
        <v>568.31666666666672</v>
      </c>
      <c r="E159" s="278">
        <v>560.78333333333342</v>
      </c>
      <c r="F159" s="278">
        <v>554.11666666666667</v>
      </c>
      <c r="G159" s="278">
        <v>546.58333333333337</v>
      </c>
      <c r="H159" s="278">
        <v>574.98333333333346</v>
      </c>
      <c r="I159" s="278">
        <v>582.51666666666677</v>
      </c>
      <c r="J159" s="278">
        <v>589.18333333333351</v>
      </c>
      <c r="K159" s="276">
        <v>575.85</v>
      </c>
      <c r="L159" s="276">
        <v>561.65</v>
      </c>
      <c r="M159" s="276">
        <v>2.2820999999999998</v>
      </c>
    </row>
    <row r="160" spans="1:13">
      <c r="A160" s="300">
        <v>151</v>
      </c>
      <c r="B160" s="276" t="s">
        <v>158</v>
      </c>
      <c r="C160" s="276">
        <v>92.75</v>
      </c>
      <c r="D160" s="278">
        <v>93.566666666666663</v>
      </c>
      <c r="E160" s="278">
        <v>91.683333333333323</v>
      </c>
      <c r="F160" s="278">
        <v>90.61666666666666</v>
      </c>
      <c r="G160" s="278">
        <v>88.73333333333332</v>
      </c>
      <c r="H160" s="278">
        <v>94.633333333333326</v>
      </c>
      <c r="I160" s="278">
        <v>96.516666666666652</v>
      </c>
      <c r="J160" s="278">
        <v>97.583333333333329</v>
      </c>
      <c r="K160" s="276">
        <v>95.45</v>
      </c>
      <c r="L160" s="276">
        <v>92.5</v>
      </c>
      <c r="M160" s="276">
        <v>273.11961000000002</v>
      </c>
    </row>
    <row r="161" spans="1:13">
      <c r="A161" s="300">
        <v>152</v>
      </c>
      <c r="B161" s="276" t="s">
        <v>157</v>
      </c>
      <c r="C161" s="276">
        <v>111.5</v>
      </c>
      <c r="D161" s="278">
        <v>112.64999999999999</v>
      </c>
      <c r="E161" s="278">
        <v>108.89999999999998</v>
      </c>
      <c r="F161" s="278">
        <v>106.29999999999998</v>
      </c>
      <c r="G161" s="278">
        <v>102.54999999999997</v>
      </c>
      <c r="H161" s="278">
        <v>115.24999999999999</v>
      </c>
      <c r="I161" s="278">
        <v>119.00000000000001</v>
      </c>
      <c r="J161" s="278">
        <v>121.6</v>
      </c>
      <c r="K161" s="276">
        <v>116.4</v>
      </c>
      <c r="L161" s="276">
        <v>110.05</v>
      </c>
      <c r="M161" s="276">
        <v>27.143260000000001</v>
      </c>
    </row>
    <row r="162" spans="1:13">
      <c r="A162" s="300">
        <v>153</v>
      </c>
      <c r="B162" s="276" t="s">
        <v>272</v>
      </c>
      <c r="C162" s="276">
        <v>3314.65</v>
      </c>
      <c r="D162" s="278">
        <v>3329.2166666666667</v>
      </c>
      <c r="E162" s="278">
        <v>3270.4333333333334</v>
      </c>
      <c r="F162" s="278">
        <v>3226.2166666666667</v>
      </c>
      <c r="G162" s="278">
        <v>3167.4333333333334</v>
      </c>
      <c r="H162" s="278">
        <v>3373.4333333333334</v>
      </c>
      <c r="I162" s="278">
        <v>3432.2166666666672</v>
      </c>
      <c r="J162" s="278">
        <v>3476.4333333333334</v>
      </c>
      <c r="K162" s="276">
        <v>3388</v>
      </c>
      <c r="L162" s="276">
        <v>3285</v>
      </c>
      <c r="M162" s="276">
        <v>0.43624000000000002</v>
      </c>
    </row>
    <row r="163" spans="1:13">
      <c r="A163" s="300">
        <v>154</v>
      </c>
      <c r="B163" s="276" t="s">
        <v>273</v>
      </c>
      <c r="C163" s="276">
        <v>2154.8000000000002</v>
      </c>
      <c r="D163" s="278">
        <v>2175.6833333333334</v>
      </c>
      <c r="E163" s="278">
        <v>2129.1166666666668</v>
      </c>
      <c r="F163" s="278">
        <v>2103.4333333333334</v>
      </c>
      <c r="G163" s="278">
        <v>2056.8666666666668</v>
      </c>
      <c r="H163" s="278">
        <v>2201.3666666666668</v>
      </c>
      <c r="I163" s="278">
        <v>2247.9333333333334</v>
      </c>
      <c r="J163" s="278">
        <v>2273.6166666666668</v>
      </c>
      <c r="K163" s="276">
        <v>2222.25</v>
      </c>
      <c r="L163" s="276">
        <v>2150</v>
      </c>
      <c r="M163" s="276">
        <v>3.5236200000000002</v>
      </c>
    </row>
    <row r="164" spans="1:13">
      <c r="A164" s="300">
        <v>155</v>
      </c>
      <c r="B164" s="276" t="s">
        <v>159</v>
      </c>
      <c r="C164" s="276">
        <v>29349.599999999999</v>
      </c>
      <c r="D164" s="278">
        <v>29345.533333333336</v>
      </c>
      <c r="E164" s="278">
        <v>28955.066666666673</v>
      </c>
      <c r="F164" s="278">
        <v>28560.533333333336</v>
      </c>
      <c r="G164" s="278">
        <v>28170.066666666673</v>
      </c>
      <c r="H164" s="278">
        <v>29740.066666666673</v>
      </c>
      <c r="I164" s="278">
        <v>30130.53333333334</v>
      </c>
      <c r="J164" s="278">
        <v>30525.066666666673</v>
      </c>
      <c r="K164" s="276">
        <v>29736</v>
      </c>
      <c r="L164" s="276">
        <v>28951</v>
      </c>
      <c r="M164" s="276">
        <v>0.44767000000000001</v>
      </c>
    </row>
    <row r="165" spans="1:13">
      <c r="A165" s="300">
        <v>156</v>
      </c>
      <c r="B165" s="276" t="s">
        <v>161</v>
      </c>
      <c r="C165" s="276">
        <v>241.4</v>
      </c>
      <c r="D165" s="278">
        <v>242.76666666666665</v>
      </c>
      <c r="E165" s="278">
        <v>239.6333333333333</v>
      </c>
      <c r="F165" s="278">
        <v>237.86666666666665</v>
      </c>
      <c r="G165" s="278">
        <v>234.73333333333329</v>
      </c>
      <c r="H165" s="278">
        <v>244.5333333333333</v>
      </c>
      <c r="I165" s="278">
        <v>247.66666666666663</v>
      </c>
      <c r="J165" s="278">
        <v>249.43333333333331</v>
      </c>
      <c r="K165" s="276">
        <v>245.9</v>
      </c>
      <c r="L165" s="276">
        <v>241</v>
      </c>
      <c r="M165" s="276">
        <v>42.894019999999998</v>
      </c>
    </row>
    <row r="166" spans="1:13">
      <c r="A166" s="300">
        <v>157</v>
      </c>
      <c r="B166" s="276" t="s">
        <v>275</v>
      </c>
      <c r="C166" s="276">
        <v>4818.3999999999996</v>
      </c>
      <c r="D166" s="278">
        <v>4817.2166666666662</v>
      </c>
      <c r="E166" s="278">
        <v>4788.1833333333325</v>
      </c>
      <c r="F166" s="278">
        <v>4757.9666666666662</v>
      </c>
      <c r="G166" s="278">
        <v>4728.9333333333325</v>
      </c>
      <c r="H166" s="278">
        <v>4847.4333333333325</v>
      </c>
      <c r="I166" s="278">
        <v>4876.4666666666672</v>
      </c>
      <c r="J166" s="278">
        <v>4906.6833333333325</v>
      </c>
      <c r="K166" s="276">
        <v>4846.25</v>
      </c>
      <c r="L166" s="276">
        <v>4787</v>
      </c>
      <c r="M166" s="276">
        <v>0.46065</v>
      </c>
    </row>
    <row r="167" spans="1:13">
      <c r="A167" s="300">
        <v>158</v>
      </c>
      <c r="B167" s="276" t="s">
        <v>163</v>
      </c>
      <c r="C167" s="276">
        <v>1735.25</v>
      </c>
      <c r="D167" s="278">
        <v>1753.8666666666668</v>
      </c>
      <c r="E167" s="278">
        <v>1713.2833333333335</v>
      </c>
      <c r="F167" s="278">
        <v>1691.3166666666668</v>
      </c>
      <c r="G167" s="278">
        <v>1650.7333333333336</v>
      </c>
      <c r="H167" s="278">
        <v>1775.8333333333335</v>
      </c>
      <c r="I167" s="278">
        <v>1816.4166666666665</v>
      </c>
      <c r="J167" s="278">
        <v>1838.3833333333334</v>
      </c>
      <c r="K167" s="276">
        <v>1794.45</v>
      </c>
      <c r="L167" s="276">
        <v>1731.9</v>
      </c>
      <c r="M167" s="276">
        <v>6.9747599999999998</v>
      </c>
    </row>
    <row r="168" spans="1:13">
      <c r="A168" s="300">
        <v>159</v>
      </c>
      <c r="B168" s="276" t="s">
        <v>160</v>
      </c>
      <c r="C168" s="276">
        <v>1487.45</v>
      </c>
      <c r="D168" s="278">
        <v>1518.5</v>
      </c>
      <c r="E168" s="278">
        <v>1449.4</v>
      </c>
      <c r="F168" s="278">
        <v>1411.3500000000001</v>
      </c>
      <c r="G168" s="278">
        <v>1342.2500000000002</v>
      </c>
      <c r="H168" s="278">
        <v>1556.55</v>
      </c>
      <c r="I168" s="278">
        <v>1625.6499999999999</v>
      </c>
      <c r="J168" s="278">
        <v>1663.6999999999998</v>
      </c>
      <c r="K168" s="276">
        <v>1587.6</v>
      </c>
      <c r="L168" s="276">
        <v>1480.45</v>
      </c>
      <c r="M168" s="276">
        <v>18.893550000000001</v>
      </c>
    </row>
    <row r="169" spans="1:13">
      <c r="A169" s="300">
        <v>160</v>
      </c>
      <c r="B169" s="276" t="s">
        <v>491</v>
      </c>
      <c r="C169" s="276">
        <v>1278.8</v>
      </c>
      <c r="D169" s="278">
        <v>1281.3500000000001</v>
      </c>
      <c r="E169" s="278">
        <v>1258.4500000000003</v>
      </c>
      <c r="F169" s="278">
        <v>1238.1000000000001</v>
      </c>
      <c r="G169" s="278">
        <v>1215.2000000000003</v>
      </c>
      <c r="H169" s="278">
        <v>1301.7000000000003</v>
      </c>
      <c r="I169" s="278">
        <v>1324.6000000000004</v>
      </c>
      <c r="J169" s="278">
        <v>1344.9500000000003</v>
      </c>
      <c r="K169" s="276">
        <v>1304.25</v>
      </c>
      <c r="L169" s="276">
        <v>1261</v>
      </c>
      <c r="M169" s="276">
        <v>6.1964899999999998</v>
      </c>
    </row>
    <row r="170" spans="1:13">
      <c r="A170" s="300">
        <v>161</v>
      </c>
      <c r="B170" s="276" t="s">
        <v>162</v>
      </c>
      <c r="C170" s="276">
        <v>115.65</v>
      </c>
      <c r="D170" s="278">
        <v>116.58333333333333</v>
      </c>
      <c r="E170" s="278">
        <v>114.11666666666666</v>
      </c>
      <c r="F170" s="278">
        <v>112.58333333333333</v>
      </c>
      <c r="G170" s="278">
        <v>110.11666666666666</v>
      </c>
      <c r="H170" s="278">
        <v>118.11666666666666</v>
      </c>
      <c r="I170" s="278">
        <v>120.58333333333333</v>
      </c>
      <c r="J170" s="278">
        <v>122.11666666666666</v>
      </c>
      <c r="K170" s="276">
        <v>119.05</v>
      </c>
      <c r="L170" s="276">
        <v>115.05</v>
      </c>
      <c r="M170" s="276">
        <v>59.315550000000002</v>
      </c>
    </row>
    <row r="171" spans="1:13">
      <c r="A171" s="300">
        <v>162</v>
      </c>
      <c r="B171" s="276" t="s">
        <v>165</v>
      </c>
      <c r="C171" s="276">
        <v>194.2</v>
      </c>
      <c r="D171" s="278">
        <v>194.5</v>
      </c>
      <c r="E171" s="278">
        <v>192.7</v>
      </c>
      <c r="F171" s="278">
        <v>191.2</v>
      </c>
      <c r="G171" s="278">
        <v>189.39999999999998</v>
      </c>
      <c r="H171" s="278">
        <v>196</v>
      </c>
      <c r="I171" s="278">
        <v>197.8</v>
      </c>
      <c r="J171" s="278">
        <v>199.3</v>
      </c>
      <c r="K171" s="276">
        <v>196.3</v>
      </c>
      <c r="L171" s="276">
        <v>193</v>
      </c>
      <c r="M171" s="276">
        <v>94.052279999999996</v>
      </c>
    </row>
    <row r="172" spans="1:13">
      <c r="A172" s="300">
        <v>163</v>
      </c>
      <c r="B172" s="276" t="s">
        <v>276</v>
      </c>
      <c r="C172" s="276">
        <v>276.14999999999998</v>
      </c>
      <c r="D172" s="278">
        <v>276.76666666666665</v>
      </c>
      <c r="E172" s="278">
        <v>270.88333333333333</v>
      </c>
      <c r="F172" s="278">
        <v>265.61666666666667</v>
      </c>
      <c r="G172" s="278">
        <v>259.73333333333335</v>
      </c>
      <c r="H172" s="278">
        <v>282.0333333333333</v>
      </c>
      <c r="I172" s="278">
        <v>287.91666666666663</v>
      </c>
      <c r="J172" s="278">
        <v>293.18333333333328</v>
      </c>
      <c r="K172" s="276">
        <v>282.64999999999998</v>
      </c>
      <c r="L172" s="276">
        <v>271.5</v>
      </c>
      <c r="M172" s="276">
        <v>2.3204500000000001</v>
      </c>
    </row>
    <row r="173" spans="1:13">
      <c r="A173" s="300">
        <v>164</v>
      </c>
      <c r="B173" s="276" t="s">
        <v>277</v>
      </c>
      <c r="C173" s="276">
        <v>11289.5</v>
      </c>
      <c r="D173" s="278">
        <v>11313.183333333334</v>
      </c>
      <c r="E173" s="278">
        <v>11226.366666666669</v>
      </c>
      <c r="F173" s="278">
        <v>11163.233333333334</v>
      </c>
      <c r="G173" s="278">
        <v>11076.416666666668</v>
      </c>
      <c r="H173" s="278">
        <v>11376.316666666669</v>
      </c>
      <c r="I173" s="278">
        <v>11463.133333333335</v>
      </c>
      <c r="J173" s="278">
        <v>11526.26666666667</v>
      </c>
      <c r="K173" s="276">
        <v>11400</v>
      </c>
      <c r="L173" s="276">
        <v>11250.05</v>
      </c>
      <c r="M173" s="276">
        <v>3.8539999999999998E-2</v>
      </c>
    </row>
    <row r="174" spans="1:13">
      <c r="A174" s="300">
        <v>165</v>
      </c>
      <c r="B174" s="276" t="s">
        <v>164</v>
      </c>
      <c r="C174" s="276">
        <v>34.549999999999997</v>
      </c>
      <c r="D174" s="278">
        <v>34.93333333333333</v>
      </c>
      <c r="E174" s="278">
        <v>33.816666666666663</v>
      </c>
      <c r="F174" s="278">
        <v>33.083333333333336</v>
      </c>
      <c r="G174" s="278">
        <v>31.966666666666669</v>
      </c>
      <c r="H174" s="278">
        <v>35.666666666666657</v>
      </c>
      <c r="I174" s="278">
        <v>36.783333333333317</v>
      </c>
      <c r="J174" s="278">
        <v>37.516666666666652</v>
      </c>
      <c r="K174" s="276">
        <v>36.049999999999997</v>
      </c>
      <c r="L174" s="276">
        <v>34.200000000000003</v>
      </c>
      <c r="M174" s="276">
        <v>1336.4989</v>
      </c>
    </row>
    <row r="175" spans="1:13">
      <c r="A175" s="300">
        <v>166</v>
      </c>
      <c r="B175" s="276" t="s">
        <v>168</v>
      </c>
      <c r="C175" s="276">
        <v>232.8</v>
      </c>
      <c r="D175" s="278">
        <v>237.4</v>
      </c>
      <c r="E175" s="278">
        <v>224.15</v>
      </c>
      <c r="F175" s="278">
        <v>215.5</v>
      </c>
      <c r="G175" s="278">
        <v>202.25</v>
      </c>
      <c r="H175" s="278">
        <v>246.05</v>
      </c>
      <c r="I175" s="278">
        <v>259.3</v>
      </c>
      <c r="J175" s="278">
        <v>267.95000000000005</v>
      </c>
      <c r="K175" s="276">
        <v>250.65</v>
      </c>
      <c r="L175" s="276">
        <v>228.75</v>
      </c>
      <c r="M175" s="276">
        <v>258.46532999999999</v>
      </c>
    </row>
    <row r="176" spans="1:13">
      <c r="A176" s="300">
        <v>167</v>
      </c>
      <c r="B176" s="276" t="s">
        <v>169</v>
      </c>
      <c r="C176" s="276">
        <v>140.1</v>
      </c>
      <c r="D176" s="278">
        <v>140.96666666666667</v>
      </c>
      <c r="E176" s="278">
        <v>137.93333333333334</v>
      </c>
      <c r="F176" s="278">
        <v>135.76666666666668</v>
      </c>
      <c r="G176" s="278">
        <v>132.73333333333335</v>
      </c>
      <c r="H176" s="278">
        <v>143.13333333333333</v>
      </c>
      <c r="I176" s="278">
        <v>146.16666666666669</v>
      </c>
      <c r="J176" s="278">
        <v>148.33333333333331</v>
      </c>
      <c r="K176" s="276">
        <v>144</v>
      </c>
      <c r="L176" s="276">
        <v>138.80000000000001</v>
      </c>
      <c r="M176" s="276">
        <v>41.131309999999999</v>
      </c>
    </row>
    <row r="177" spans="1:13">
      <c r="A177" s="300">
        <v>168</v>
      </c>
      <c r="B177" s="276" t="s">
        <v>279</v>
      </c>
      <c r="C177" s="276">
        <v>485.35</v>
      </c>
      <c r="D177" s="278">
        <v>482.43333333333334</v>
      </c>
      <c r="E177" s="278">
        <v>477.86666666666667</v>
      </c>
      <c r="F177" s="278">
        <v>470.38333333333333</v>
      </c>
      <c r="G177" s="278">
        <v>465.81666666666666</v>
      </c>
      <c r="H177" s="278">
        <v>489.91666666666669</v>
      </c>
      <c r="I177" s="278">
        <v>494.48333333333341</v>
      </c>
      <c r="J177" s="278">
        <v>501.9666666666667</v>
      </c>
      <c r="K177" s="276">
        <v>487</v>
      </c>
      <c r="L177" s="276">
        <v>474.95</v>
      </c>
      <c r="M177" s="276">
        <v>2.3626499999999999</v>
      </c>
    </row>
    <row r="178" spans="1:13">
      <c r="A178" s="300">
        <v>169</v>
      </c>
      <c r="B178" s="276" t="s">
        <v>170</v>
      </c>
      <c r="C178" s="276">
        <v>2049.6</v>
      </c>
      <c r="D178" s="278">
        <v>2066.7000000000003</v>
      </c>
      <c r="E178" s="278">
        <v>2018.0500000000006</v>
      </c>
      <c r="F178" s="278">
        <v>1986.5000000000005</v>
      </c>
      <c r="G178" s="278">
        <v>1937.8500000000008</v>
      </c>
      <c r="H178" s="278">
        <v>2098.2500000000005</v>
      </c>
      <c r="I178" s="278">
        <v>2146.9</v>
      </c>
      <c r="J178" s="278">
        <v>2178.4500000000003</v>
      </c>
      <c r="K178" s="276">
        <v>2115.35</v>
      </c>
      <c r="L178" s="276">
        <v>2035.15</v>
      </c>
      <c r="M178" s="276">
        <v>140.90817999999999</v>
      </c>
    </row>
    <row r="179" spans="1:13">
      <c r="A179" s="300">
        <v>170</v>
      </c>
      <c r="B179" s="276" t="s">
        <v>3523</v>
      </c>
      <c r="C179" s="276">
        <v>1032.75</v>
      </c>
      <c r="D179" s="278">
        <v>1017.2333333333332</v>
      </c>
      <c r="E179" s="278">
        <v>994.46666666666647</v>
      </c>
      <c r="F179" s="278">
        <v>956.18333333333328</v>
      </c>
      <c r="G179" s="278">
        <v>933.41666666666652</v>
      </c>
      <c r="H179" s="278">
        <v>1055.5166666666664</v>
      </c>
      <c r="I179" s="278">
        <v>1078.2833333333331</v>
      </c>
      <c r="J179" s="278">
        <v>1116.5666666666664</v>
      </c>
      <c r="K179" s="276">
        <v>1040</v>
      </c>
      <c r="L179" s="276">
        <v>978.95</v>
      </c>
      <c r="M179" s="276">
        <v>57.787379999999999</v>
      </c>
    </row>
    <row r="180" spans="1:13">
      <c r="A180" s="300">
        <v>171</v>
      </c>
      <c r="B180" s="276" t="s">
        <v>280</v>
      </c>
      <c r="C180" s="276">
        <v>862.55</v>
      </c>
      <c r="D180" s="278">
        <v>862.08333333333337</v>
      </c>
      <c r="E180" s="278">
        <v>838.4666666666667</v>
      </c>
      <c r="F180" s="278">
        <v>814.38333333333333</v>
      </c>
      <c r="G180" s="278">
        <v>790.76666666666665</v>
      </c>
      <c r="H180" s="278">
        <v>886.16666666666674</v>
      </c>
      <c r="I180" s="278">
        <v>909.7833333333333</v>
      </c>
      <c r="J180" s="278">
        <v>933.86666666666679</v>
      </c>
      <c r="K180" s="276">
        <v>885.7</v>
      </c>
      <c r="L180" s="276">
        <v>838</v>
      </c>
      <c r="M180" s="276">
        <v>34.213880000000003</v>
      </c>
    </row>
    <row r="181" spans="1:13">
      <c r="A181" s="300">
        <v>172</v>
      </c>
      <c r="B181" s="276" t="s">
        <v>175</v>
      </c>
      <c r="C181" s="276">
        <v>5405.3</v>
      </c>
      <c r="D181" s="278">
        <v>5495.75</v>
      </c>
      <c r="E181" s="278">
        <v>5256.55</v>
      </c>
      <c r="F181" s="278">
        <v>5107.8</v>
      </c>
      <c r="G181" s="278">
        <v>4868.6000000000004</v>
      </c>
      <c r="H181" s="278">
        <v>5644.5</v>
      </c>
      <c r="I181" s="278">
        <v>5883.7000000000007</v>
      </c>
      <c r="J181" s="278">
        <v>6032.45</v>
      </c>
      <c r="K181" s="276">
        <v>5734.95</v>
      </c>
      <c r="L181" s="276">
        <v>5347</v>
      </c>
      <c r="M181" s="276">
        <v>7.1873399999999998</v>
      </c>
    </row>
    <row r="182" spans="1:13">
      <c r="A182" s="300">
        <v>173</v>
      </c>
      <c r="B182" s="276" t="s">
        <v>513</v>
      </c>
      <c r="C182" s="276">
        <v>8406.15</v>
      </c>
      <c r="D182" s="278">
        <v>8433.7000000000007</v>
      </c>
      <c r="E182" s="278">
        <v>8342.4000000000015</v>
      </c>
      <c r="F182" s="278">
        <v>8278.6500000000015</v>
      </c>
      <c r="G182" s="278">
        <v>8187.3500000000022</v>
      </c>
      <c r="H182" s="278">
        <v>8497.4500000000007</v>
      </c>
      <c r="I182" s="278">
        <v>8588.75</v>
      </c>
      <c r="J182" s="278">
        <v>8652.5</v>
      </c>
      <c r="K182" s="276">
        <v>8525</v>
      </c>
      <c r="L182" s="276">
        <v>8369.9500000000007</v>
      </c>
      <c r="M182" s="276">
        <v>0.44877</v>
      </c>
    </row>
    <row r="183" spans="1:13">
      <c r="A183" s="300">
        <v>174</v>
      </c>
      <c r="B183" s="276" t="s">
        <v>173</v>
      </c>
      <c r="C183" s="276">
        <v>23694.3</v>
      </c>
      <c r="D183" s="278">
        <v>23816.25</v>
      </c>
      <c r="E183" s="278">
        <v>23490.5</v>
      </c>
      <c r="F183" s="278">
        <v>23286.7</v>
      </c>
      <c r="G183" s="278">
        <v>22960.95</v>
      </c>
      <c r="H183" s="278">
        <v>24020.05</v>
      </c>
      <c r="I183" s="278">
        <v>24345.8</v>
      </c>
      <c r="J183" s="278">
        <v>24549.599999999999</v>
      </c>
      <c r="K183" s="276">
        <v>24142</v>
      </c>
      <c r="L183" s="276">
        <v>23612.45</v>
      </c>
      <c r="M183" s="276">
        <v>0.52209000000000005</v>
      </c>
    </row>
    <row r="184" spans="1:13">
      <c r="A184" s="300">
        <v>175</v>
      </c>
      <c r="B184" s="276" t="s">
        <v>176</v>
      </c>
      <c r="C184" s="276">
        <v>1150.6500000000001</v>
      </c>
      <c r="D184" s="278">
        <v>1172.3</v>
      </c>
      <c r="E184" s="278">
        <v>1120.3499999999999</v>
      </c>
      <c r="F184" s="278">
        <v>1090.05</v>
      </c>
      <c r="G184" s="278">
        <v>1038.0999999999999</v>
      </c>
      <c r="H184" s="278">
        <v>1202.5999999999999</v>
      </c>
      <c r="I184" s="278">
        <v>1254.5500000000002</v>
      </c>
      <c r="J184" s="278">
        <v>1284.8499999999999</v>
      </c>
      <c r="K184" s="276">
        <v>1224.25</v>
      </c>
      <c r="L184" s="276">
        <v>1142</v>
      </c>
      <c r="M184" s="276">
        <v>37.929760000000002</v>
      </c>
    </row>
    <row r="185" spans="1:13">
      <c r="A185" s="300">
        <v>176</v>
      </c>
      <c r="B185" s="276" t="s">
        <v>174</v>
      </c>
      <c r="C185" s="276">
        <v>1663.85</v>
      </c>
      <c r="D185" s="278">
        <v>1666.3500000000001</v>
      </c>
      <c r="E185" s="278">
        <v>1640.2500000000002</v>
      </c>
      <c r="F185" s="278">
        <v>1616.65</v>
      </c>
      <c r="G185" s="278">
        <v>1590.5500000000002</v>
      </c>
      <c r="H185" s="278">
        <v>1689.9500000000003</v>
      </c>
      <c r="I185" s="278">
        <v>1716.0500000000002</v>
      </c>
      <c r="J185" s="278">
        <v>1739.6500000000003</v>
      </c>
      <c r="K185" s="276">
        <v>1692.45</v>
      </c>
      <c r="L185" s="276">
        <v>1642.75</v>
      </c>
      <c r="M185" s="276">
        <v>2.1523699999999999</v>
      </c>
    </row>
    <row r="186" spans="1:13">
      <c r="A186" s="300">
        <v>177</v>
      </c>
      <c r="B186" s="276" t="s">
        <v>172</v>
      </c>
      <c r="C186" s="276">
        <v>283.7</v>
      </c>
      <c r="D186" s="278">
        <v>288.03333333333336</v>
      </c>
      <c r="E186" s="278">
        <v>278.06666666666672</v>
      </c>
      <c r="F186" s="278">
        <v>272.43333333333334</v>
      </c>
      <c r="G186" s="278">
        <v>262.4666666666667</v>
      </c>
      <c r="H186" s="278">
        <v>293.66666666666674</v>
      </c>
      <c r="I186" s="278">
        <v>303.63333333333333</v>
      </c>
      <c r="J186" s="278">
        <v>309.26666666666677</v>
      </c>
      <c r="K186" s="276">
        <v>298</v>
      </c>
      <c r="L186" s="276">
        <v>282.39999999999998</v>
      </c>
      <c r="M186" s="276">
        <v>444.40809999999999</v>
      </c>
    </row>
    <row r="187" spans="1:13">
      <c r="A187" s="300">
        <v>178</v>
      </c>
      <c r="B187" s="276" t="s">
        <v>171</v>
      </c>
      <c r="C187" s="276">
        <v>58.2</v>
      </c>
      <c r="D187" s="278">
        <v>59.85</v>
      </c>
      <c r="E187" s="278">
        <v>54.350000000000009</v>
      </c>
      <c r="F187" s="278">
        <v>50.500000000000007</v>
      </c>
      <c r="G187" s="278">
        <v>45.000000000000014</v>
      </c>
      <c r="H187" s="278">
        <v>63.7</v>
      </c>
      <c r="I187" s="278">
        <v>69.199999999999989</v>
      </c>
      <c r="J187" s="278">
        <v>73.05</v>
      </c>
      <c r="K187" s="276">
        <v>65.349999999999994</v>
      </c>
      <c r="L187" s="276">
        <v>56</v>
      </c>
      <c r="M187" s="276">
        <v>1209.62157</v>
      </c>
    </row>
    <row r="188" spans="1:13">
      <c r="A188" s="300">
        <v>179</v>
      </c>
      <c r="B188" s="276" t="s">
        <v>178</v>
      </c>
      <c r="C188" s="276">
        <v>575.20000000000005</v>
      </c>
      <c r="D188" s="278">
        <v>577.58333333333337</v>
      </c>
      <c r="E188" s="278">
        <v>568.2166666666667</v>
      </c>
      <c r="F188" s="278">
        <v>561.23333333333335</v>
      </c>
      <c r="G188" s="278">
        <v>551.86666666666667</v>
      </c>
      <c r="H188" s="278">
        <v>584.56666666666672</v>
      </c>
      <c r="I188" s="278">
        <v>593.93333333333328</v>
      </c>
      <c r="J188" s="278">
        <v>600.91666666666674</v>
      </c>
      <c r="K188" s="276">
        <v>586.95000000000005</v>
      </c>
      <c r="L188" s="276">
        <v>570.6</v>
      </c>
      <c r="M188" s="276">
        <v>55.916879999999999</v>
      </c>
    </row>
    <row r="189" spans="1:13">
      <c r="A189" s="300">
        <v>180</v>
      </c>
      <c r="B189" s="276" t="s">
        <v>179</v>
      </c>
      <c r="C189" s="276">
        <v>507.85</v>
      </c>
      <c r="D189" s="278">
        <v>507.5</v>
      </c>
      <c r="E189" s="278">
        <v>497.85</v>
      </c>
      <c r="F189" s="278">
        <v>487.85</v>
      </c>
      <c r="G189" s="278">
        <v>478.20000000000005</v>
      </c>
      <c r="H189" s="278">
        <v>517.5</v>
      </c>
      <c r="I189" s="278">
        <v>527.15000000000009</v>
      </c>
      <c r="J189" s="278">
        <v>537.15</v>
      </c>
      <c r="K189" s="276">
        <v>517.15</v>
      </c>
      <c r="L189" s="276">
        <v>497.5</v>
      </c>
      <c r="M189" s="276">
        <v>25.533159999999999</v>
      </c>
    </row>
    <row r="190" spans="1:13">
      <c r="A190" s="300">
        <v>181</v>
      </c>
      <c r="B190" s="276" t="s">
        <v>282</v>
      </c>
      <c r="C190" s="276">
        <v>584.45000000000005</v>
      </c>
      <c r="D190" s="278">
        <v>591.33333333333337</v>
      </c>
      <c r="E190" s="278">
        <v>574.2166666666667</v>
      </c>
      <c r="F190" s="278">
        <v>563.98333333333335</v>
      </c>
      <c r="G190" s="278">
        <v>546.86666666666667</v>
      </c>
      <c r="H190" s="278">
        <v>601.56666666666672</v>
      </c>
      <c r="I190" s="278">
        <v>618.68333333333328</v>
      </c>
      <c r="J190" s="278">
        <v>628.91666666666674</v>
      </c>
      <c r="K190" s="276">
        <v>608.45000000000005</v>
      </c>
      <c r="L190" s="276">
        <v>581.1</v>
      </c>
      <c r="M190" s="276">
        <v>6.27189</v>
      </c>
    </row>
    <row r="191" spans="1:13">
      <c r="A191" s="300">
        <v>182</v>
      </c>
      <c r="B191" s="276" t="s">
        <v>192</v>
      </c>
      <c r="C191" s="276">
        <v>521.95000000000005</v>
      </c>
      <c r="D191" s="278">
        <v>523</v>
      </c>
      <c r="E191" s="278">
        <v>511</v>
      </c>
      <c r="F191" s="278">
        <v>500.04999999999995</v>
      </c>
      <c r="G191" s="278">
        <v>488.04999999999995</v>
      </c>
      <c r="H191" s="278">
        <v>533.95000000000005</v>
      </c>
      <c r="I191" s="278">
        <v>545.95000000000005</v>
      </c>
      <c r="J191" s="278">
        <v>556.90000000000009</v>
      </c>
      <c r="K191" s="276">
        <v>535</v>
      </c>
      <c r="L191" s="276">
        <v>512.04999999999995</v>
      </c>
      <c r="M191" s="276">
        <v>97.497960000000006</v>
      </c>
    </row>
    <row r="192" spans="1:13">
      <c r="A192" s="300">
        <v>183</v>
      </c>
      <c r="B192" s="276" t="s">
        <v>181</v>
      </c>
      <c r="C192" s="276">
        <v>519.29999999999995</v>
      </c>
      <c r="D192" s="278">
        <v>524.5</v>
      </c>
      <c r="E192" s="278">
        <v>511.79999999999995</v>
      </c>
      <c r="F192" s="278">
        <v>504.29999999999995</v>
      </c>
      <c r="G192" s="278">
        <v>491.59999999999991</v>
      </c>
      <c r="H192" s="278">
        <v>532</v>
      </c>
      <c r="I192" s="278">
        <v>544.70000000000005</v>
      </c>
      <c r="J192" s="278">
        <v>552.20000000000005</v>
      </c>
      <c r="K192" s="276">
        <v>537.20000000000005</v>
      </c>
      <c r="L192" s="276">
        <v>517</v>
      </c>
      <c r="M192" s="276">
        <v>35.887320000000003</v>
      </c>
    </row>
    <row r="193" spans="1:13">
      <c r="A193" s="300">
        <v>184</v>
      </c>
      <c r="B193" s="276" t="s">
        <v>187</v>
      </c>
      <c r="C193" s="276">
        <v>3303.1</v>
      </c>
      <c r="D193" s="278">
        <v>3290</v>
      </c>
      <c r="E193" s="278">
        <v>3255</v>
      </c>
      <c r="F193" s="278">
        <v>3206.9</v>
      </c>
      <c r="G193" s="278">
        <v>3171.9</v>
      </c>
      <c r="H193" s="278">
        <v>3338.1</v>
      </c>
      <c r="I193" s="278">
        <v>3373.1</v>
      </c>
      <c r="J193" s="278">
        <v>3421.2</v>
      </c>
      <c r="K193" s="276">
        <v>3325</v>
      </c>
      <c r="L193" s="276">
        <v>3241.9</v>
      </c>
      <c r="M193" s="276">
        <v>30.52459</v>
      </c>
    </row>
    <row r="194" spans="1:13">
      <c r="A194" s="300">
        <v>185</v>
      </c>
      <c r="B194" s="276" t="s">
        <v>3464</v>
      </c>
      <c r="C194" s="276">
        <v>584.75</v>
      </c>
      <c r="D194" s="278">
        <v>591.41666666666663</v>
      </c>
      <c r="E194" s="278">
        <v>575.93333333333328</v>
      </c>
      <c r="F194" s="278">
        <v>567.11666666666667</v>
      </c>
      <c r="G194" s="278">
        <v>551.63333333333333</v>
      </c>
      <c r="H194" s="278">
        <v>600.23333333333323</v>
      </c>
      <c r="I194" s="278">
        <v>615.71666666666658</v>
      </c>
      <c r="J194" s="278">
        <v>624.53333333333319</v>
      </c>
      <c r="K194" s="276">
        <v>606.9</v>
      </c>
      <c r="L194" s="276">
        <v>582.6</v>
      </c>
      <c r="M194" s="276">
        <v>43.071260000000002</v>
      </c>
    </row>
    <row r="195" spans="1:13">
      <c r="A195" s="300">
        <v>186</v>
      </c>
      <c r="B195" s="276" t="s">
        <v>183</v>
      </c>
      <c r="C195" s="276">
        <v>289.35000000000002</v>
      </c>
      <c r="D195" s="278">
        <v>291.53333333333336</v>
      </c>
      <c r="E195" s="278">
        <v>276.16666666666674</v>
      </c>
      <c r="F195" s="278">
        <v>262.98333333333341</v>
      </c>
      <c r="G195" s="278">
        <v>247.61666666666679</v>
      </c>
      <c r="H195" s="278">
        <v>304.7166666666667</v>
      </c>
      <c r="I195" s="278">
        <v>320.08333333333337</v>
      </c>
      <c r="J195" s="278">
        <v>333.26666666666665</v>
      </c>
      <c r="K195" s="276">
        <v>306.89999999999998</v>
      </c>
      <c r="L195" s="276">
        <v>278.35000000000002</v>
      </c>
      <c r="M195" s="276">
        <v>3160.0860899999998</v>
      </c>
    </row>
    <row r="196" spans="1:13">
      <c r="A196" s="300">
        <v>187</v>
      </c>
      <c r="B196" s="267" t="s">
        <v>185</v>
      </c>
      <c r="C196" s="267">
        <v>79.400000000000006</v>
      </c>
      <c r="D196" s="307">
        <v>80.149999999999991</v>
      </c>
      <c r="E196" s="307">
        <v>77.199999999999989</v>
      </c>
      <c r="F196" s="307">
        <v>75</v>
      </c>
      <c r="G196" s="307">
        <v>72.05</v>
      </c>
      <c r="H196" s="307">
        <v>82.34999999999998</v>
      </c>
      <c r="I196" s="307">
        <v>85.3</v>
      </c>
      <c r="J196" s="307">
        <v>87.499999999999972</v>
      </c>
      <c r="K196" s="267">
        <v>83.1</v>
      </c>
      <c r="L196" s="267">
        <v>77.95</v>
      </c>
      <c r="M196" s="267">
        <v>429.34185000000002</v>
      </c>
    </row>
    <row r="197" spans="1:13">
      <c r="A197" s="300">
        <v>188</v>
      </c>
      <c r="B197" s="267" t="s">
        <v>186</v>
      </c>
      <c r="C197" s="267">
        <v>647</v>
      </c>
      <c r="D197" s="307">
        <v>652.15</v>
      </c>
      <c r="E197" s="307">
        <v>628.5</v>
      </c>
      <c r="F197" s="307">
        <v>610</v>
      </c>
      <c r="G197" s="307">
        <v>586.35</v>
      </c>
      <c r="H197" s="307">
        <v>670.65</v>
      </c>
      <c r="I197" s="307">
        <v>694.29999999999984</v>
      </c>
      <c r="J197" s="307">
        <v>712.8</v>
      </c>
      <c r="K197" s="267">
        <v>675.8</v>
      </c>
      <c r="L197" s="267">
        <v>633.65</v>
      </c>
      <c r="M197" s="267">
        <v>237.15665000000001</v>
      </c>
    </row>
    <row r="198" spans="1:13">
      <c r="A198" s="300">
        <v>189</v>
      </c>
      <c r="B198" s="267" t="s">
        <v>188</v>
      </c>
      <c r="C198" s="267">
        <v>980.85</v>
      </c>
      <c r="D198" s="307">
        <v>986.94999999999993</v>
      </c>
      <c r="E198" s="307">
        <v>968.89999999999986</v>
      </c>
      <c r="F198" s="307">
        <v>956.94999999999993</v>
      </c>
      <c r="G198" s="307">
        <v>938.89999999999986</v>
      </c>
      <c r="H198" s="307">
        <v>998.89999999999986</v>
      </c>
      <c r="I198" s="307">
        <v>1016.9499999999998</v>
      </c>
      <c r="J198" s="307">
        <v>1028.8999999999999</v>
      </c>
      <c r="K198" s="267">
        <v>1005</v>
      </c>
      <c r="L198" s="267">
        <v>975</v>
      </c>
      <c r="M198" s="267">
        <v>39.224209999999999</v>
      </c>
    </row>
    <row r="199" spans="1:13">
      <c r="A199" s="300">
        <v>190</v>
      </c>
      <c r="B199" s="267" t="s">
        <v>167</v>
      </c>
      <c r="C199" s="267">
        <v>809.3</v>
      </c>
      <c r="D199" s="307">
        <v>806.63333333333321</v>
      </c>
      <c r="E199" s="307">
        <v>796.61666666666645</v>
      </c>
      <c r="F199" s="307">
        <v>783.93333333333328</v>
      </c>
      <c r="G199" s="307">
        <v>773.91666666666652</v>
      </c>
      <c r="H199" s="307">
        <v>819.31666666666638</v>
      </c>
      <c r="I199" s="307">
        <v>829.33333333333326</v>
      </c>
      <c r="J199" s="307">
        <v>842.01666666666631</v>
      </c>
      <c r="K199" s="267">
        <v>816.65</v>
      </c>
      <c r="L199" s="267">
        <v>793.95</v>
      </c>
      <c r="M199" s="267">
        <v>7.9563300000000003</v>
      </c>
    </row>
    <row r="200" spans="1:13">
      <c r="A200" s="300">
        <v>191</v>
      </c>
      <c r="B200" s="267" t="s">
        <v>189</v>
      </c>
      <c r="C200" s="267">
        <v>1491.2</v>
      </c>
      <c r="D200" s="307">
        <v>1504.3</v>
      </c>
      <c r="E200" s="307">
        <v>1473.8999999999999</v>
      </c>
      <c r="F200" s="307">
        <v>1456.6</v>
      </c>
      <c r="G200" s="307">
        <v>1426.1999999999998</v>
      </c>
      <c r="H200" s="307">
        <v>1521.6</v>
      </c>
      <c r="I200" s="307">
        <v>1552</v>
      </c>
      <c r="J200" s="307">
        <v>1569.3</v>
      </c>
      <c r="K200" s="267">
        <v>1534.7</v>
      </c>
      <c r="L200" s="267">
        <v>1487</v>
      </c>
      <c r="M200" s="267">
        <v>13.641970000000001</v>
      </c>
    </row>
    <row r="201" spans="1:13">
      <c r="A201" s="300">
        <v>192</v>
      </c>
      <c r="B201" s="267" t="s">
        <v>190</v>
      </c>
      <c r="C201" s="267">
        <v>2690.35</v>
      </c>
      <c r="D201" s="307">
        <v>2704.7833333333333</v>
      </c>
      <c r="E201" s="307">
        <v>2665.5666666666666</v>
      </c>
      <c r="F201" s="307">
        <v>2640.7833333333333</v>
      </c>
      <c r="G201" s="307">
        <v>2601.5666666666666</v>
      </c>
      <c r="H201" s="307">
        <v>2729.5666666666666</v>
      </c>
      <c r="I201" s="307">
        <v>2768.7833333333328</v>
      </c>
      <c r="J201" s="307">
        <v>2793.5666666666666</v>
      </c>
      <c r="K201" s="267">
        <v>2744</v>
      </c>
      <c r="L201" s="267">
        <v>2680</v>
      </c>
      <c r="M201" s="267">
        <v>2.4655399999999998</v>
      </c>
    </row>
    <row r="202" spans="1:13">
      <c r="A202" s="300">
        <v>193</v>
      </c>
      <c r="B202" s="267" t="s">
        <v>191</v>
      </c>
      <c r="C202" s="267">
        <v>319.2</v>
      </c>
      <c r="D202" s="307">
        <v>321.51666666666671</v>
      </c>
      <c r="E202" s="307">
        <v>314.28333333333342</v>
      </c>
      <c r="F202" s="307">
        <v>309.36666666666673</v>
      </c>
      <c r="G202" s="307">
        <v>302.13333333333344</v>
      </c>
      <c r="H202" s="307">
        <v>326.43333333333339</v>
      </c>
      <c r="I202" s="307">
        <v>333.66666666666663</v>
      </c>
      <c r="J202" s="307">
        <v>338.58333333333337</v>
      </c>
      <c r="K202" s="267">
        <v>328.75</v>
      </c>
      <c r="L202" s="267">
        <v>316.60000000000002</v>
      </c>
      <c r="M202" s="267">
        <v>8.7115500000000008</v>
      </c>
    </row>
    <row r="203" spans="1:13">
      <c r="A203" s="300">
        <v>194</v>
      </c>
      <c r="B203" s="267" t="s">
        <v>550</v>
      </c>
      <c r="C203" s="267">
        <v>660.5</v>
      </c>
      <c r="D203" s="307">
        <v>660.18333333333328</v>
      </c>
      <c r="E203" s="307">
        <v>640.36666666666656</v>
      </c>
      <c r="F203" s="307">
        <v>620.23333333333323</v>
      </c>
      <c r="G203" s="307">
        <v>600.41666666666652</v>
      </c>
      <c r="H203" s="307">
        <v>680.31666666666661</v>
      </c>
      <c r="I203" s="307">
        <v>700.13333333333344</v>
      </c>
      <c r="J203" s="307">
        <v>720.26666666666665</v>
      </c>
      <c r="K203" s="267">
        <v>680</v>
      </c>
      <c r="L203" s="267">
        <v>640.04999999999995</v>
      </c>
      <c r="M203" s="267">
        <v>12.5806</v>
      </c>
    </row>
    <row r="204" spans="1:13">
      <c r="A204" s="300">
        <v>195</v>
      </c>
      <c r="B204" s="267" t="s">
        <v>197</v>
      </c>
      <c r="C204" s="267">
        <v>566.95000000000005</v>
      </c>
      <c r="D204" s="307">
        <v>574.48333333333335</v>
      </c>
      <c r="E204" s="307">
        <v>556.4666666666667</v>
      </c>
      <c r="F204" s="307">
        <v>545.98333333333335</v>
      </c>
      <c r="G204" s="307">
        <v>527.9666666666667</v>
      </c>
      <c r="H204" s="307">
        <v>584.9666666666667</v>
      </c>
      <c r="I204" s="307">
        <v>602.98333333333335</v>
      </c>
      <c r="J204" s="307">
        <v>613.4666666666667</v>
      </c>
      <c r="K204" s="267">
        <v>592.5</v>
      </c>
      <c r="L204" s="267">
        <v>564</v>
      </c>
      <c r="M204" s="267">
        <v>101.18222</v>
      </c>
    </row>
    <row r="205" spans="1:13">
      <c r="A205" s="300">
        <v>196</v>
      </c>
      <c r="B205" s="267" t="s">
        <v>195</v>
      </c>
      <c r="C205" s="267">
        <v>5534.8</v>
      </c>
      <c r="D205" s="307">
        <v>5532.6166666666659</v>
      </c>
      <c r="E205" s="307">
        <v>5470.2333333333318</v>
      </c>
      <c r="F205" s="307">
        <v>5405.6666666666661</v>
      </c>
      <c r="G205" s="307">
        <v>5343.2833333333319</v>
      </c>
      <c r="H205" s="307">
        <v>5597.1833333333316</v>
      </c>
      <c r="I205" s="307">
        <v>5659.5666666666648</v>
      </c>
      <c r="J205" s="307">
        <v>5724.1333333333314</v>
      </c>
      <c r="K205" s="267">
        <v>5595</v>
      </c>
      <c r="L205" s="267">
        <v>5468.05</v>
      </c>
      <c r="M205" s="267">
        <v>6.8068799999999996</v>
      </c>
    </row>
    <row r="206" spans="1:13">
      <c r="A206" s="300">
        <v>197</v>
      </c>
      <c r="B206" s="267" t="s">
        <v>196</v>
      </c>
      <c r="C206" s="267">
        <v>31.1</v>
      </c>
      <c r="D206" s="307">
        <v>31.316666666666666</v>
      </c>
      <c r="E206" s="307">
        <v>30.833333333333332</v>
      </c>
      <c r="F206" s="307">
        <v>30.566666666666666</v>
      </c>
      <c r="G206" s="307">
        <v>30.083333333333332</v>
      </c>
      <c r="H206" s="307">
        <v>31.583333333333332</v>
      </c>
      <c r="I206" s="307">
        <v>32.066666666666663</v>
      </c>
      <c r="J206" s="307">
        <v>32.333333333333329</v>
      </c>
      <c r="K206" s="267">
        <v>31.8</v>
      </c>
      <c r="L206" s="267">
        <v>31.05</v>
      </c>
      <c r="M206" s="267">
        <v>37.994729999999997</v>
      </c>
    </row>
    <row r="207" spans="1:13">
      <c r="A207" s="300">
        <v>198</v>
      </c>
      <c r="B207" s="267" t="s">
        <v>193</v>
      </c>
      <c r="C207" s="267">
        <v>1246.25</v>
      </c>
      <c r="D207" s="307">
        <v>1252.7666666666667</v>
      </c>
      <c r="E207" s="307">
        <v>1235.5333333333333</v>
      </c>
      <c r="F207" s="307">
        <v>1224.8166666666666</v>
      </c>
      <c r="G207" s="307">
        <v>1207.5833333333333</v>
      </c>
      <c r="H207" s="307">
        <v>1263.4833333333333</v>
      </c>
      <c r="I207" s="307">
        <v>1280.7166666666665</v>
      </c>
      <c r="J207" s="307">
        <v>1291.4333333333334</v>
      </c>
      <c r="K207" s="267">
        <v>1270</v>
      </c>
      <c r="L207" s="267">
        <v>1242.05</v>
      </c>
      <c r="M207" s="267">
        <v>5.3061499999999997</v>
      </c>
    </row>
    <row r="208" spans="1:13">
      <c r="A208" s="300">
        <v>199</v>
      </c>
      <c r="B208" s="267" t="s">
        <v>143</v>
      </c>
      <c r="C208" s="267">
        <v>625.04999999999995</v>
      </c>
      <c r="D208" s="307">
        <v>629.6</v>
      </c>
      <c r="E208" s="307">
        <v>615.85</v>
      </c>
      <c r="F208" s="307">
        <v>606.65</v>
      </c>
      <c r="G208" s="307">
        <v>592.9</v>
      </c>
      <c r="H208" s="307">
        <v>638.80000000000007</v>
      </c>
      <c r="I208" s="307">
        <v>652.55000000000007</v>
      </c>
      <c r="J208" s="307">
        <v>661.75000000000011</v>
      </c>
      <c r="K208" s="267">
        <v>643.35</v>
      </c>
      <c r="L208" s="267">
        <v>620.4</v>
      </c>
      <c r="M208" s="267">
        <v>26.904990000000002</v>
      </c>
    </row>
    <row r="209" spans="1:13">
      <c r="A209" s="300">
        <v>200</v>
      </c>
      <c r="B209" s="267" t="s">
        <v>284</v>
      </c>
      <c r="C209" s="267">
        <v>231.85</v>
      </c>
      <c r="D209" s="307">
        <v>234.5</v>
      </c>
      <c r="E209" s="307">
        <v>227</v>
      </c>
      <c r="F209" s="307">
        <v>222.15</v>
      </c>
      <c r="G209" s="307">
        <v>214.65</v>
      </c>
      <c r="H209" s="307">
        <v>239.35</v>
      </c>
      <c r="I209" s="307">
        <v>246.85</v>
      </c>
      <c r="J209" s="307">
        <v>251.7</v>
      </c>
      <c r="K209" s="267">
        <v>242</v>
      </c>
      <c r="L209" s="267">
        <v>229.65</v>
      </c>
      <c r="M209" s="267">
        <v>15.566509999999999</v>
      </c>
    </row>
    <row r="210" spans="1:13">
      <c r="A210" s="300">
        <v>201</v>
      </c>
      <c r="B210" s="267" t="s">
        <v>563</v>
      </c>
      <c r="C210" s="267">
        <v>904</v>
      </c>
      <c r="D210" s="307">
        <v>911.33333333333337</v>
      </c>
      <c r="E210" s="307">
        <v>892.66666666666674</v>
      </c>
      <c r="F210" s="307">
        <v>881.33333333333337</v>
      </c>
      <c r="G210" s="307">
        <v>862.66666666666674</v>
      </c>
      <c r="H210" s="307">
        <v>922.66666666666674</v>
      </c>
      <c r="I210" s="307">
        <v>941.33333333333348</v>
      </c>
      <c r="J210" s="307">
        <v>952.66666666666674</v>
      </c>
      <c r="K210" s="267">
        <v>930</v>
      </c>
      <c r="L210" s="267">
        <v>900</v>
      </c>
      <c r="M210" s="267">
        <v>1.33684</v>
      </c>
    </row>
    <row r="211" spans="1:13">
      <c r="A211" s="300">
        <v>202</v>
      </c>
      <c r="B211" s="267" t="s">
        <v>120</v>
      </c>
      <c r="C211" s="267">
        <v>12.7</v>
      </c>
      <c r="D211" s="307">
        <v>12.733333333333333</v>
      </c>
      <c r="E211" s="307">
        <v>12.366666666666665</v>
      </c>
      <c r="F211" s="307">
        <v>12.033333333333333</v>
      </c>
      <c r="G211" s="307">
        <v>11.666666666666666</v>
      </c>
      <c r="H211" s="307">
        <v>13.066666666666665</v>
      </c>
      <c r="I211" s="307">
        <v>13.433333333333332</v>
      </c>
      <c r="J211" s="307">
        <v>13.766666666666664</v>
      </c>
      <c r="K211" s="267">
        <v>13.1</v>
      </c>
      <c r="L211" s="267">
        <v>12.4</v>
      </c>
      <c r="M211" s="267">
        <v>3595.2084799999998</v>
      </c>
    </row>
    <row r="212" spans="1:13">
      <c r="A212" s="300">
        <v>203</v>
      </c>
      <c r="B212" s="267" t="s">
        <v>199</v>
      </c>
      <c r="C212" s="267">
        <v>934.05</v>
      </c>
      <c r="D212" s="307">
        <v>940.18333333333339</v>
      </c>
      <c r="E212" s="307">
        <v>910.81666666666683</v>
      </c>
      <c r="F212" s="307">
        <v>887.58333333333348</v>
      </c>
      <c r="G212" s="307">
        <v>858.21666666666692</v>
      </c>
      <c r="H212" s="307">
        <v>963.41666666666674</v>
      </c>
      <c r="I212" s="307">
        <v>992.7833333333333</v>
      </c>
      <c r="J212" s="307">
        <v>1016.0166666666667</v>
      </c>
      <c r="K212" s="267">
        <v>969.55</v>
      </c>
      <c r="L212" s="267">
        <v>916.95</v>
      </c>
      <c r="M212" s="267">
        <v>30.00159</v>
      </c>
    </row>
    <row r="213" spans="1:13">
      <c r="A213" s="300">
        <v>204</v>
      </c>
      <c r="B213" s="267" t="s">
        <v>569</v>
      </c>
      <c r="C213" s="267">
        <v>2672.55</v>
      </c>
      <c r="D213" s="307">
        <v>2679.1166666666668</v>
      </c>
      <c r="E213" s="307">
        <v>2571.2333333333336</v>
      </c>
      <c r="F213" s="307">
        <v>2469.916666666667</v>
      </c>
      <c r="G213" s="307">
        <v>2362.0333333333338</v>
      </c>
      <c r="H213" s="307">
        <v>2780.4333333333334</v>
      </c>
      <c r="I213" s="307">
        <v>2888.3166666666666</v>
      </c>
      <c r="J213" s="307">
        <v>2989.6333333333332</v>
      </c>
      <c r="K213" s="267">
        <v>2787</v>
      </c>
      <c r="L213" s="267">
        <v>2577.8000000000002</v>
      </c>
      <c r="M213" s="267">
        <v>2.16222</v>
      </c>
    </row>
    <row r="214" spans="1:13">
      <c r="A214" s="300">
        <v>205</v>
      </c>
      <c r="B214" s="267" t="s">
        <v>200</v>
      </c>
      <c r="C214" s="307">
        <v>444.75</v>
      </c>
      <c r="D214" s="307">
        <v>445.73333333333335</v>
      </c>
      <c r="E214" s="307">
        <v>439.4666666666667</v>
      </c>
      <c r="F214" s="307">
        <v>434.18333333333334</v>
      </c>
      <c r="G214" s="307">
        <v>427.91666666666669</v>
      </c>
      <c r="H214" s="307">
        <v>451.01666666666671</v>
      </c>
      <c r="I214" s="307">
        <v>457.28333333333336</v>
      </c>
      <c r="J214" s="307">
        <v>462.56666666666672</v>
      </c>
      <c r="K214" s="307">
        <v>452</v>
      </c>
      <c r="L214" s="307">
        <v>440.45</v>
      </c>
      <c r="M214" s="307">
        <v>113.98812</v>
      </c>
    </row>
    <row r="215" spans="1:13">
      <c r="A215" s="300">
        <v>206</v>
      </c>
      <c r="B215" s="267" t="s">
        <v>201</v>
      </c>
      <c r="C215" s="307">
        <v>17</v>
      </c>
      <c r="D215" s="307">
        <v>17.083333333333332</v>
      </c>
      <c r="E215" s="307">
        <v>16.666666666666664</v>
      </c>
      <c r="F215" s="307">
        <v>16.333333333333332</v>
      </c>
      <c r="G215" s="307">
        <v>15.916666666666664</v>
      </c>
      <c r="H215" s="307">
        <v>17.416666666666664</v>
      </c>
      <c r="I215" s="307">
        <v>17.833333333333329</v>
      </c>
      <c r="J215" s="307">
        <v>18.166666666666664</v>
      </c>
      <c r="K215" s="307">
        <v>17.5</v>
      </c>
      <c r="L215" s="307">
        <v>16.75</v>
      </c>
      <c r="M215" s="307">
        <v>2208.8760900000002</v>
      </c>
    </row>
    <row r="216" spans="1:13">
      <c r="A216" s="300">
        <v>207</v>
      </c>
      <c r="B216" s="267" t="s">
        <v>202</v>
      </c>
      <c r="C216" s="307">
        <v>219.3</v>
      </c>
      <c r="D216" s="307">
        <v>221.2166666666667</v>
      </c>
      <c r="E216" s="307">
        <v>215.78333333333339</v>
      </c>
      <c r="F216" s="307">
        <v>212.26666666666668</v>
      </c>
      <c r="G216" s="307">
        <v>206.83333333333337</v>
      </c>
      <c r="H216" s="307">
        <v>224.73333333333341</v>
      </c>
      <c r="I216" s="307">
        <v>230.16666666666669</v>
      </c>
      <c r="J216" s="307">
        <v>233.68333333333342</v>
      </c>
      <c r="K216" s="307">
        <v>226.65</v>
      </c>
      <c r="L216" s="307">
        <v>217.7</v>
      </c>
      <c r="M216" s="307">
        <v>99.098230000000001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0"/>
      <c r="B1" s="590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44221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7" t="s">
        <v>16</v>
      </c>
      <c r="B9" s="588" t="s">
        <v>18</v>
      </c>
      <c r="C9" s="586" t="s">
        <v>19</v>
      </c>
      <c r="D9" s="586" t="s">
        <v>20</v>
      </c>
      <c r="E9" s="586" t="s">
        <v>21</v>
      </c>
      <c r="F9" s="586"/>
      <c r="G9" s="586"/>
      <c r="H9" s="586" t="s">
        <v>22</v>
      </c>
      <c r="I9" s="586"/>
      <c r="J9" s="586"/>
      <c r="K9" s="273"/>
      <c r="L9" s="280"/>
      <c r="M9" s="281"/>
    </row>
    <row r="10" spans="1:15" ht="42.75" customHeight="1">
      <c r="A10" s="582"/>
      <c r="B10" s="584"/>
      <c r="C10" s="589" t="s">
        <v>23</v>
      </c>
      <c r="D10" s="589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20473.7</v>
      </c>
      <c r="D11" s="278">
        <v>20585.016666666666</v>
      </c>
      <c r="E11" s="278">
        <v>20298.733333333334</v>
      </c>
      <c r="F11" s="278">
        <v>20123.766666666666</v>
      </c>
      <c r="G11" s="278">
        <v>19837.483333333334</v>
      </c>
      <c r="H11" s="278">
        <v>20759.983333333334</v>
      </c>
      <c r="I11" s="278">
        <v>21046.266666666666</v>
      </c>
      <c r="J11" s="278">
        <v>21221.233333333334</v>
      </c>
      <c r="K11" s="276">
        <v>20871.3</v>
      </c>
      <c r="L11" s="276">
        <v>20410.05</v>
      </c>
      <c r="M11" s="276">
        <v>4.163E-2</v>
      </c>
    </row>
    <row r="12" spans="1:15" ht="12" customHeight="1">
      <c r="A12" s="267">
        <v>2</v>
      </c>
      <c r="B12" s="276" t="s">
        <v>3119</v>
      </c>
      <c r="C12" s="277">
        <v>1377.85</v>
      </c>
      <c r="D12" s="278">
        <v>1383.2833333333335</v>
      </c>
      <c r="E12" s="278">
        <v>1361.5666666666671</v>
      </c>
      <c r="F12" s="278">
        <v>1345.2833333333335</v>
      </c>
      <c r="G12" s="278">
        <v>1323.5666666666671</v>
      </c>
      <c r="H12" s="278">
        <v>1399.5666666666671</v>
      </c>
      <c r="I12" s="278">
        <v>1421.2833333333338</v>
      </c>
      <c r="J12" s="278">
        <v>1437.5666666666671</v>
      </c>
      <c r="K12" s="276">
        <v>1405</v>
      </c>
      <c r="L12" s="276">
        <v>1367</v>
      </c>
      <c r="M12" s="276">
        <v>2.23509</v>
      </c>
    </row>
    <row r="13" spans="1:15" ht="12" customHeight="1">
      <c r="A13" s="267">
        <v>3</v>
      </c>
      <c r="B13" s="276" t="s">
        <v>3564</v>
      </c>
      <c r="C13" s="277">
        <v>1244.7</v>
      </c>
      <c r="D13" s="278">
        <v>1251.6166666666666</v>
      </c>
      <c r="E13" s="278">
        <v>1227.9833333333331</v>
      </c>
      <c r="F13" s="278">
        <v>1211.2666666666667</v>
      </c>
      <c r="G13" s="278">
        <v>1187.6333333333332</v>
      </c>
      <c r="H13" s="278">
        <v>1268.333333333333</v>
      </c>
      <c r="I13" s="278">
        <v>1291.9666666666667</v>
      </c>
      <c r="J13" s="278">
        <v>1308.6833333333329</v>
      </c>
      <c r="K13" s="276">
        <v>1275.25</v>
      </c>
      <c r="L13" s="276">
        <v>1234.9000000000001</v>
      </c>
      <c r="M13" s="276">
        <v>0.14596999999999999</v>
      </c>
    </row>
    <row r="14" spans="1:15" ht="12" customHeight="1">
      <c r="A14" s="267">
        <v>4</v>
      </c>
      <c r="B14" s="276" t="s">
        <v>38</v>
      </c>
      <c r="C14" s="277">
        <v>1694.85</v>
      </c>
      <c r="D14" s="278">
        <v>1685.6833333333334</v>
      </c>
      <c r="E14" s="278">
        <v>1662.4166666666667</v>
      </c>
      <c r="F14" s="278">
        <v>1629.9833333333333</v>
      </c>
      <c r="G14" s="278">
        <v>1606.7166666666667</v>
      </c>
      <c r="H14" s="278">
        <v>1718.1166666666668</v>
      </c>
      <c r="I14" s="278">
        <v>1741.3833333333332</v>
      </c>
      <c r="J14" s="278">
        <v>1773.8166666666668</v>
      </c>
      <c r="K14" s="276">
        <v>1708.95</v>
      </c>
      <c r="L14" s="276">
        <v>1653.25</v>
      </c>
      <c r="M14" s="276">
        <v>12.807079999999999</v>
      </c>
    </row>
    <row r="15" spans="1:15" ht="12" customHeight="1">
      <c r="A15" s="267">
        <v>5</v>
      </c>
      <c r="B15" s="276" t="s">
        <v>292</v>
      </c>
      <c r="C15" s="277">
        <v>2077.6</v>
      </c>
      <c r="D15" s="278">
        <v>2115.2166666666667</v>
      </c>
      <c r="E15" s="278">
        <v>2012.4333333333334</v>
      </c>
      <c r="F15" s="278">
        <v>1947.2666666666669</v>
      </c>
      <c r="G15" s="278">
        <v>1844.4833333333336</v>
      </c>
      <c r="H15" s="278">
        <v>2180.3833333333332</v>
      </c>
      <c r="I15" s="278">
        <v>2283.166666666667</v>
      </c>
      <c r="J15" s="278">
        <v>2348.333333333333</v>
      </c>
      <c r="K15" s="276">
        <v>2218</v>
      </c>
      <c r="L15" s="276">
        <v>2050.0500000000002</v>
      </c>
      <c r="M15" s="276">
        <v>0.42448999999999998</v>
      </c>
    </row>
    <row r="16" spans="1:15" ht="12" customHeight="1">
      <c r="A16" s="267">
        <v>6</v>
      </c>
      <c r="B16" s="276" t="s">
        <v>293</v>
      </c>
      <c r="C16" s="277">
        <v>938.25</v>
      </c>
      <c r="D16" s="278">
        <v>949.08333333333337</v>
      </c>
      <c r="E16" s="278">
        <v>924.16666666666674</v>
      </c>
      <c r="F16" s="278">
        <v>910.08333333333337</v>
      </c>
      <c r="G16" s="278">
        <v>885.16666666666674</v>
      </c>
      <c r="H16" s="278">
        <v>963.16666666666674</v>
      </c>
      <c r="I16" s="278">
        <v>988.08333333333348</v>
      </c>
      <c r="J16" s="278">
        <v>1002.1666666666667</v>
      </c>
      <c r="K16" s="276">
        <v>974</v>
      </c>
      <c r="L16" s="276">
        <v>935</v>
      </c>
      <c r="M16" s="276">
        <v>1.2019599999999999</v>
      </c>
    </row>
    <row r="17" spans="1:13" ht="12" customHeight="1">
      <c r="A17" s="267">
        <v>7</v>
      </c>
      <c r="B17" s="276" t="s">
        <v>226</v>
      </c>
      <c r="C17" s="277">
        <v>896.6</v>
      </c>
      <c r="D17" s="278">
        <v>897.35</v>
      </c>
      <c r="E17" s="278">
        <v>880.35</v>
      </c>
      <c r="F17" s="278">
        <v>864.1</v>
      </c>
      <c r="G17" s="278">
        <v>847.1</v>
      </c>
      <c r="H17" s="278">
        <v>913.6</v>
      </c>
      <c r="I17" s="278">
        <v>930.6</v>
      </c>
      <c r="J17" s="278">
        <v>946.85</v>
      </c>
      <c r="K17" s="276">
        <v>914.35</v>
      </c>
      <c r="L17" s="276">
        <v>881.1</v>
      </c>
      <c r="M17" s="276">
        <v>6.5801499999999997</v>
      </c>
    </row>
    <row r="18" spans="1:13" ht="12" customHeight="1">
      <c r="A18" s="267">
        <v>8</v>
      </c>
      <c r="B18" s="276" t="s">
        <v>800</v>
      </c>
      <c r="C18" s="277">
        <v>686.1</v>
      </c>
      <c r="D18" s="278">
        <v>690.06666666666661</v>
      </c>
      <c r="E18" s="278">
        <v>680.13333333333321</v>
      </c>
      <c r="F18" s="278">
        <v>674.16666666666663</v>
      </c>
      <c r="G18" s="278">
        <v>664.23333333333323</v>
      </c>
      <c r="H18" s="278">
        <v>696.03333333333319</v>
      </c>
      <c r="I18" s="278">
        <v>705.96666666666658</v>
      </c>
      <c r="J18" s="278">
        <v>711.93333333333317</v>
      </c>
      <c r="K18" s="276">
        <v>700</v>
      </c>
      <c r="L18" s="276">
        <v>684.1</v>
      </c>
      <c r="M18" s="276">
        <v>2.7053799999999999</v>
      </c>
    </row>
    <row r="19" spans="1:13" ht="12" customHeight="1">
      <c r="A19" s="267">
        <v>9</v>
      </c>
      <c r="B19" s="276" t="s">
        <v>802</v>
      </c>
      <c r="C19" s="277">
        <v>1143.25</v>
      </c>
      <c r="D19" s="278">
        <v>1155.55</v>
      </c>
      <c r="E19" s="278">
        <v>1120.1999999999998</v>
      </c>
      <c r="F19" s="278">
        <v>1097.1499999999999</v>
      </c>
      <c r="G19" s="278">
        <v>1061.7999999999997</v>
      </c>
      <c r="H19" s="278">
        <v>1178.5999999999999</v>
      </c>
      <c r="I19" s="278">
        <v>1213.9499999999998</v>
      </c>
      <c r="J19" s="278">
        <v>1237</v>
      </c>
      <c r="K19" s="276">
        <v>1190.9000000000001</v>
      </c>
      <c r="L19" s="276">
        <v>1132.5</v>
      </c>
      <c r="M19" s="276">
        <v>4.4781199999999997</v>
      </c>
    </row>
    <row r="20" spans="1:13" ht="12" customHeight="1">
      <c r="A20" s="267">
        <v>10</v>
      </c>
      <c r="B20" s="276" t="s">
        <v>294</v>
      </c>
      <c r="C20" s="277">
        <v>1857.3</v>
      </c>
      <c r="D20" s="278">
        <v>1885.25</v>
      </c>
      <c r="E20" s="278">
        <v>1816.1</v>
      </c>
      <c r="F20" s="278">
        <v>1774.8999999999999</v>
      </c>
      <c r="G20" s="278">
        <v>1705.7499999999998</v>
      </c>
      <c r="H20" s="278">
        <v>1926.45</v>
      </c>
      <c r="I20" s="278">
        <v>1995.6000000000001</v>
      </c>
      <c r="J20" s="278">
        <v>2036.8000000000002</v>
      </c>
      <c r="K20" s="276">
        <v>1954.4</v>
      </c>
      <c r="L20" s="276">
        <v>1844.05</v>
      </c>
      <c r="M20" s="276">
        <v>1.39276</v>
      </c>
    </row>
    <row r="21" spans="1:13" ht="12" customHeight="1">
      <c r="A21" s="267">
        <v>11</v>
      </c>
      <c r="B21" s="276" t="s">
        <v>295</v>
      </c>
      <c r="C21" s="277">
        <v>14399.9</v>
      </c>
      <c r="D21" s="278">
        <v>14439.949999999999</v>
      </c>
      <c r="E21" s="278">
        <v>14309.949999999997</v>
      </c>
      <c r="F21" s="278">
        <v>14219.999999999998</v>
      </c>
      <c r="G21" s="278">
        <v>14089.999999999996</v>
      </c>
      <c r="H21" s="278">
        <v>14529.899999999998</v>
      </c>
      <c r="I21" s="278">
        <v>14659.900000000001</v>
      </c>
      <c r="J21" s="278">
        <v>14749.849999999999</v>
      </c>
      <c r="K21" s="276">
        <v>14569.95</v>
      </c>
      <c r="L21" s="276">
        <v>14350</v>
      </c>
      <c r="M21" s="276">
        <v>0.17701</v>
      </c>
    </row>
    <row r="22" spans="1:13" ht="12" customHeight="1">
      <c r="A22" s="267">
        <v>12</v>
      </c>
      <c r="B22" s="276" t="s">
        <v>40</v>
      </c>
      <c r="C22" s="277">
        <v>526.79999999999995</v>
      </c>
      <c r="D22" s="278">
        <v>531.7166666666667</v>
      </c>
      <c r="E22" s="278">
        <v>516.68333333333339</v>
      </c>
      <c r="F22" s="278">
        <v>506.56666666666672</v>
      </c>
      <c r="G22" s="278">
        <v>491.53333333333342</v>
      </c>
      <c r="H22" s="278">
        <v>541.83333333333337</v>
      </c>
      <c r="I22" s="278">
        <v>556.86666666666667</v>
      </c>
      <c r="J22" s="278">
        <v>566.98333333333335</v>
      </c>
      <c r="K22" s="276">
        <v>546.75</v>
      </c>
      <c r="L22" s="276">
        <v>521.6</v>
      </c>
      <c r="M22" s="276">
        <v>41.795580000000001</v>
      </c>
    </row>
    <row r="23" spans="1:13">
      <c r="A23" s="267">
        <v>13</v>
      </c>
      <c r="B23" s="276" t="s">
        <v>297</v>
      </c>
      <c r="C23" s="277">
        <v>1047.8499999999999</v>
      </c>
      <c r="D23" s="278">
        <v>1049.4333333333334</v>
      </c>
      <c r="E23" s="278">
        <v>1033.4166666666667</v>
      </c>
      <c r="F23" s="278">
        <v>1018.9833333333333</v>
      </c>
      <c r="G23" s="278">
        <v>1002.9666666666667</v>
      </c>
      <c r="H23" s="278">
        <v>1063.8666666666668</v>
      </c>
      <c r="I23" s="278">
        <v>1079.8833333333332</v>
      </c>
      <c r="J23" s="278">
        <v>1094.3166666666668</v>
      </c>
      <c r="K23" s="276">
        <v>1065.45</v>
      </c>
      <c r="L23" s="276">
        <v>1035</v>
      </c>
      <c r="M23" s="276">
        <v>6.5180999999999996</v>
      </c>
    </row>
    <row r="24" spans="1:13">
      <c r="A24" s="267">
        <v>14</v>
      </c>
      <c r="B24" s="276" t="s">
        <v>41</v>
      </c>
      <c r="C24" s="277">
        <v>535.79999999999995</v>
      </c>
      <c r="D24" s="278">
        <v>541.66666666666663</v>
      </c>
      <c r="E24" s="278">
        <v>525.83333333333326</v>
      </c>
      <c r="F24" s="278">
        <v>515.86666666666667</v>
      </c>
      <c r="G24" s="278">
        <v>500.0333333333333</v>
      </c>
      <c r="H24" s="278">
        <v>551.63333333333321</v>
      </c>
      <c r="I24" s="278">
        <v>567.46666666666647</v>
      </c>
      <c r="J24" s="278">
        <v>577.43333333333317</v>
      </c>
      <c r="K24" s="276">
        <v>557.5</v>
      </c>
      <c r="L24" s="276">
        <v>531.70000000000005</v>
      </c>
      <c r="M24" s="276">
        <v>68.438490000000002</v>
      </c>
    </row>
    <row r="25" spans="1:13">
      <c r="A25" s="267">
        <v>15</v>
      </c>
      <c r="B25" s="276" t="s">
        <v>3747</v>
      </c>
      <c r="C25" s="277">
        <v>363.6</v>
      </c>
      <c r="D25" s="278">
        <v>359.0333333333333</v>
      </c>
      <c r="E25" s="278">
        <v>353.06666666666661</v>
      </c>
      <c r="F25" s="278">
        <v>342.5333333333333</v>
      </c>
      <c r="G25" s="278">
        <v>336.56666666666661</v>
      </c>
      <c r="H25" s="278">
        <v>369.56666666666661</v>
      </c>
      <c r="I25" s="278">
        <v>375.5333333333333</v>
      </c>
      <c r="J25" s="278">
        <v>386.06666666666661</v>
      </c>
      <c r="K25" s="276">
        <v>365</v>
      </c>
      <c r="L25" s="276">
        <v>348.5</v>
      </c>
      <c r="M25" s="276">
        <v>9.2978400000000008</v>
      </c>
    </row>
    <row r="26" spans="1:13">
      <c r="A26" s="267">
        <v>16</v>
      </c>
      <c r="B26" s="276" t="s">
        <v>298</v>
      </c>
      <c r="C26" s="277">
        <v>477.2</v>
      </c>
      <c r="D26" s="278">
        <v>475.2833333333333</v>
      </c>
      <c r="E26" s="278">
        <v>464.56666666666661</v>
      </c>
      <c r="F26" s="278">
        <v>451.93333333333328</v>
      </c>
      <c r="G26" s="278">
        <v>441.21666666666658</v>
      </c>
      <c r="H26" s="278">
        <v>487.91666666666663</v>
      </c>
      <c r="I26" s="278">
        <v>498.63333333333333</v>
      </c>
      <c r="J26" s="278">
        <v>511.26666666666665</v>
      </c>
      <c r="K26" s="276">
        <v>486</v>
      </c>
      <c r="L26" s="276">
        <v>462.65</v>
      </c>
      <c r="M26" s="276">
        <v>14.28525</v>
      </c>
    </row>
    <row r="27" spans="1:13">
      <c r="A27" s="267">
        <v>17</v>
      </c>
      <c r="B27" s="276" t="s">
        <v>227</v>
      </c>
      <c r="C27" s="277">
        <v>86.5</v>
      </c>
      <c r="D27" s="278">
        <v>86.866666666666674</v>
      </c>
      <c r="E27" s="278">
        <v>85.183333333333351</v>
      </c>
      <c r="F27" s="278">
        <v>83.866666666666674</v>
      </c>
      <c r="G27" s="278">
        <v>82.183333333333351</v>
      </c>
      <c r="H27" s="278">
        <v>88.183333333333351</v>
      </c>
      <c r="I27" s="278">
        <v>89.866666666666688</v>
      </c>
      <c r="J27" s="278">
        <v>91.183333333333351</v>
      </c>
      <c r="K27" s="276">
        <v>88.55</v>
      </c>
      <c r="L27" s="276">
        <v>85.55</v>
      </c>
      <c r="M27" s="276">
        <v>21.50929</v>
      </c>
    </row>
    <row r="28" spans="1:13">
      <c r="A28" s="267">
        <v>18</v>
      </c>
      <c r="B28" s="276" t="s">
        <v>228</v>
      </c>
      <c r="C28" s="277">
        <v>171.55</v>
      </c>
      <c r="D28" s="278">
        <v>172.43333333333331</v>
      </c>
      <c r="E28" s="278">
        <v>169.26666666666662</v>
      </c>
      <c r="F28" s="278">
        <v>166.98333333333332</v>
      </c>
      <c r="G28" s="278">
        <v>163.81666666666663</v>
      </c>
      <c r="H28" s="278">
        <v>174.71666666666661</v>
      </c>
      <c r="I28" s="278">
        <v>177.8833333333333</v>
      </c>
      <c r="J28" s="278">
        <v>180.1666666666666</v>
      </c>
      <c r="K28" s="276">
        <v>175.6</v>
      </c>
      <c r="L28" s="276">
        <v>170.15</v>
      </c>
      <c r="M28" s="276">
        <v>13.486359999999999</v>
      </c>
    </row>
    <row r="29" spans="1:13">
      <c r="A29" s="267">
        <v>19</v>
      </c>
      <c r="B29" s="276" t="s">
        <v>299</v>
      </c>
      <c r="C29" s="277">
        <v>308.89999999999998</v>
      </c>
      <c r="D29" s="278">
        <v>311.51666666666671</v>
      </c>
      <c r="E29" s="278">
        <v>303.98333333333341</v>
      </c>
      <c r="F29" s="278">
        <v>299.06666666666672</v>
      </c>
      <c r="G29" s="278">
        <v>291.53333333333342</v>
      </c>
      <c r="H29" s="278">
        <v>316.43333333333339</v>
      </c>
      <c r="I29" s="278">
        <v>323.9666666666667</v>
      </c>
      <c r="J29" s="278">
        <v>328.88333333333338</v>
      </c>
      <c r="K29" s="276">
        <v>319.05</v>
      </c>
      <c r="L29" s="276">
        <v>306.60000000000002</v>
      </c>
      <c r="M29" s="276">
        <v>1.2743199999999999</v>
      </c>
    </row>
    <row r="30" spans="1:13">
      <c r="A30" s="267">
        <v>20</v>
      </c>
      <c r="B30" s="276" t="s">
        <v>300</v>
      </c>
      <c r="C30" s="277">
        <v>284.10000000000002</v>
      </c>
      <c r="D30" s="278">
        <v>281.59999999999997</v>
      </c>
      <c r="E30" s="278">
        <v>277.19999999999993</v>
      </c>
      <c r="F30" s="278">
        <v>270.29999999999995</v>
      </c>
      <c r="G30" s="278">
        <v>265.89999999999992</v>
      </c>
      <c r="H30" s="278">
        <v>288.49999999999994</v>
      </c>
      <c r="I30" s="278">
        <v>292.89999999999992</v>
      </c>
      <c r="J30" s="278">
        <v>299.79999999999995</v>
      </c>
      <c r="K30" s="276">
        <v>286</v>
      </c>
      <c r="L30" s="276">
        <v>274.7</v>
      </c>
      <c r="M30" s="276">
        <v>5.8807299999999998</v>
      </c>
    </row>
    <row r="31" spans="1:13">
      <c r="A31" s="267">
        <v>21</v>
      </c>
      <c r="B31" s="276" t="s">
        <v>832</v>
      </c>
      <c r="C31" s="277">
        <v>3777.95</v>
      </c>
      <c r="D31" s="278">
        <v>3782.9833333333336</v>
      </c>
      <c r="E31" s="278">
        <v>3705.9666666666672</v>
      </c>
      <c r="F31" s="278">
        <v>3633.9833333333336</v>
      </c>
      <c r="G31" s="278">
        <v>3556.9666666666672</v>
      </c>
      <c r="H31" s="278">
        <v>3854.9666666666672</v>
      </c>
      <c r="I31" s="278">
        <v>3931.9833333333336</v>
      </c>
      <c r="J31" s="278">
        <v>4003.9666666666672</v>
      </c>
      <c r="K31" s="276">
        <v>3860</v>
      </c>
      <c r="L31" s="276">
        <v>3711</v>
      </c>
      <c r="M31" s="276">
        <v>0.53649999999999998</v>
      </c>
    </row>
    <row r="32" spans="1:13">
      <c r="A32" s="267">
        <v>22</v>
      </c>
      <c r="B32" s="276" t="s">
        <v>229</v>
      </c>
      <c r="C32" s="277">
        <v>1721.15</v>
      </c>
      <c r="D32" s="278">
        <v>1720.3833333333332</v>
      </c>
      <c r="E32" s="278">
        <v>1700.7666666666664</v>
      </c>
      <c r="F32" s="278">
        <v>1680.3833333333332</v>
      </c>
      <c r="G32" s="278">
        <v>1660.7666666666664</v>
      </c>
      <c r="H32" s="278">
        <v>1740.7666666666664</v>
      </c>
      <c r="I32" s="278">
        <v>1760.3833333333332</v>
      </c>
      <c r="J32" s="278">
        <v>1780.7666666666664</v>
      </c>
      <c r="K32" s="276">
        <v>1740</v>
      </c>
      <c r="L32" s="276">
        <v>1700</v>
      </c>
      <c r="M32" s="276">
        <v>0.43830999999999998</v>
      </c>
    </row>
    <row r="33" spans="1:13">
      <c r="A33" s="267">
        <v>23</v>
      </c>
      <c r="B33" s="276" t="s">
        <v>301</v>
      </c>
      <c r="C33" s="277">
        <v>2480.6</v>
      </c>
      <c r="D33" s="278">
        <v>2482.5333333333333</v>
      </c>
      <c r="E33" s="278">
        <v>2435.0666666666666</v>
      </c>
      <c r="F33" s="278">
        <v>2389.5333333333333</v>
      </c>
      <c r="G33" s="278">
        <v>2342.0666666666666</v>
      </c>
      <c r="H33" s="278">
        <v>2528.0666666666666</v>
      </c>
      <c r="I33" s="278">
        <v>2575.5333333333328</v>
      </c>
      <c r="J33" s="278">
        <v>2621.0666666666666</v>
      </c>
      <c r="K33" s="276">
        <v>2530</v>
      </c>
      <c r="L33" s="276">
        <v>2437</v>
      </c>
      <c r="M33" s="276">
        <v>0.30260999999999999</v>
      </c>
    </row>
    <row r="34" spans="1:13">
      <c r="A34" s="267">
        <v>24</v>
      </c>
      <c r="B34" s="276" t="s">
        <v>863</v>
      </c>
      <c r="C34" s="277">
        <v>97.75</v>
      </c>
      <c r="D34" s="278">
        <v>98.716666666666654</v>
      </c>
      <c r="E34" s="278">
        <v>96.183333333333309</v>
      </c>
      <c r="F34" s="278">
        <v>94.61666666666666</v>
      </c>
      <c r="G34" s="278">
        <v>92.083333333333314</v>
      </c>
      <c r="H34" s="278">
        <v>100.2833333333333</v>
      </c>
      <c r="I34" s="278">
        <v>102.81666666666663</v>
      </c>
      <c r="J34" s="278">
        <v>104.3833333333333</v>
      </c>
      <c r="K34" s="276">
        <v>101.25</v>
      </c>
      <c r="L34" s="276">
        <v>97.15</v>
      </c>
      <c r="M34" s="276">
        <v>2.8627099999999999</v>
      </c>
    </row>
    <row r="35" spans="1:13">
      <c r="A35" s="267">
        <v>25</v>
      </c>
      <c r="B35" s="276" t="s">
        <v>302</v>
      </c>
      <c r="C35" s="277">
        <v>939.95</v>
      </c>
      <c r="D35" s="278">
        <v>944.91666666666663</v>
      </c>
      <c r="E35" s="278">
        <v>925.5333333333333</v>
      </c>
      <c r="F35" s="278">
        <v>911.11666666666667</v>
      </c>
      <c r="G35" s="278">
        <v>891.73333333333335</v>
      </c>
      <c r="H35" s="278">
        <v>959.33333333333326</v>
      </c>
      <c r="I35" s="278">
        <v>978.7166666666667</v>
      </c>
      <c r="J35" s="278">
        <v>993.13333333333321</v>
      </c>
      <c r="K35" s="276">
        <v>964.3</v>
      </c>
      <c r="L35" s="276">
        <v>930.5</v>
      </c>
      <c r="M35" s="276">
        <v>7.13992</v>
      </c>
    </row>
    <row r="36" spans="1:13">
      <c r="A36" s="267">
        <v>26</v>
      </c>
      <c r="B36" s="276" t="s">
        <v>230</v>
      </c>
      <c r="C36" s="277">
        <v>3034.9</v>
      </c>
      <c r="D36" s="278">
        <v>3043.6333333333332</v>
      </c>
      <c r="E36" s="278">
        <v>2977.2666666666664</v>
      </c>
      <c r="F36" s="278">
        <v>2919.6333333333332</v>
      </c>
      <c r="G36" s="278">
        <v>2853.2666666666664</v>
      </c>
      <c r="H36" s="278">
        <v>3101.2666666666664</v>
      </c>
      <c r="I36" s="278">
        <v>3167.6333333333332</v>
      </c>
      <c r="J36" s="278">
        <v>3225.2666666666664</v>
      </c>
      <c r="K36" s="276">
        <v>3110</v>
      </c>
      <c r="L36" s="276">
        <v>2986</v>
      </c>
      <c r="M36" s="276">
        <v>1.1638900000000001</v>
      </c>
    </row>
    <row r="37" spans="1:13">
      <c r="A37" s="267">
        <v>27</v>
      </c>
      <c r="B37" s="276" t="s">
        <v>870</v>
      </c>
      <c r="C37" s="277">
        <v>4800.95</v>
      </c>
      <c r="D37" s="278">
        <v>4841.9666666666662</v>
      </c>
      <c r="E37" s="278">
        <v>4743.9833333333327</v>
      </c>
      <c r="F37" s="278">
        <v>4687.0166666666664</v>
      </c>
      <c r="G37" s="278">
        <v>4589.0333333333328</v>
      </c>
      <c r="H37" s="278">
        <v>4898.9333333333325</v>
      </c>
      <c r="I37" s="278">
        <v>4996.9166666666661</v>
      </c>
      <c r="J37" s="278">
        <v>5053.8833333333323</v>
      </c>
      <c r="K37" s="276">
        <v>4939.95</v>
      </c>
      <c r="L37" s="276">
        <v>4785</v>
      </c>
      <c r="M37" s="276">
        <v>0.29981999999999998</v>
      </c>
    </row>
    <row r="38" spans="1:13">
      <c r="A38" s="267">
        <v>28</v>
      </c>
      <c r="B38" s="276" t="s">
        <v>3434</v>
      </c>
      <c r="C38" s="277">
        <v>21.45</v>
      </c>
      <c r="D38" s="278">
        <v>21.516666666666666</v>
      </c>
      <c r="E38" s="278">
        <v>21.233333333333331</v>
      </c>
      <c r="F38" s="278">
        <v>21.016666666666666</v>
      </c>
      <c r="G38" s="278">
        <v>20.733333333333331</v>
      </c>
      <c r="H38" s="278">
        <v>21.733333333333331</v>
      </c>
      <c r="I38" s="278">
        <v>22.016666666666662</v>
      </c>
      <c r="J38" s="278">
        <v>22.233333333333331</v>
      </c>
      <c r="K38" s="276">
        <v>21.8</v>
      </c>
      <c r="L38" s="276">
        <v>21.3</v>
      </c>
      <c r="M38" s="276">
        <v>94.315259999999995</v>
      </c>
    </row>
    <row r="39" spans="1:13">
      <c r="A39" s="267">
        <v>29</v>
      </c>
      <c r="B39" s="276" t="s">
        <v>45</v>
      </c>
      <c r="C39" s="277">
        <v>979.15</v>
      </c>
      <c r="D39" s="278">
        <v>987.44999999999993</v>
      </c>
      <c r="E39" s="278">
        <v>965.69999999999982</v>
      </c>
      <c r="F39" s="278">
        <v>952.24999999999989</v>
      </c>
      <c r="G39" s="278">
        <v>930.49999999999977</v>
      </c>
      <c r="H39" s="278">
        <v>1000.8999999999999</v>
      </c>
      <c r="I39" s="278">
        <v>1022.6500000000001</v>
      </c>
      <c r="J39" s="278">
        <v>1036.0999999999999</v>
      </c>
      <c r="K39" s="276">
        <v>1009.2</v>
      </c>
      <c r="L39" s="276">
        <v>974</v>
      </c>
      <c r="M39" s="276">
        <v>16.330860000000001</v>
      </c>
    </row>
    <row r="40" spans="1:13">
      <c r="A40" s="267">
        <v>30</v>
      </c>
      <c r="B40" s="276" t="s">
        <v>304</v>
      </c>
      <c r="C40" s="277">
        <v>2492.15</v>
      </c>
      <c r="D40" s="278">
        <v>2505.5833333333335</v>
      </c>
      <c r="E40" s="278">
        <v>2457.7666666666669</v>
      </c>
      <c r="F40" s="278">
        <v>2423.3833333333332</v>
      </c>
      <c r="G40" s="278">
        <v>2375.5666666666666</v>
      </c>
      <c r="H40" s="278">
        <v>2539.9666666666672</v>
      </c>
      <c r="I40" s="278">
        <v>2587.7833333333338</v>
      </c>
      <c r="J40" s="278">
        <v>2622.1666666666674</v>
      </c>
      <c r="K40" s="276">
        <v>2553.4</v>
      </c>
      <c r="L40" s="276">
        <v>2471.1999999999998</v>
      </c>
      <c r="M40" s="276">
        <v>0.63600999999999996</v>
      </c>
    </row>
    <row r="41" spans="1:13">
      <c r="A41" s="267">
        <v>31</v>
      </c>
      <c r="B41" s="276" t="s">
        <v>46</v>
      </c>
      <c r="C41" s="277">
        <v>257.7</v>
      </c>
      <c r="D41" s="278">
        <v>256.16666666666663</v>
      </c>
      <c r="E41" s="278">
        <v>252.43333333333328</v>
      </c>
      <c r="F41" s="278">
        <v>247.16666666666666</v>
      </c>
      <c r="G41" s="278">
        <v>243.43333333333331</v>
      </c>
      <c r="H41" s="278">
        <v>261.43333333333328</v>
      </c>
      <c r="I41" s="278">
        <v>265.16666666666663</v>
      </c>
      <c r="J41" s="278">
        <v>270.43333333333322</v>
      </c>
      <c r="K41" s="276">
        <v>259.89999999999998</v>
      </c>
      <c r="L41" s="276">
        <v>250.9</v>
      </c>
      <c r="M41" s="276">
        <v>63.963479999999997</v>
      </c>
    </row>
    <row r="42" spans="1:13">
      <c r="A42" s="267">
        <v>32</v>
      </c>
      <c r="B42" s="276" t="s">
        <v>47</v>
      </c>
      <c r="C42" s="277">
        <v>2597.9</v>
      </c>
      <c r="D42" s="278">
        <v>2605.6666666666665</v>
      </c>
      <c r="E42" s="278">
        <v>2559.333333333333</v>
      </c>
      <c r="F42" s="278">
        <v>2520.7666666666664</v>
      </c>
      <c r="G42" s="278">
        <v>2474.4333333333329</v>
      </c>
      <c r="H42" s="278">
        <v>2644.2333333333331</v>
      </c>
      <c r="I42" s="278">
        <v>2690.5666666666662</v>
      </c>
      <c r="J42" s="278">
        <v>2729.1333333333332</v>
      </c>
      <c r="K42" s="276">
        <v>2652</v>
      </c>
      <c r="L42" s="276">
        <v>2567.1</v>
      </c>
      <c r="M42" s="276">
        <v>11.94708</v>
      </c>
    </row>
    <row r="43" spans="1:13">
      <c r="A43" s="267">
        <v>33</v>
      </c>
      <c r="B43" s="276" t="s">
        <v>48</v>
      </c>
      <c r="C43" s="277">
        <v>231.9</v>
      </c>
      <c r="D43" s="278">
        <v>229.46666666666667</v>
      </c>
      <c r="E43" s="278">
        <v>221.43333333333334</v>
      </c>
      <c r="F43" s="278">
        <v>210.96666666666667</v>
      </c>
      <c r="G43" s="278">
        <v>202.93333333333334</v>
      </c>
      <c r="H43" s="278">
        <v>239.93333333333334</v>
      </c>
      <c r="I43" s="278">
        <v>247.9666666666667</v>
      </c>
      <c r="J43" s="278">
        <v>258.43333333333334</v>
      </c>
      <c r="K43" s="276">
        <v>237.5</v>
      </c>
      <c r="L43" s="276">
        <v>219</v>
      </c>
      <c r="M43" s="276">
        <v>655.48748000000001</v>
      </c>
    </row>
    <row r="44" spans="1:13">
      <c r="A44" s="267">
        <v>34</v>
      </c>
      <c r="B44" s="276" t="s">
        <v>49</v>
      </c>
      <c r="C44" s="277">
        <v>122.25</v>
      </c>
      <c r="D44" s="278">
        <v>123.11666666666667</v>
      </c>
      <c r="E44" s="278">
        <v>118.98333333333335</v>
      </c>
      <c r="F44" s="278">
        <v>115.71666666666667</v>
      </c>
      <c r="G44" s="278">
        <v>111.58333333333334</v>
      </c>
      <c r="H44" s="278">
        <v>126.38333333333335</v>
      </c>
      <c r="I44" s="278">
        <v>130.51666666666668</v>
      </c>
      <c r="J44" s="278">
        <v>133.78333333333336</v>
      </c>
      <c r="K44" s="276">
        <v>127.25</v>
      </c>
      <c r="L44" s="276">
        <v>119.85</v>
      </c>
      <c r="M44" s="276">
        <v>716.33776999999998</v>
      </c>
    </row>
    <row r="45" spans="1:13">
      <c r="A45" s="267">
        <v>35</v>
      </c>
      <c r="B45" s="276" t="s">
        <v>306</v>
      </c>
      <c r="C45" s="277">
        <v>92.5</v>
      </c>
      <c r="D45" s="278">
        <v>93.416666666666671</v>
      </c>
      <c r="E45" s="278">
        <v>91.183333333333337</v>
      </c>
      <c r="F45" s="278">
        <v>89.86666666666666</v>
      </c>
      <c r="G45" s="278">
        <v>87.633333333333326</v>
      </c>
      <c r="H45" s="278">
        <v>94.733333333333348</v>
      </c>
      <c r="I45" s="278">
        <v>96.966666666666669</v>
      </c>
      <c r="J45" s="278">
        <v>98.28333333333336</v>
      </c>
      <c r="K45" s="276">
        <v>95.65</v>
      </c>
      <c r="L45" s="276">
        <v>92.1</v>
      </c>
      <c r="M45" s="276">
        <v>8.3569300000000002</v>
      </c>
    </row>
    <row r="46" spans="1:13">
      <c r="A46" s="267">
        <v>36</v>
      </c>
      <c r="B46" s="276" t="s">
        <v>51</v>
      </c>
      <c r="C46" s="277">
        <v>2596.65</v>
      </c>
      <c r="D46" s="278">
        <v>2651.8333333333335</v>
      </c>
      <c r="E46" s="278">
        <v>2534.8166666666671</v>
      </c>
      <c r="F46" s="278">
        <v>2472.9833333333336</v>
      </c>
      <c r="G46" s="278">
        <v>2355.9666666666672</v>
      </c>
      <c r="H46" s="278">
        <v>2713.666666666667</v>
      </c>
      <c r="I46" s="278">
        <v>2830.6833333333334</v>
      </c>
      <c r="J46" s="278">
        <v>2892.5166666666669</v>
      </c>
      <c r="K46" s="276">
        <v>2768.85</v>
      </c>
      <c r="L46" s="276">
        <v>2590</v>
      </c>
      <c r="M46" s="276">
        <v>49.455640000000002</v>
      </c>
    </row>
    <row r="47" spans="1:13">
      <c r="A47" s="267">
        <v>37</v>
      </c>
      <c r="B47" s="276" t="s">
        <v>307</v>
      </c>
      <c r="C47" s="277">
        <v>160.65</v>
      </c>
      <c r="D47" s="278">
        <v>161.35</v>
      </c>
      <c r="E47" s="278">
        <v>158.29999999999998</v>
      </c>
      <c r="F47" s="278">
        <v>155.94999999999999</v>
      </c>
      <c r="G47" s="278">
        <v>152.89999999999998</v>
      </c>
      <c r="H47" s="278">
        <v>163.69999999999999</v>
      </c>
      <c r="I47" s="278">
        <v>166.75</v>
      </c>
      <c r="J47" s="278">
        <v>169.1</v>
      </c>
      <c r="K47" s="276">
        <v>164.4</v>
      </c>
      <c r="L47" s="276">
        <v>159</v>
      </c>
      <c r="M47" s="276">
        <v>1.5718000000000001</v>
      </c>
    </row>
    <row r="48" spans="1:13">
      <c r="A48" s="267">
        <v>38</v>
      </c>
      <c r="B48" s="276" t="s">
        <v>308</v>
      </c>
      <c r="C48" s="277">
        <v>3724.7</v>
      </c>
      <c r="D48" s="278">
        <v>3744.9</v>
      </c>
      <c r="E48" s="278">
        <v>3689.8</v>
      </c>
      <c r="F48" s="278">
        <v>3654.9</v>
      </c>
      <c r="G48" s="278">
        <v>3599.8</v>
      </c>
      <c r="H48" s="278">
        <v>3779.8</v>
      </c>
      <c r="I48" s="278">
        <v>3834.8999999999996</v>
      </c>
      <c r="J48" s="278">
        <v>3869.8</v>
      </c>
      <c r="K48" s="276">
        <v>3800</v>
      </c>
      <c r="L48" s="276">
        <v>3710</v>
      </c>
      <c r="M48" s="276">
        <v>0.8095</v>
      </c>
    </row>
    <row r="49" spans="1:13">
      <c r="A49" s="267">
        <v>39</v>
      </c>
      <c r="B49" s="276" t="s">
        <v>309</v>
      </c>
      <c r="C49" s="277">
        <v>1661</v>
      </c>
      <c r="D49" s="278">
        <v>1674</v>
      </c>
      <c r="E49" s="278">
        <v>1638</v>
      </c>
      <c r="F49" s="278">
        <v>1615</v>
      </c>
      <c r="G49" s="278">
        <v>1579</v>
      </c>
      <c r="H49" s="278">
        <v>1697</v>
      </c>
      <c r="I49" s="278">
        <v>1733</v>
      </c>
      <c r="J49" s="278">
        <v>1756</v>
      </c>
      <c r="K49" s="276">
        <v>1710</v>
      </c>
      <c r="L49" s="276">
        <v>1651</v>
      </c>
      <c r="M49" s="276">
        <v>7.3870500000000003</v>
      </c>
    </row>
    <row r="50" spans="1:13">
      <c r="A50" s="267">
        <v>40</v>
      </c>
      <c r="B50" s="276" t="s">
        <v>310</v>
      </c>
      <c r="C50" s="277">
        <v>6509.75</v>
      </c>
      <c r="D50" s="278">
        <v>6498.2666666666664</v>
      </c>
      <c r="E50" s="278">
        <v>6446.5333333333328</v>
      </c>
      <c r="F50" s="278">
        <v>6383.3166666666666</v>
      </c>
      <c r="G50" s="278">
        <v>6331.583333333333</v>
      </c>
      <c r="H50" s="278">
        <v>6561.4833333333327</v>
      </c>
      <c r="I50" s="278">
        <v>6613.2166666666662</v>
      </c>
      <c r="J50" s="278">
        <v>6676.4333333333325</v>
      </c>
      <c r="K50" s="276">
        <v>6550</v>
      </c>
      <c r="L50" s="276">
        <v>6435.05</v>
      </c>
      <c r="M50" s="276">
        <v>0.25933</v>
      </c>
    </row>
    <row r="51" spans="1:13">
      <c r="A51" s="267">
        <v>41</v>
      </c>
      <c r="B51" s="276" t="s">
        <v>53</v>
      </c>
      <c r="C51" s="277">
        <v>923.8</v>
      </c>
      <c r="D51" s="278">
        <v>917.31666666666661</v>
      </c>
      <c r="E51" s="278">
        <v>886.63333333333321</v>
      </c>
      <c r="F51" s="278">
        <v>849.46666666666658</v>
      </c>
      <c r="G51" s="278">
        <v>818.78333333333319</v>
      </c>
      <c r="H51" s="278">
        <v>954.48333333333323</v>
      </c>
      <c r="I51" s="278">
        <v>985.16666666666663</v>
      </c>
      <c r="J51" s="278">
        <v>1022.3333333333333</v>
      </c>
      <c r="K51" s="276">
        <v>948</v>
      </c>
      <c r="L51" s="276">
        <v>880.15</v>
      </c>
      <c r="M51" s="276">
        <v>48.688229999999997</v>
      </c>
    </row>
    <row r="52" spans="1:13">
      <c r="A52" s="267">
        <v>42</v>
      </c>
      <c r="B52" s="276" t="s">
        <v>311</v>
      </c>
      <c r="C52" s="277">
        <v>506.15</v>
      </c>
      <c r="D52" s="278">
        <v>507.2833333333333</v>
      </c>
      <c r="E52" s="278">
        <v>502.76666666666659</v>
      </c>
      <c r="F52" s="278">
        <v>499.38333333333327</v>
      </c>
      <c r="G52" s="278">
        <v>494.86666666666656</v>
      </c>
      <c r="H52" s="278">
        <v>510.66666666666663</v>
      </c>
      <c r="I52" s="278">
        <v>515.18333333333328</v>
      </c>
      <c r="J52" s="278">
        <v>518.56666666666661</v>
      </c>
      <c r="K52" s="276">
        <v>511.8</v>
      </c>
      <c r="L52" s="276">
        <v>503.9</v>
      </c>
      <c r="M52" s="276">
        <v>0.92615000000000003</v>
      </c>
    </row>
    <row r="53" spans="1:13">
      <c r="A53" s="267">
        <v>43</v>
      </c>
      <c r="B53" s="276" t="s">
        <v>231</v>
      </c>
      <c r="C53" s="277">
        <v>2862.75</v>
      </c>
      <c r="D53" s="278">
        <v>2830.5833333333335</v>
      </c>
      <c r="E53" s="278">
        <v>2762.166666666667</v>
      </c>
      <c r="F53" s="278">
        <v>2661.5833333333335</v>
      </c>
      <c r="G53" s="278">
        <v>2593.166666666667</v>
      </c>
      <c r="H53" s="278">
        <v>2931.166666666667</v>
      </c>
      <c r="I53" s="278">
        <v>2999.5833333333339</v>
      </c>
      <c r="J53" s="278">
        <v>3100.166666666667</v>
      </c>
      <c r="K53" s="276">
        <v>2899</v>
      </c>
      <c r="L53" s="276">
        <v>2730</v>
      </c>
      <c r="M53" s="276">
        <v>10.279059999999999</v>
      </c>
    </row>
    <row r="54" spans="1:13">
      <c r="A54" s="267">
        <v>44</v>
      </c>
      <c r="B54" s="276" t="s">
        <v>55</v>
      </c>
      <c r="C54" s="277">
        <v>644.5</v>
      </c>
      <c r="D54" s="278">
        <v>652.4</v>
      </c>
      <c r="E54" s="278">
        <v>630.9</v>
      </c>
      <c r="F54" s="278">
        <v>617.29999999999995</v>
      </c>
      <c r="G54" s="278">
        <v>595.79999999999995</v>
      </c>
      <c r="H54" s="278">
        <v>666</v>
      </c>
      <c r="I54" s="278">
        <v>687.5</v>
      </c>
      <c r="J54" s="278">
        <v>701.1</v>
      </c>
      <c r="K54" s="276">
        <v>673.9</v>
      </c>
      <c r="L54" s="276">
        <v>638.79999999999995</v>
      </c>
      <c r="M54" s="276">
        <v>213.92223000000001</v>
      </c>
    </row>
    <row r="55" spans="1:13">
      <c r="A55" s="267">
        <v>45</v>
      </c>
      <c r="B55" s="276" t="s">
        <v>312</v>
      </c>
      <c r="C55" s="277">
        <v>1628.9</v>
      </c>
      <c r="D55" s="278">
        <v>1642.3166666666666</v>
      </c>
      <c r="E55" s="278">
        <v>1606.5833333333333</v>
      </c>
      <c r="F55" s="278">
        <v>1584.2666666666667</v>
      </c>
      <c r="G55" s="278">
        <v>1548.5333333333333</v>
      </c>
      <c r="H55" s="278">
        <v>1664.6333333333332</v>
      </c>
      <c r="I55" s="278">
        <v>1700.3666666666668</v>
      </c>
      <c r="J55" s="278">
        <v>1722.6833333333332</v>
      </c>
      <c r="K55" s="276">
        <v>1678.05</v>
      </c>
      <c r="L55" s="276">
        <v>1620</v>
      </c>
      <c r="M55" s="276">
        <v>0.24595</v>
      </c>
    </row>
    <row r="56" spans="1:13">
      <c r="A56" s="267">
        <v>46</v>
      </c>
      <c r="B56" s="276" t="s">
        <v>313</v>
      </c>
      <c r="C56" s="277">
        <v>928.5</v>
      </c>
      <c r="D56" s="278">
        <v>944.23333333333323</v>
      </c>
      <c r="E56" s="278">
        <v>908.26666666666642</v>
      </c>
      <c r="F56" s="278">
        <v>888.03333333333319</v>
      </c>
      <c r="G56" s="278">
        <v>852.06666666666638</v>
      </c>
      <c r="H56" s="278">
        <v>964.46666666666647</v>
      </c>
      <c r="I56" s="278">
        <v>1000.4333333333334</v>
      </c>
      <c r="J56" s="278">
        <v>1020.6666666666665</v>
      </c>
      <c r="K56" s="276">
        <v>980.2</v>
      </c>
      <c r="L56" s="276">
        <v>924</v>
      </c>
      <c r="M56" s="276">
        <v>6.3024899999999997</v>
      </c>
    </row>
    <row r="57" spans="1:13">
      <c r="A57" s="267">
        <v>47</v>
      </c>
      <c r="B57" s="276" t="s">
        <v>314</v>
      </c>
      <c r="C57" s="277">
        <v>601.04999999999995</v>
      </c>
      <c r="D57" s="278">
        <v>604.75</v>
      </c>
      <c r="E57" s="278">
        <v>593.29999999999995</v>
      </c>
      <c r="F57" s="278">
        <v>585.54999999999995</v>
      </c>
      <c r="G57" s="278">
        <v>574.09999999999991</v>
      </c>
      <c r="H57" s="278">
        <v>612.5</v>
      </c>
      <c r="I57" s="278">
        <v>623.95000000000005</v>
      </c>
      <c r="J57" s="278">
        <v>631.70000000000005</v>
      </c>
      <c r="K57" s="276">
        <v>616.20000000000005</v>
      </c>
      <c r="L57" s="276">
        <v>597</v>
      </c>
      <c r="M57" s="276">
        <v>2.7677100000000001</v>
      </c>
    </row>
    <row r="58" spans="1:13">
      <c r="A58" s="267">
        <v>48</v>
      </c>
      <c r="B58" s="276" t="s">
        <v>56</v>
      </c>
      <c r="C58" s="277">
        <v>4089.5</v>
      </c>
      <c r="D58" s="278">
        <v>3986.5166666666664</v>
      </c>
      <c r="E58" s="278">
        <v>3843.0333333333328</v>
      </c>
      <c r="F58" s="278">
        <v>3596.5666666666666</v>
      </c>
      <c r="G58" s="278">
        <v>3453.083333333333</v>
      </c>
      <c r="H58" s="278">
        <v>4232.9833333333327</v>
      </c>
      <c r="I58" s="278">
        <v>4376.4666666666662</v>
      </c>
      <c r="J58" s="278">
        <v>4622.9333333333325</v>
      </c>
      <c r="K58" s="276">
        <v>4130</v>
      </c>
      <c r="L58" s="276">
        <v>3740.05</v>
      </c>
      <c r="M58" s="276">
        <v>85.371430000000004</v>
      </c>
    </row>
    <row r="59" spans="1:13">
      <c r="A59" s="267">
        <v>49</v>
      </c>
      <c r="B59" s="276" t="s">
        <v>315</v>
      </c>
      <c r="C59" s="277">
        <v>220.1</v>
      </c>
      <c r="D59" s="278">
        <v>220.43333333333331</v>
      </c>
      <c r="E59" s="278">
        <v>214.86666666666662</v>
      </c>
      <c r="F59" s="278">
        <v>209.6333333333333</v>
      </c>
      <c r="G59" s="278">
        <v>204.06666666666661</v>
      </c>
      <c r="H59" s="278">
        <v>225.66666666666663</v>
      </c>
      <c r="I59" s="278">
        <v>231.23333333333329</v>
      </c>
      <c r="J59" s="278">
        <v>236.46666666666664</v>
      </c>
      <c r="K59" s="276">
        <v>226</v>
      </c>
      <c r="L59" s="276">
        <v>215.2</v>
      </c>
      <c r="M59" s="276">
        <v>2.4793799999999999</v>
      </c>
    </row>
    <row r="60" spans="1:13" ht="12" customHeight="1">
      <c r="A60" s="267">
        <v>50</v>
      </c>
      <c r="B60" s="276" t="s">
        <v>316</v>
      </c>
      <c r="C60" s="277">
        <v>760.45</v>
      </c>
      <c r="D60" s="278">
        <v>767.48333333333323</v>
      </c>
      <c r="E60" s="278">
        <v>739.96666666666647</v>
      </c>
      <c r="F60" s="278">
        <v>719.48333333333323</v>
      </c>
      <c r="G60" s="278">
        <v>691.96666666666647</v>
      </c>
      <c r="H60" s="278">
        <v>787.96666666666647</v>
      </c>
      <c r="I60" s="278">
        <v>815.48333333333312</v>
      </c>
      <c r="J60" s="278">
        <v>835.96666666666647</v>
      </c>
      <c r="K60" s="276">
        <v>795</v>
      </c>
      <c r="L60" s="276">
        <v>747</v>
      </c>
      <c r="M60" s="276">
        <v>1.64012</v>
      </c>
    </row>
    <row r="61" spans="1:13">
      <c r="A61" s="267">
        <v>51</v>
      </c>
      <c r="B61" s="276" t="s">
        <v>59</v>
      </c>
      <c r="C61" s="277">
        <v>4972.55</v>
      </c>
      <c r="D61" s="278">
        <v>5018.3833333333332</v>
      </c>
      <c r="E61" s="278">
        <v>4899.7666666666664</v>
      </c>
      <c r="F61" s="278">
        <v>4826.9833333333336</v>
      </c>
      <c r="G61" s="278">
        <v>4708.3666666666668</v>
      </c>
      <c r="H61" s="278">
        <v>5091.1666666666661</v>
      </c>
      <c r="I61" s="278">
        <v>5209.7833333333328</v>
      </c>
      <c r="J61" s="278">
        <v>5282.5666666666657</v>
      </c>
      <c r="K61" s="276">
        <v>5137</v>
      </c>
      <c r="L61" s="276">
        <v>4945.6000000000004</v>
      </c>
      <c r="M61" s="276">
        <v>30.84796</v>
      </c>
    </row>
    <row r="62" spans="1:13">
      <c r="A62" s="267">
        <v>52</v>
      </c>
      <c r="B62" s="276" t="s">
        <v>58</v>
      </c>
      <c r="C62" s="277">
        <v>9071</v>
      </c>
      <c r="D62" s="278">
        <v>9083.2333333333336</v>
      </c>
      <c r="E62" s="278">
        <v>8952.9666666666672</v>
      </c>
      <c r="F62" s="278">
        <v>8834.9333333333343</v>
      </c>
      <c r="G62" s="278">
        <v>8704.6666666666679</v>
      </c>
      <c r="H62" s="278">
        <v>9201.2666666666664</v>
      </c>
      <c r="I62" s="278">
        <v>9331.5333333333328</v>
      </c>
      <c r="J62" s="278">
        <v>9449.5666666666657</v>
      </c>
      <c r="K62" s="276">
        <v>9213.5</v>
      </c>
      <c r="L62" s="276">
        <v>8965.2000000000007</v>
      </c>
      <c r="M62" s="276">
        <v>8.3982200000000002</v>
      </c>
    </row>
    <row r="63" spans="1:13">
      <c r="A63" s="267">
        <v>53</v>
      </c>
      <c r="B63" s="276" t="s">
        <v>232</v>
      </c>
      <c r="C63" s="277">
        <v>3283.45</v>
      </c>
      <c r="D63" s="278">
        <v>3267.6999999999994</v>
      </c>
      <c r="E63" s="278">
        <v>3235.7999999999988</v>
      </c>
      <c r="F63" s="278">
        <v>3188.1499999999996</v>
      </c>
      <c r="G63" s="278">
        <v>3156.2499999999991</v>
      </c>
      <c r="H63" s="278">
        <v>3315.3499999999985</v>
      </c>
      <c r="I63" s="278">
        <v>3347.2499999999991</v>
      </c>
      <c r="J63" s="278">
        <v>3394.8999999999983</v>
      </c>
      <c r="K63" s="276">
        <v>3299.6</v>
      </c>
      <c r="L63" s="276">
        <v>3220.05</v>
      </c>
      <c r="M63" s="276">
        <v>2.19062</v>
      </c>
    </row>
    <row r="64" spans="1:13">
      <c r="A64" s="267">
        <v>54</v>
      </c>
      <c r="B64" s="276" t="s">
        <v>60</v>
      </c>
      <c r="C64" s="277">
        <v>1678.5</v>
      </c>
      <c r="D64" s="278">
        <v>1698.8999999999999</v>
      </c>
      <c r="E64" s="278">
        <v>1647.7999999999997</v>
      </c>
      <c r="F64" s="278">
        <v>1617.1</v>
      </c>
      <c r="G64" s="278">
        <v>1565.9999999999998</v>
      </c>
      <c r="H64" s="278">
        <v>1729.5999999999997</v>
      </c>
      <c r="I64" s="278">
        <v>1780.6999999999996</v>
      </c>
      <c r="J64" s="278">
        <v>1811.3999999999996</v>
      </c>
      <c r="K64" s="276">
        <v>1750</v>
      </c>
      <c r="L64" s="276">
        <v>1668.2</v>
      </c>
      <c r="M64" s="276">
        <v>13.21007</v>
      </c>
    </row>
    <row r="65" spans="1:13">
      <c r="A65" s="267">
        <v>55</v>
      </c>
      <c r="B65" s="276" t="s">
        <v>317</v>
      </c>
      <c r="C65" s="277">
        <v>118.2</v>
      </c>
      <c r="D65" s="278">
        <v>119.10000000000001</v>
      </c>
      <c r="E65" s="278">
        <v>117.05000000000001</v>
      </c>
      <c r="F65" s="278">
        <v>115.9</v>
      </c>
      <c r="G65" s="278">
        <v>113.85000000000001</v>
      </c>
      <c r="H65" s="278">
        <v>120.25000000000001</v>
      </c>
      <c r="I65" s="278">
        <v>122.3</v>
      </c>
      <c r="J65" s="278">
        <v>123.45000000000002</v>
      </c>
      <c r="K65" s="276">
        <v>121.15</v>
      </c>
      <c r="L65" s="276">
        <v>117.95</v>
      </c>
      <c r="M65" s="276">
        <v>3.2123699999999999</v>
      </c>
    </row>
    <row r="66" spans="1:13">
      <c r="A66" s="267">
        <v>56</v>
      </c>
      <c r="B66" s="276" t="s">
        <v>318</v>
      </c>
      <c r="C66" s="277">
        <v>178.55</v>
      </c>
      <c r="D66" s="278">
        <v>179.30000000000004</v>
      </c>
      <c r="E66" s="278">
        <v>174.70000000000007</v>
      </c>
      <c r="F66" s="278">
        <v>170.85000000000002</v>
      </c>
      <c r="G66" s="278">
        <v>166.25000000000006</v>
      </c>
      <c r="H66" s="278">
        <v>183.15000000000009</v>
      </c>
      <c r="I66" s="278">
        <v>187.75000000000006</v>
      </c>
      <c r="J66" s="278">
        <v>191.60000000000011</v>
      </c>
      <c r="K66" s="276">
        <v>183.9</v>
      </c>
      <c r="L66" s="276">
        <v>175.45</v>
      </c>
      <c r="M66" s="276">
        <v>8.64283</v>
      </c>
    </row>
    <row r="67" spans="1:13">
      <c r="A67" s="267">
        <v>57</v>
      </c>
      <c r="B67" s="276" t="s">
        <v>233</v>
      </c>
      <c r="C67" s="277">
        <v>314.10000000000002</v>
      </c>
      <c r="D67" s="278">
        <v>320.71666666666664</v>
      </c>
      <c r="E67" s="278">
        <v>305.23333333333329</v>
      </c>
      <c r="F67" s="278">
        <v>296.36666666666667</v>
      </c>
      <c r="G67" s="278">
        <v>280.88333333333333</v>
      </c>
      <c r="H67" s="278">
        <v>329.58333333333326</v>
      </c>
      <c r="I67" s="278">
        <v>345.06666666666661</v>
      </c>
      <c r="J67" s="278">
        <v>353.93333333333322</v>
      </c>
      <c r="K67" s="276">
        <v>336.2</v>
      </c>
      <c r="L67" s="276">
        <v>311.85000000000002</v>
      </c>
      <c r="M67" s="276">
        <v>355.77488</v>
      </c>
    </row>
    <row r="68" spans="1:13">
      <c r="A68" s="267">
        <v>58</v>
      </c>
      <c r="B68" s="276" t="s">
        <v>61</v>
      </c>
      <c r="C68" s="277">
        <v>73.349999999999994</v>
      </c>
      <c r="D68" s="278">
        <v>74.566666666666663</v>
      </c>
      <c r="E68" s="278">
        <v>71.783333333333331</v>
      </c>
      <c r="F68" s="278">
        <v>70.216666666666669</v>
      </c>
      <c r="G68" s="278">
        <v>67.433333333333337</v>
      </c>
      <c r="H68" s="278">
        <v>76.133333333333326</v>
      </c>
      <c r="I68" s="278">
        <v>78.916666666666657</v>
      </c>
      <c r="J68" s="278">
        <v>80.48333333333332</v>
      </c>
      <c r="K68" s="276">
        <v>77.349999999999994</v>
      </c>
      <c r="L68" s="276">
        <v>73</v>
      </c>
      <c r="M68" s="276">
        <v>455.31180000000001</v>
      </c>
    </row>
    <row r="69" spans="1:13">
      <c r="A69" s="267">
        <v>59</v>
      </c>
      <c r="B69" s="276" t="s">
        <v>62</v>
      </c>
      <c r="C69" s="277">
        <v>51</v>
      </c>
      <c r="D69" s="278">
        <v>51.633333333333333</v>
      </c>
      <c r="E69" s="278">
        <v>50.066666666666663</v>
      </c>
      <c r="F69" s="278">
        <v>49.133333333333333</v>
      </c>
      <c r="G69" s="278">
        <v>47.566666666666663</v>
      </c>
      <c r="H69" s="278">
        <v>52.566666666666663</v>
      </c>
      <c r="I69" s="278">
        <v>54.13333333333334</v>
      </c>
      <c r="J69" s="278">
        <v>55.066666666666663</v>
      </c>
      <c r="K69" s="276">
        <v>53.2</v>
      </c>
      <c r="L69" s="276">
        <v>50.7</v>
      </c>
      <c r="M69" s="276">
        <v>32.059809999999999</v>
      </c>
    </row>
    <row r="70" spans="1:13">
      <c r="A70" s="267">
        <v>60</v>
      </c>
      <c r="B70" s="276" t="s">
        <v>319</v>
      </c>
      <c r="C70" s="277">
        <v>14.45</v>
      </c>
      <c r="D70" s="278">
        <v>14.65</v>
      </c>
      <c r="E70" s="278">
        <v>14.05</v>
      </c>
      <c r="F70" s="278">
        <v>13.65</v>
      </c>
      <c r="G70" s="278">
        <v>13.05</v>
      </c>
      <c r="H70" s="278">
        <v>15.05</v>
      </c>
      <c r="I70" s="278">
        <v>15.649999999999999</v>
      </c>
      <c r="J70" s="278">
        <v>16.05</v>
      </c>
      <c r="K70" s="276">
        <v>15.25</v>
      </c>
      <c r="L70" s="276">
        <v>14.25</v>
      </c>
      <c r="M70" s="276">
        <v>47.214199999999998</v>
      </c>
    </row>
    <row r="71" spans="1:13">
      <c r="A71" s="267">
        <v>61</v>
      </c>
      <c r="B71" s="276" t="s">
        <v>63</v>
      </c>
      <c r="C71" s="277">
        <v>1567.85</v>
      </c>
      <c r="D71" s="278">
        <v>1582.2333333333333</v>
      </c>
      <c r="E71" s="278">
        <v>1545.8166666666666</v>
      </c>
      <c r="F71" s="278">
        <v>1523.7833333333333</v>
      </c>
      <c r="G71" s="278">
        <v>1487.3666666666666</v>
      </c>
      <c r="H71" s="278">
        <v>1604.2666666666667</v>
      </c>
      <c r="I71" s="278">
        <v>1640.6833333333332</v>
      </c>
      <c r="J71" s="278">
        <v>1662.7166666666667</v>
      </c>
      <c r="K71" s="276">
        <v>1618.65</v>
      </c>
      <c r="L71" s="276">
        <v>1560.2</v>
      </c>
      <c r="M71" s="276">
        <v>6.4720899999999997</v>
      </c>
    </row>
    <row r="72" spans="1:13">
      <c r="A72" s="267">
        <v>62</v>
      </c>
      <c r="B72" s="276" t="s">
        <v>320</v>
      </c>
      <c r="C72" s="277">
        <v>5634</v>
      </c>
      <c r="D72" s="278">
        <v>5626.7166666666672</v>
      </c>
      <c r="E72" s="278">
        <v>5563.4333333333343</v>
      </c>
      <c r="F72" s="278">
        <v>5492.8666666666668</v>
      </c>
      <c r="G72" s="278">
        <v>5429.5833333333339</v>
      </c>
      <c r="H72" s="278">
        <v>5697.2833333333347</v>
      </c>
      <c r="I72" s="278">
        <v>5760.5666666666675</v>
      </c>
      <c r="J72" s="278">
        <v>5831.133333333335</v>
      </c>
      <c r="K72" s="276">
        <v>5690</v>
      </c>
      <c r="L72" s="276">
        <v>5556.15</v>
      </c>
      <c r="M72" s="276">
        <v>0.18135999999999999</v>
      </c>
    </row>
    <row r="73" spans="1:13">
      <c r="A73" s="267">
        <v>63</v>
      </c>
      <c r="B73" s="276" t="s">
        <v>66</v>
      </c>
      <c r="C73" s="277">
        <v>773.4</v>
      </c>
      <c r="D73" s="278">
        <v>785.75</v>
      </c>
      <c r="E73" s="278">
        <v>758.7</v>
      </c>
      <c r="F73" s="278">
        <v>744</v>
      </c>
      <c r="G73" s="278">
        <v>716.95</v>
      </c>
      <c r="H73" s="278">
        <v>800.45</v>
      </c>
      <c r="I73" s="278">
        <v>827.5</v>
      </c>
      <c r="J73" s="278">
        <v>842.2</v>
      </c>
      <c r="K73" s="276">
        <v>812.8</v>
      </c>
      <c r="L73" s="276">
        <v>771.05</v>
      </c>
      <c r="M73" s="276">
        <v>11.627969999999999</v>
      </c>
    </row>
    <row r="74" spans="1:13">
      <c r="A74" s="267">
        <v>64</v>
      </c>
      <c r="B74" s="276" t="s">
        <v>321</v>
      </c>
      <c r="C74" s="277">
        <v>335.2</v>
      </c>
      <c r="D74" s="278">
        <v>335.86666666666662</v>
      </c>
      <c r="E74" s="278">
        <v>332.33333333333326</v>
      </c>
      <c r="F74" s="278">
        <v>329.46666666666664</v>
      </c>
      <c r="G74" s="278">
        <v>325.93333333333328</v>
      </c>
      <c r="H74" s="278">
        <v>338.73333333333323</v>
      </c>
      <c r="I74" s="278">
        <v>342.26666666666665</v>
      </c>
      <c r="J74" s="278">
        <v>345.13333333333321</v>
      </c>
      <c r="K74" s="276">
        <v>339.4</v>
      </c>
      <c r="L74" s="276">
        <v>333</v>
      </c>
      <c r="M74" s="276">
        <v>1.71438</v>
      </c>
    </row>
    <row r="75" spans="1:13">
      <c r="A75" s="267">
        <v>65</v>
      </c>
      <c r="B75" s="276" t="s">
        <v>65</v>
      </c>
      <c r="C75" s="277">
        <v>132.35</v>
      </c>
      <c r="D75" s="278">
        <v>132.91666666666666</v>
      </c>
      <c r="E75" s="278">
        <v>130.33333333333331</v>
      </c>
      <c r="F75" s="278">
        <v>128.31666666666666</v>
      </c>
      <c r="G75" s="278">
        <v>125.73333333333332</v>
      </c>
      <c r="H75" s="278">
        <v>134.93333333333331</v>
      </c>
      <c r="I75" s="278">
        <v>137.51666666666662</v>
      </c>
      <c r="J75" s="278">
        <v>139.5333333333333</v>
      </c>
      <c r="K75" s="276">
        <v>135.5</v>
      </c>
      <c r="L75" s="276">
        <v>130.9</v>
      </c>
      <c r="M75" s="276">
        <v>102.74387</v>
      </c>
    </row>
    <row r="76" spans="1:13" s="16" customFormat="1">
      <c r="A76" s="267">
        <v>66</v>
      </c>
      <c r="B76" s="276" t="s">
        <v>67</v>
      </c>
      <c r="C76" s="277">
        <v>629.4</v>
      </c>
      <c r="D76" s="278">
        <v>630.63333333333333</v>
      </c>
      <c r="E76" s="278">
        <v>616.76666666666665</v>
      </c>
      <c r="F76" s="278">
        <v>604.13333333333333</v>
      </c>
      <c r="G76" s="278">
        <v>590.26666666666665</v>
      </c>
      <c r="H76" s="278">
        <v>643.26666666666665</v>
      </c>
      <c r="I76" s="278">
        <v>657.13333333333321</v>
      </c>
      <c r="J76" s="278">
        <v>669.76666666666665</v>
      </c>
      <c r="K76" s="276">
        <v>644.5</v>
      </c>
      <c r="L76" s="276">
        <v>618</v>
      </c>
      <c r="M76" s="276">
        <v>53.22813</v>
      </c>
    </row>
    <row r="77" spans="1:13" s="16" customFormat="1">
      <c r="A77" s="267">
        <v>67</v>
      </c>
      <c r="B77" s="276" t="s">
        <v>70</v>
      </c>
      <c r="C77" s="277">
        <v>37.65</v>
      </c>
      <c r="D77" s="278">
        <v>38.016666666666659</v>
      </c>
      <c r="E77" s="278">
        <v>36.73333333333332</v>
      </c>
      <c r="F77" s="278">
        <v>35.816666666666663</v>
      </c>
      <c r="G77" s="278">
        <v>34.533333333333324</v>
      </c>
      <c r="H77" s="278">
        <v>38.933333333333316</v>
      </c>
      <c r="I77" s="278">
        <v>40.216666666666661</v>
      </c>
      <c r="J77" s="278">
        <v>41.133333333333312</v>
      </c>
      <c r="K77" s="276">
        <v>39.299999999999997</v>
      </c>
      <c r="L77" s="276">
        <v>37.1</v>
      </c>
      <c r="M77" s="276">
        <v>589.6825</v>
      </c>
    </row>
    <row r="78" spans="1:13" s="16" customFormat="1">
      <c r="A78" s="267">
        <v>68</v>
      </c>
      <c r="B78" s="276" t="s">
        <v>74</v>
      </c>
      <c r="C78" s="277">
        <v>396.05</v>
      </c>
      <c r="D78" s="278">
        <v>401.31666666666666</v>
      </c>
      <c r="E78" s="278">
        <v>389.68333333333334</v>
      </c>
      <c r="F78" s="278">
        <v>383.31666666666666</v>
      </c>
      <c r="G78" s="278">
        <v>371.68333333333334</v>
      </c>
      <c r="H78" s="278">
        <v>407.68333333333334</v>
      </c>
      <c r="I78" s="278">
        <v>419.31666666666666</v>
      </c>
      <c r="J78" s="278">
        <v>425.68333333333334</v>
      </c>
      <c r="K78" s="276">
        <v>412.95</v>
      </c>
      <c r="L78" s="276">
        <v>394.95</v>
      </c>
      <c r="M78" s="276">
        <v>77.024190000000004</v>
      </c>
    </row>
    <row r="79" spans="1:13" s="16" customFormat="1">
      <c r="A79" s="267">
        <v>69</v>
      </c>
      <c r="B79" s="276" t="s">
        <v>1045</v>
      </c>
      <c r="C79" s="277">
        <v>10049.1</v>
      </c>
      <c r="D79" s="278">
        <v>10089.049999999999</v>
      </c>
      <c r="E79" s="278">
        <v>9960.0999999999985</v>
      </c>
      <c r="F79" s="278">
        <v>9871.0999999999985</v>
      </c>
      <c r="G79" s="278">
        <v>9742.1499999999978</v>
      </c>
      <c r="H79" s="278">
        <v>10178.049999999999</v>
      </c>
      <c r="I79" s="278">
        <v>10307</v>
      </c>
      <c r="J79" s="278">
        <v>10396</v>
      </c>
      <c r="K79" s="276">
        <v>10218</v>
      </c>
      <c r="L79" s="276">
        <v>10000.049999999999</v>
      </c>
      <c r="M79" s="276">
        <v>2.6440000000000002E-2</v>
      </c>
    </row>
    <row r="80" spans="1:13" s="16" customFormat="1">
      <c r="A80" s="267">
        <v>70</v>
      </c>
      <c r="B80" s="276" t="s">
        <v>69</v>
      </c>
      <c r="C80" s="277">
        <v>576.85</v>
      </c>
      <c r="D80" s="278">
        <v>578.38333333333333</v>
      </c>
      <c r="E80" s="278">
        <v>571.2166666666667</v>
      </c>
      <c r="F80" s="278">
        <v>565.58333333333337</v>
      </c>
      <c r="G80" s="278">
        <v>558.41666666666674</v>
      </c>
      <c r="H80" s="278">
        <v>584.01666666666665</v>
      </c>
      <c r="I80" s="278">
        <v>591.18333333333339</v>
      </c>
      <c r="J80" s="278">
        <v>596.81666666666661</v>
      </c>
      <c r="K80" s="276">
        <v>585.54999999999995</v>
      </c>
      <c r="L80" s="276">
        <v>572.75</v>
      </c>
      <c r="M80" s="276">
        <v>124.29589</v>
      </c>
    </row>
    <row r="81" spans="1:13" s="16" customFormat="1">
      <c r="A81" s="267">
        <v>71</v>
      </c>
      <c r="B81" s="276" t="s">
        <v>71</v>
      </c>
      <c r="C81" s="277">
        <v>393.75</v>
      </c>
      <c r="D81" s="278">
        <v>397.68333333333334</v>
      </c>
      <c r="E81" s="278">
        <v>372.36666666666667</v>
      </c>
      <c r="F81" s="278">
        <v>350.98333333333335</v>
      </c>
      <c r="G81" s="278">
        <v>325.66666666666669</v>
      </c>
      <c r="H81" s="278">
        <v>419.06666666666666</v>
      </c>
      <c r="I81" s="278">
        <v>444.38333333333338</v>
      </c>
      <c r="J81" s="278">
        <v>465.76666666666665</v>
      </c>
      <c r="K81" s="276">
        <v>423</v>
      </c>
      <c r="L81" s="276">
        <v>376.3</v>
      </c>
      <c r="M81" s="276">
        <v>284.11473999999998</v>
      </c>
    </row>
    <row r="82" spans="1:13" s="16" customFormat="1">
      <c r="A82" s="267">
        <v>72</v>
      </c>
      <c r="B82" s="276" t="s">
        <v>322</v>
      </c>
      <c r="C82" s="277">
        <v>721.2</v>
      </c>
      <c r="D82" s="278">
        <v>719.23333333333323</v>
      </c>
      <c r="E82" s="278">
        <v>708.46666666666647</v>
      </c>
      <c r="F82" s="278">
        <v>695.73333333333323</v>
      </c>
      <c r="G82" s="278">
        <v>684.96666666666647</v>
      </c>
      <c r="H82" s="278">
        <v>731.96666666666647</v>
      </c>
      <c r="I82" s="278">
        <v>742.73333333333312</v>
      </c>
      <c r="J82" s="278">
        <v>755.46666666666647</v>
      </c>
      <c r="K82" s="276">
        <v>730</v>
      </c>
      <c r="L82" s="276">
        <v>706.5</v>
      </c>
      <c r="M82" s="276">
        <v>2.2561300000000002</v>
      </c>
    </row>
    <row r="83" spans="1:13" s="16" customFormat="1">
      <c r="A83" s="267">
        <v>73</v>
      </c>
      <c r="B83" s="276" t="s">
        <v>323</v>
      </c>
      <c r="C83" s="277">
        <v>248.8</v>
      </c>
      <c r="D83" s="278">
        <v>250.96666666666667</v>
      </c>
      <c r="E83" s="278">
        <v>244.03333333333336</v>
      </c>
      <c r="F83" s="278">
        <v>239.26666666666668</v>
      </c>
      <c r="G83" s="278">
        <v>232.33333333333337</v>
      </c>
      <c r="H83" s="278">
        <v>255.73333333333335</v>
      </c>
      <c r="I83" s="278">
        <v>262.66666666666669</v>
      </c>
      <c r="J83" s="278">
        <v>267.43333333333334</v>
      </c>
      <c r="K83" s="276">
        <v>257.89999999999998</v>
      </c>
      <c r="L83" s="276">
        <v>246.2</v>
      </c>
      <c r="M83" s="276">
        <v>7.3498000000000001</v>
      </c>
    </row>
    <row r="84" spans="1:13" s="16" customFormat="1">
      <c r="A84" s="267">
        <v>74</v>
      </c>
      <c r="B84" s="276" t="s">
        <v>324</v>
      </c>
      <c r="C84" s="277">
        <v>195.45</v>
      </c>
      <c r="D84" s="278">
        <v>195.96666666666667</v>
      </c>
      <c r="E84" s="278">
        <v>191.48333333333335</v>
      </c>
      <c r="F84" s="278">
        <v>187.51666666666668</v>
      </c>
      <c r="G84" s="278">
        <v>183.03333333333336</v>
      </c>
      <c r="H84" s="278">
        <v>199.93333333333334</v>
      </c>
      <c r="I84" s="278">
        <v>204.41666666666663</v>
      </c>
      <c r="J84" s="278">
        <v>208.38333333333333</v>
      </c>
      <c r="K84" s="276">
        <v>200.45</v>
      </c>
      <c r="L84" s="276">
        <v>192</v>
      </c>
      <c r="M84" s="276">
        <v>4.5249600000000001</v>
      </c>
    </row>
    <row r="85" spans="1:13" s="16" customFormat="1">
      <c r="A85" s="267">
        <v>75</v>
      </c>
      <c r="B85" s="276" t="s">
        <v>325</v>
      </c>
      <c r="C85" s="277">
        <v>4218.75</v>
      </c>
      <c r="D85" s="278">
        <v>4241.6333333333332</v>
      </c>
      <c r="E85" s="278">
        <v>4110.3666666666668</v>
      </c>
      <c r="F85" s="278">
        <v>4001.9833333333336</v>
      </c>
      <c r="G85" s="278">
        <v>3870.7166666666672</v>
      </c>
      <c r="H85" s="278">
        <v>4350.0166666666664</v>
      </c>
      <c r="I85" s="278">
        <v>4481.2833333333328</v>
      </c>
      <c r="J85" s="278">
        <v>4589.6666666666661</v>
      </c>
      <c r="K85" s="276">
        <v>4372.8999999999996</v>
      </c>
      <c r="L85" s="276">
        <v>4133.25</v>
      </c>
      <c r="M85" s="276">
        <v>0.66491999999999996</v>
      </c>
    </row>
    <row r="86" spans="1:13" s="16" customFormat="1">
      <c r="A86" s="267">
        <v>76</v>
      </c>
      <c r="B86" s="276" t="s">
        <v>326</v>
      </c>
      <c r="C86" s="277">
        <v>757.6</v>
      </c>
      <c r="D86" s="278">
        <v>760.19999999999993</v>
      </c>
      <c r="E86" s="278">
        <v>745.39999999999986</v>
      </c>
      <c r="F86" s="278">
        <v>733.19999999999993</v>
      </c>
      <c r="G86" s="278">
        <v>718.39999999999986</v>
      </c>
      <c r="H86" s="278">
        <v>772.39999999999986</v>
      </c>
      <c r="I86" s="278">
        <v>787.19999999999982</v>
      </c>
      <c r="J86" s="278">
        <v>799.39999999999986</v>
      </c>
      <c r="K86" s="276">
        <v>775</v>
      </c>
      <c r="L86" s="276">
        <v>748</v>
      </c>
      <c r="M86" s="276">
        <v>0.86070000000000002</v>
      </c>
    </row>
    <row r="87" spans="1:13" s="16" customFormat="1">
      <c r="A87" s="267">
        <v>77</v>
      </c>
      <c r="B87" s="276" t="s">
        <v>234</v>
      </c>
      <c r="C87" s="277">
        <v>1242.8</v>
      </c>
      <c r="D87" s="278">
        <v>1251.9333333333334</v>
      </c>
      <c r="E87" s="278">
        <v>1230.8666666666668</v>
      </c>
      <c r="F87" s="278">
        <v>1218.9333333333334</v>
      </c>
      <c r="G87" s="278">
        <v>1197.8666666666668</v>
      </c>
      <c r="H87" s="278">
        <v>1263.8666666666668</v>
      </c>
      <c r="I87" s="278">
        <v>1284.9333333333334</v>
      </c>
      <c r="J87" s="278">
        <v>1296.8666666666668</v>
      </c>
      <c r="K87" s="276">
        <v>1273</v>
      </c>
      <c r="L87" s="276">
        <v>1240</v>
      </c>
      <c r="M87" s="276">
        <v>0.56777</v>
      </c>
    </row>
    <row r="88" spans="1:13" s="16" customFormat="1">
      <c r="A88" s="267">
        <v>78</v>
      </c>
      <c r="B88" s="276" t="s">
        <v>327</v>
      </c>
      <c r="C88" s="277">
        <v>76.55</v>
      </c>
      <c r="D88" s="278">
        <v>77.149999999999991</v>
      </c>
      <c r="E88" s="278">
        <v>75.499999999999986</v>
      </c>
      <c r="F88" s="278">
        <v>74.449999999999989</v>
      </c>
      <c r="G88" s="278">
        <v>72.799999999999983</v>
      </c>
      <c r="H88" s="278">
        <v>78.199999999999989</v>
      </c>
      <c r="I88" s="278">
        <v>79.849999999999994</v>
      </c>
      <c r="J88" s="278">
        <v>80.899999999999991</v>
      </c>
      <c r="K88" s="276">
        <v>78.8</v>
      </c>
      <c r="L88" s="276">
        <v>76.099999999999994</v>
      </c>
      <c r="M88" s="276">
        <v>15.319520000000001</v>
      </c>
    </row>
    <row r="89" spans="1:13" s="16" customFormat="1">
      <c r="A89" s="267">
        <v>79</v>
      </c>
      <c r="B89" s="276" t="s">
        <v>72</v>
      </c>
      <c r="C89" s="277">
        <v>15670.65</v>
      </c>
      <c r="D89" s="278">
        <v>15926.9</v>
      </c>
      <c r="E89" s="278">
        <v>15303.8</v>
      </c>
      <c r="F89" s="278">
        <v>14936.949999999999</v>
      </c>
      <c r="G89" s="278">
        <v>14313.849999999999</v>
      </c>
      <c r="H89" s="278">
        <v>16293.75</v>
      </c>
      <c r="I89" s="278">
        <v>16916.850000000002</v>
      </c>
      <c r="J89" s="278">
        <v>17283.7</v>
      </c>
      <c r="K89" s="276">
        <v>16550</v>
      </c>
      <c r="L89" s="276">
        <v>15560.05</v>
      </c>
      <c r="M89" s="276">
        <v>1.3127200000000001</v>
      </c>
    </row>
    <row r="90" spans="1:13" s="16" customFormat="1">
      <c r="A90" s="267">
        <v>80</v>
      </c>
      <c r="B90" s="276" t="s">
        <v>328</v>
      </c>
      <c r="C90" s="277">
        <v>244.3</v>
      </c>
      <c r="D90" s="278">
        <v>247.45000000000002</v>
      </c>
      <c r="E90" s="278">
        <v>238.50000000000006</v>
      </c>
      <c r="F90" s="278">
        <v>232.70000000000005</v>
      </c>
      <c r="G90" s="278">
        <v>223.75000000000009</v>
      </c>
      <c r="H90" s="278">
        <v>253.25000000000003</v>
      </c>
      <c r="I90" s="278">
        <v>262.20000000000005</v>
      </c>
      <c r="J90" s="278">
        <v>268</v>
      </c>
      <c r="K90" s="276">
        <v>256.39999999999998</v>
      </c>
      <c r="L90" s="276">
        <v>241.65</v>
      </c>
      <c r="M90" s="276">
        <v>2.2345299999999999</v>
      </c>
    </row>
    <row r="91" spans="1:13" s="16" customFormat="1">
      <c r="A91" s="267">
        <v>81</v>
      </c>
      <c r="B91" s="276" t="s">
        <v>75</v>
      </c>
      <c r="C91" s="277">
        <v>3608</v>
      </c>
      <c r="D91" s="278">
        <v>3629.6666666666665</v>
      </c>
      <c r="E91" s="278">
        <v>3569.333333333333</v>
      </c>
      <c r="F91" s="278">
        <v>3530.6666666666665</v>
      </c>
      <c r="G91" s="278">
        <v>3470.333333333333</v>
      </c>
      <c r="H91" s="278">
        <v>3668.333333333333</v>
      </c>
      <c r="I91" s="278">
        <v>3728.6666666666661</v>
      </c>
      <c r="J91" s="278">
        <v>3767.333333333333</v>
      </c>
      <c r="K91" s="276">
        <v>3690</v>
      </c>
      <c r="L91" s="276">
        <v>3591</v>
      </c>
      <c r="M91" s="276">
        <v>7.9120499999999998</v>
      </c>
    </row>
    <row r="92" spans="1:13" s="16" customFormat="1">
      <c r="A92" s="267">
        <v>82</v>
      </c>
      <c r="B92" s="276" t="s">
        <v>329</v>
      </c>
      <c r="C92" s="277">
        <v>493.5</v>
      </c>
      <c r="D92" s="278">
        <v>494.33333333333331</v>
      </c>
      <c r="E92" s="278">
        <v>485.36666666666662</v>
      </c>
      <c r="F92" s="278">
        <v>477.23333333333329</v>
      </c>
      <c r="G92" s="278">
        <v>468.26666666666659</v>
      </c>
      <c r="H92" s="278">
        <v>502.46666666666664</v>
      </c>
      <c r="I92" s="278">
        <v>511.43333333333334</v>
      </c>
      <c r="J92" s="278">
        <v>519.56666666666661</v>
      </c>
      <c r="K92" s="276">
        <v>503.3</v>
      </c>
      <c r="L92" s="276">
        <v>486.2</v>
      </c>
      <c r="M92" s="276">
        <v>1.0675399999999999</v>
      </c>
    </row>
    <row r="93" spans="1:13" s="16" customFormat="1">
      <c r="A93" s="267">
        <v>83</v>
      </c>
      <c r="B93" s="276" t="s">
        <v>330</v>
      </c>
      <c r="C93" s="277">
        <v>249.9</v>
      </c>
      <c r="D93" s="278">
        <v>249.65</v>
      </c>
      <c r="E93" s="278">
        <v>247.3</v>
      </c>
      <c r="F93" s="278">
        <v>244.70000000000002</v>
      </c>
      <c r="G93" s="278">
        <v>242.35000000000002</v>
      </c>
      <c r="H93" s="278">
        <v>252.25</v>
      </c>
      <c r="I93" s="278">
        <v>254.59999999999997</v>
      </c>
      <c r="J93" s="278">
        <v>257.2</v>
      </c>
      <c r="K93" s="276">
        <v>252</v>
      </c>
      <c r="L93" s="276">
        <v>247.05</v>
      </c>
      <c r="M93" s="276">
        <v>3.8623699999999999</v>
      </c>
    </row>
    <row r="94" spans="1:13" s="16" customFormat="1">
      <c r="A94" s="267">
        <v>84</v>
      </c>
      <c r="B94" s="276" t="s">
        <v>81</v>
      </c>
      <c r="C94" s="277">
        <v>662.3</v>
      </c>
      <c r="D94" s="278">
        <v>667.36666666666667</v>
      </c>
      <c r="E94" s="278">
        <v>654.93333333333339</v>
      </c>
      <c r="F94" s="278">
        <v>647.56666666666672</v>
      </c>
      <c r="G94" s="278">
        <v>635.13333333333344</v>
      </c>
      <c r="H94" s="278">
        <v>674.73333333333335</v>
      </c>
      <c r="I94" s="278">
        <v>687.16666666666652</v>
      </c>
      <c r="J94" s="278">
        <v>694.5333333333333</v>
      </c>
      <c r="K94" s="276">
        <v>679.8</v>
      </c>
      <c r="L94" s="276">
        <v>660</v>
      </c>
      <c r="M94" s="276">
        <v>7.0130499999999998</v>
      </c>
    </row>
    <row r="95" spans="1:13" s="16" customFormat="1">
      <c r="A95" s="267">
        <v>85</v>
      </c>
      <c r="B95" s="276" t="s">
        <v>331</v>
      </c>
      <c r="C95" s="277">
        <v>1920.6</v>
      </c>
      <c r="D95" s="278">
        <v>1922.0333333333335</v>
      </c>
      <c r="E95" s="278">
        <v>1905.116666666667</v>
      </c>
      <c r="F95" s="278">
        <v>1889.6333333333334</v>
      </c>
      <c r="G95" s="278">
        <v>1872.7166666666669</v>
      </c>
      <c r="H95" s="278">
        <v>1937.5166666666671</v>
      </c>
      <c r="I95" s="278">
        <v>1954.4333333333336</v>
      </c>
      <c r="J95" s="278">
        <v>1969.9166666666672</v>
      </c>
      <c r="K95" s="276">
        <v>1938.95</v>
      </c>
      <c r="L95" s="276">
        <v>1906.55</v>
      </c>
      <c r="M95" s="276">
        <v>0.13003999999999999</v>
      </c>
    </row>
    <row r="96" spans="1:13" s="16" customFormat="1">
      <c r="A96" s="267">
        <v>86</v>
      </c>
      <c r="B96" s="276" t="s">
        <v>2995</v>
      </c>
      <c r="C96" s="277">
        <v>222.65</v>
      </c>
      <c r="D96" s="278">
        <v>223.56666666666669</v>
      </c>
      <c r="E96" s="278">
        <v>219.63333333333338</v>
      </c>
      <c r="F96" s="278">
        <v>216.6166666666667</v>
      </c>
      <c r="G96" s="278">
        <v>212.68333333333339</v>
      </c>
      <c r="H96" s="278">
        <v>226.58333333333337</v>
      </c>
      <c r="I96" s="278">
        <v>230.51666666666671</v>
      </c>
      <c r="J96" s="278">
        <v>233.53333333333336</v>
      </c>
      <c r="K96" s="276">
        <v>227.5</v>
      </c>
      <c r="L96" s="276">
        <v>220.55</v>
      </c>
      <c r="M96" s="276">
        <v>2.6435</v>
      </c>
    </row>
    <row r="97" spans="1:13" s="16" customFormat="1">
      <c r="A97" s="267">
        <v>87</v>
      </c>
      <c r="B97" s="276" t="s">
        <v>76</v>
      </c>
      <c r="C97" s="277">
        <v>460.5</v>
      </c>
      <c r="D97" s="278">
        <v>462.9666666666667</v>
      </c>
      <c r="E97" s="278">
        <v>452.83333333333337</v>
      </c>
      <c r="F97" s="278">
        <v>445.16666666666669</v>
      </c>
      <c r="G97" s="278">
        <v>435.03333333333336</v>
      </c>
      <c r="H97" s="278">
        <v>470.63333333333338</v>
      </c>
      <c r="I97" s="278">
        <v>480.76666666666671</v>
      </c>
      <c r="J97" s="278">
        <v>488.43333333333339</v>
      </c>
      <c r="K97" s="276">
        <v>473.1</v>
      </c>
      <c r="L97" s="276">
        <v>455.3</v>
      </c>
      <c r="M97" s="276">
        <v>37.607149999999997</v>
      </c>
    </row>
    <row r="98" spans="1:13" s="16" customFormat="1">
      <c r="A98" s="267">
        <v>88</v>
      </c>
      <c r="B98" s="276" t="s">
        <v>332</v>
      </c>
      <c r="C98" s="277">
        <v>491.05</v>
      </c>
      <c r="D98" s="278">
        <v>493.81666666666666</v>
      </c>
      <c r="E98" s="278">
        <v>479.33333333333331</v>
      </c>
      <c r="F98" s="278">
        <v>467.61666666666667</v>
      </c>
      <c r="G98" s="278">
        <v>453.13333333333333</v>
      </c>
      <c r="H98" s="278">
        <v>505.5333333333333</v>
      </c>
      <c r="I98" s="278">
        <v>520.01666666666665</v>
      </c>
      <c r="J98" s="278">
        <v>531.73333333333335</v>
      </c>
      <c r="K98" s="276">
        <v>508.3</v>
      </c>
      <c r="L98" s="276">
        <v>482.1</v>
      </c>
      <c r="M98" s="276">
        <v>3.5998800000000002</v>
      </c>
    </row>
    <row r="99" spans="1:13" s="16" customFormat="1">
      <c r="A99" s="267">
        <v>89</v>
      </c>
      <c r="B99" s="276" t="s">
        <v>77</v>
      </c>
      <c r="C99" s="277">
        <v>133.19999999999999</v>
      </c>
      <c r="D99" s="278">
        <v>134.23333333333332</v>
      </c>
      <c r="E99" s="278">
        <v>129.96666666666664</v>
      </c>
      <c r="F99" s="278">
        <v>126.73333333333332</v>
      </c>
      <c r="G99" s="278">
        <v>122.46666666666664</v>
      </c>
      <c r="H99" s="278">
        <v>137.46666666666664</v>
      </c>
      <c r="I99" s="278">
        <v>141.73333333333335</v>
      </c>
      <c r="J99" s="278">
        <v>144.96666666666664</v>
      </c>
      <c r="K99" s="276">
        <v>138.5</v>
      </c>
      <c r="L99" s="276">
        <v>131</v>
      </c>
      <c r="M99" s="276">
        <v>293.72244000000001</v>
      </c>
    </row>
    <row r="100" spans="1:13" s="16" customFormat="1">
      <c r="A100" s="267">
        <v>90</v>
      </c>
      <c r="B100" s="276" t="s">
        <v>333</v>
      </c>
      <c r="C100" s="277">
        <v>479.05</v>
      </c>
      <c r="D100" s="278">
        <v>482.2</v>
      </c>
      <c r="E100" s="278">
        <v>473.9</v>
      </c>
      <c r="F100" s="278">
        <v>468.75</v>
      </c>
      <c r="G100" s="278">
        <v>460.45</v>
      </c>
      <c r="H100" s="278">
        <v>487.34999999999997</v>
      </c>
      <c r="I100" s="278">
        <v>495.65000000000003</v>
      </c>
      <c r="J100" s="278">
        <v>500.79999999999995</v>
      </c>
      <c r="K100" s="276">
        <v>490.5</v>
      </c>
      <c r="L100" s="276">
        <v>477.05</v>
      </c>
      <c r="M100" s="276">
        <v>2.1826500000000002</v>
      </c>
    </row>
    <row r="101" spans="1:13">
      <c r="A101" s="267">
        <v>91</v>
      </c>
      <c r="B101" s="276" t="s">
        <v>334</v>
      </c>
      <c r="C101" s="277">
        <v>351.45</v>
      </c>
      <c r="D101" s="278">
        <v>354.45</v>
      </c>
      <c r="E101" s="278">
        <v>347</v>
      </c>
      <c r="F101" s="278">
        <v>342.55</v>
      </c>
      <c r="G101" s="278">
        <v>335.1</v>
      </c>
      <c r="H101" s="278">
        <v>358.9</v>
      </c>
      <c r="I101" s="278">
        <v>366.34999999999991</v>
      </c>
      <c r="J101" s="278">
        <v>370.79999999999995</v>
      </c>
      <c r="K101" s="276">
        <v>361.9</v>
      </c>
      <c r="L101" s="276">
        <v>350</v>
      </c>
      <c r="M101" s="276">
        <v>0.50705</v>
      </c>
    </row>
    <row r="102" spans="1:13">
      <c r="A102" s="267">
        <v>92</v>
      </c>
      <c r="B102" s="276" t="s">
        <v>335</v>
      </c>
      <c r="C102" s="277">
        <v>417.4</v>
      </c>
      <c r="D102" s="278">
        <v>416.91666666666669</v>
      </c>
      <c r="E102" s="278">
        <v>411.83333333333337</v>
      </c>
      <c r="F102" s="278">
        <v>406.26666666666671</v>
      </c>
      <c r="G102" s="278">
        <v>401.18333333333339</v>
      </c>
      <c r="H102" s="278">
        <v>422.48333333333335</v>
      </c>
      <c r="I102" s="278">
        <v>427.56666666666672</v>
      </c>
      <c r="J102" s="278">
        <v>433.13333333333333</v>
      </c>
      <c r="K102" s="276">
        <v>422</v>
      </c>
      <c r="L102" s="276">
        <v>411.35</v>
      </c>
      <c r="M102" s="276">
        <v>1.9806999999999999</v>
      </c>
    </row>
    <row r="103" spans="1:13">
      <c r="A103" s="267">
        <v>93</v>
      </c>
      <c r="B103" s="276" t="s">
        <v>78</v>
      </c>
      <c r="C103" s="277">
        <v>128.05000000000001</v>
      </c>
      <c r="D103" s="278">
        <v>127.06666666666666</v>
      </c>
      <c r="E103" s="278">
        <v>125.78333333333333</v>
      </c>
      <c r="F103" s="278">
        <v>123.51666666666667</v>
      </c>
      <c r="G103" s="278">
        <v>122.23333333333333</v>
      </c>
      <c r="H103" s="278">
        <v>129.33333333333331</v>
      </c>
      <c r="I103" s="278">
        <v>130.61666666666667</v>
      </c>
      <c r="J103" s="278">
        <v>132.88333333333333</v>
      </c>
      <c r="K103" s="276">
        <v>128.35</v>
      </c>
      <c r="L103" s="276">
        <v>124.8</v>
      </c>
      <c r="M103" s="276">
        <v>18.114039999999999</v>
      </c>
    </row>
    <row r="104" spans="1:13">
      <c r="A104" s="267">
        <v>94</v>
      </c>
      <c r="B104" s="276" t="s">
        <v>336</v>
      </c>
      <c r="C104" s="277">
        <v>1495.9</v>
      </c>
      <c r="D104" s="278">
        <v>1489.3</v>
      </c>
      <c r="E104" s="278">
        <v>1443.6</v>
      </c>
      <c r="F104" s="278">
        <v>1391.3</v>
      </c>
      <c r="G104" s="278">
        <v>1345.6</v>
      </c>
      <c r="H104" s="278">
        <v>1541.6</v>
      </c>
      <c r="I104" s="278">
        <v>1587.3000000000002</v>
      </c>
      <c r="J104" s="278">
        <v>1639.6</v>
      </c>
      <c r="K104" s="276">
        <v>1535</v>
      </c>
      <c r="L104" s="276">
        <v>1437</v>
      </c>
      <c r="M104" s="276">
        <v>29.652729999999998</v>
      </c>
    </row>
    <row r="105" spans="1:13">
      <c r="A105" s="267">
        <v>95</v>
      </c>
      <c r="B105" s="276" t="s">
        <v>337</v>
      </c>
      <c r="C105" s="277">
        <v>13.8</v>
      </c>
      <c r="D105" s="278">
        <v>13.883333333333333</v>
      </c>
      <c r="E105" s="278">
        <v>13.666666666666666</v>
      </c>
      <c r="F105" s="278">
        <v>13.533333333333333</v>
      </c>
      <c r="G105" s="278">
        <v>13.316666666666666</v>
      </c>
      <c r="H105" s="278">
        <v>14.016666666666666</v>
      </c>
      <c r="I105" s="278">
        <v>14.233333333333334</v>
      </c>
      <c r="J105" s="278">
        <v>14.366666666666665</v>
      </c>
      <c r="K105" s="276">
        <v>14.1</v>
      </c>
      <c r="L105" s="276">
        <v>13.75</v>
      </c>
      <c r="M105" s="276">
        <v>26.79533</v>
      </c>
    </row>
    <row r="106" spans="1:13">
      <c r="A106" s="267">
        <v>96</v>
      </c>
      <c r="B106" s="276" t="s">
        <v>338</v>
      </c>
      <c r="C106" s="277">
        <v>505.4</v>
      </c>
      <c r="D106" s="278">
        <v>507.13333333333338</v>
      </c>
      <c r="E106" s="278">
        <v>501.26666666666677</v>
      </c>
      <c r="F106" s="278">
        <v>497.13333333333338</v>
      </c>
      <c r="G106" s="278">
        <v>491.26666666666677</v>
      </c>
      <c r="H106" s="278">
        <v>511.26666666666677</v>
      </c>
      <c r="I106" s="278">
        <v>517.13333333333344</v>
      </c>
      <c r="J106" s="278">
        <v>521.26666666666677</v>
      </c>
      <c r="K106" s="276">
        <v>513</v>
      </c>
      <c r="L106" s="276">
        <v>503</v>
      </c>
      <c r="M106" s="276">
        <v>5.2540199999999997</v>
      </c>
    </row>
    <row r="107" spans="1:13">
      <c r="A107" s="267">
        <v>97</v>
      </c>
      <c r="B107" s="276" t="s">
        <v>339</v>
      </c>
      <c r="C107" s="277">
        <v>255.9</v>
      </c>
      <c r="D107" s="278">
        <v>251.5</v>
      </c>
      <c r="E107" s="278">
        <v>245</v>
      </c>
      <c r="F107" s="278">
        <v>234.1</v>
      </c>
      <c r="G107" s="278">
        <v>227.6</v>
      </c>
      <c r="H107" s="278">
        <v>262.39999999999998</v>
      </c>
      <c r="I107" s="278">
        <v>268.89999999999998</v>
      </c>
      <c r="J107" s="278">
        <v>279.8</v>
      </c>
      <c r="K107" s="276">
        <v>258</v>
      </c>
      <c r="L107" s="276">
        <v>240.6</v>
      </c>
      <c r="M107" s="276">
        <v>6.6348799999999999</v>
      </c>
    </row>
    <row r="108" spans="1:13">
      <c r="A108" s="267">
        <v>98</v>
      </c>
      <c r="B108" s="284" t="s">
        <v>80</v>
      </c>
      <c r="C108" s="277">
        <v>408.15</v>
      </c>
      <c r="D108" s="278">
        <v>410.38333333333338</v>
      </c>
      <c r="E108" s="278">
        <v>402.41666666666674</v>
      </c>
      <c r="F108" s="278">
        <v>396.68333333333334</v>
      </c>
      <c r="G108" s="278">
        <v>388.7166666666667</v>
      </c>
      <c r="H108" s="278">
        <v>416.11666666666679</v>
      </c>
      <c r="I108" s="278">
        <v>424.08333333333337</v>
      </c>
      <c r="J108" s="278">
        <v>429.81666666666683</v>
      </c>
      <c r="K108" s="276">
        <v>418.35</v>
      </c>
      <c r="L108" s="276">
        <v>404.65</v>
      </c>
      <c r="M108" s="276">
        <v>5.2007700000000003</v>
      </c>
    </row>
    <row r="109" spans="1:13">
      <c r="A109" s="267">
        <v>99</v>
      </c>
      <c r="B109" s="276" t="s">
        <v>340</v>
      </c>
      <c r="C109" s="277">
        <v>3503.05</v>
      </c>
      <c r="D109" s="278">
        <v>3476.3166666666671</v>
      </c>
      <c r="E109" s="278">
        <v>3416.733333333334</v>
      </c>
      <c r="F109" s="278">
        <v>3330.416666666667</v>
      </c>
      <c r="G109" s="278">
        <v>3270.8333333333339</v>
      </c>
      <c r="H109" s="278">
        <v>3562.6333333333341</v>
      </c>
      <c r="I109" s="278">
        <v>3622.2166666666672</v>
      </c>
      <c r="J109" s="278">
        <v>3708.5333333333342</v>
      </c>
      <c r="K109" s="276">
        <v>3535.9</v>
      </c>
      <c r="L109" s="276">
        <v>3390</v>
      </c>
      <c r="M109" s="276">
        <v>0.22112000000000001</v>
      </c>
    </row>
    <row r="110" spans="1:13">
      <c r="A110" s="267">
        <v>100</v>
      </c>
      <c r="B110" s="276" t="s">
        <v>341</v>
      </c>
      <c r="C110" s="277">
        <v>167.85</v>
      </c>
      <c r="D110" s="278">
        <v>169.56666666666666</v>
      </c>
      <c r="E110" s="278">
        <v>165.28333333333333</v>
      </c>
      <c r="F110" s="278">
        <v>162.71666666666667</v>
      </c>
      <c r="G110" s="278">
        <v>158.43333333333334</v>
      </c>
      <c r="H110" s="278">
        <v>172.13333333333333</v>
      </c>
      <c r="I110" s="278">
        <v>176.41666666666663</v>
      </c>
      <c r="J110" s="278">
        <v>178.98333333333332</v>
      </c>
      <c r="K110" s="276">
        <v>173.85</v>
      </c>
      <c r="L110" s="276">
        <v>167</v>
      </c>
      <c r="M110" s="276">
        <v>1.99102</v>
      </c>
    </row>
    <row r="111" spans="1:13">
      <c r="A111" s="267">
        <v>101</v>
      </c>
      <c r="B111" s="276" t="s">
        <v>342</v>
      </c>
      <c r="C111" s="277">
        <v>241.55</v>
      </c>
      <c r="D111" s="278">
        <v>241.51666666666665</v>
      </c>
      <c r="E111" s="278">
        <v>235.0333333333333</v>
      </c>
      <c r="F111" s="278">
        <v>228.51666666666665</v>
      </c>
      <c r="G111" s="278">
        <v>222.0333333333333</v>
      </c>
      <c r="H111" s="278">
        <v>248.0333333333333</v>
      </c>
      <c r="I111" s="278">
        <v>254.51666666666665</v>
      </c>
      <c r="J111" s="278">
        <v>261.0333333333333</v>
      </c>
      <c r="K111" s="276">
        <v>248</v>
      </c>
      <c r="L111" s="276">
        <v>235</v>
      </c>
      <c r="M111" s="276">
        <v>14.482010000000001</v>
      </c>
    </row>
    <row r="112" spans="1:13">
      <c r="A112" s="267">
        <v>102</v>
      </c>
      <c r="B112" s="276" t="s">
        <v>343</v>
      </c>
      <c r="C112" s="277">
        <v>121.05</v>
      </c>
      <c r="D112" s="278">
        <v>122.38333333333333</v>
      </c>
      <c r="E112" s="278">
        <v>118.76666666666665</v>
      </c>
      <c r="F112" s="278">
        <v>116.48333333333332</v>
      </c>
      <c r="G112" s="278">
        <v>112.86666666666665</v>
      </c>
      <c r="H112" s="278">
        <v>124.66666666666666</v>
      </c>
      <c r="I112" s="278">
        <v>128.28333333333333</v>
      </c>
      <c r="J112" s="278">
        <v>130.56666666666666</v>
      </c>
      <c r="K112" s="276">
        <v>126</v>
      </c>
      <c r="L112" s="276">
        <v>120.1</v>
      </c>
      <c r="M112" s="276">
        <v>7.5789600000000004</v>
      </c>
    </row>
    <row r="113" spans="1:13">
      <c r="A113" s="267">
        <v>103</v>
      </c>
      <c r="B113" s="276" t="s">
        <v>344</v>
      </c>
      <c r="C113" s="277">
        <v>555.54999999999995</v>
      </c>
      <c r="D113" s="278">
        <v>552.58333333333337</v>
      </c>
      <c r="E113" s="278">
        <v>545.16666666666674</v>
      </c>
      <c r="F113" s="278">
        <v>534.78333333333342</v>
      </c>
      <c r="G113" s="278">
        <v>527.36666666666679</v>
      </c>
      <c r="H113" s="278">
        <v>562.9666666666667</v>
      </c>
      <c r="I113" s="278">
        <v>570.38333333333344</v>
      </c>
      <c r="J113" s="278">
        <v>580.76666666666665</v>
      </c>
      <c r="K113" s="276">
        <v>560</v>
      </c>
      <c r="L113" s="276">
        <v>542.20000000000005</v>
      </c>
      <c r="M113" s="276">
        <v>2.4907300000000001</v>
      </c>
    </row>
    <row r="114" spans="1:13">
      <c r="A114" s="267">
        <v>104</v>
      </c>
      <c r="B114" s="276" t="s">
        <v>82</v>
      </c>
      <c r="C114" s="277">
        <v>422.15</v>
      </c>
      <c r="D114" s="278">
        <v>428.73333333333335</v>
      </c>
      <c r="E114" s="278">
        <v>413.61666666666667</v>
      </c>
      <c r="F114" s="278">
        <v>405.08333333333331</v>
      </c>
      <c r="G114" s="278">
        <v>389.96666666666664</v>
      </c>
      <c r="H114" s="278">
        <v>437.26666666666671</v>
      </c>
      <c r="I114" s="278">
        <v>452.38333333333338</v>
      </c>
      <c r="J114" s="278">
        <v>460.91666666666674</v>
      </c>
      <c r="K114" s="276">
        <v>443.85</v>
      </c>
      <c r="L114" s="276">
        <v>420.2</v>
      </c>
      <c r="M114" s="276">
        <v>93.572209999999998</v>
      </c>
    </row>
    <row r="115" spans="1:13">
      <c r="A115" s="267">
        <v>105</v>
      </c>
      <c r="B115" s="276" t="s">
        <v>83</v>
      </c>
      <c r="C115" s="277">
        <v>808.3</v>
      </c>
      <c r="D115" s="278">
        <v>809.68333333333339</v>
      </c>
      <c r="E115" s="278">
        <v>796.86666666666679</v>
      </c>
      <c r="F115" s="278">
        <v>785.43333333333339</v>
      </c>
      <c r="G115" s="278">
        <v>772.61666666666679</v>
      </c>
      <c r="H115" s="278">
        <v>821.11666666666679</v>
      </c>
      <c r="I115" s="278">
        <v>833.93333333333339</v>
      </c>
      <c r="J115" s="278">
        <v>845.36666666666679</v>
      </c>
      <c r="K115" s="276">
        <v>822.5</v>
      </c>
      <c r="L115" s="276">
        <v>798.25</v>
      </c>
      <c r="M115" s="276">
        <v>38.83231</v>
      </c>
    </row>
    <row r="116" spans="1:13">
      <c r="A116" s="267">
        <v>106</v>
      </c>
      <c r="B116" s="276" t="s">
        <v>235</v>
      </c>
      <c r="C116" s="277">
        <v>174.25</v>
      </c>
      <c r="D116" s="278">
        <v>174.03333333333333</v>
      </c>
      <c r="E116" s="278">
        <v>172.36666666666667</v>
      </c>
      <c r="F116" s="278">
        <v>170.48333333333335</v>
      </c>
      <c r="G116" s="278">
        <v>168.81666666666669</v>
      </c>
      <c r="H116" s="278">
        <v>175.91666666666666</v>
      </c>
      <c r="I116" s="278">
        <v>177.58333333333334</v>
      </c>
      <c r="J116" s="278">
        <v>179.46666666666664</v>
      </c>
      <c r="K116" s="276">
        <v>175.7</v>
      </c>
      <c r="L116" s="276">
        <v>172.15</v>
      </c>
      <c r="M116" s="276">
        <v>16.001449999999998</v>
      </c>
    </row>
    <row r="117" spans="1:13">
      <c r="A117" s="267">
        <v>107</v>
      </c>
      <c r="B117" s="276" t="s">
        <v>84</v>
      </c>
      <c r="C117" s="277">
        <v>133.19999999999999</v>
      </c>
      <c r="D117" s="278">
        <v>134.5</v>
      </c>
      <c r="E117" s="278">
        <v>131.19999999999999</v>
      </c>
      <c r="F117" s="278">
        <v>129.19999999999999</v>
      </c>
      <c r="G117" s="278">
        <v>125.89999999999998</v>
      </c>
      <c r="H117" s="278">
        <v>136.5</v>
      </c>
      <c r="I117" s="278">
        <v>139.80000000000001</v>
      </c>
      <c r="J117" s="278">
        <v>141.80000000000001</v>
      </c>
      <c r="K117" s="276">
        <v>137.80000000000001</v>
      </c>
      <c r="L117" s="276">
        <v>132.5</v>
      </c>
      <c r="M117" s="276">
        <v>148.10847999999999</v>
      </c>
    </row>
    <row r="118" spans="1:13">
      <c r="A118" s="267">
        <v>108</v>
      </c>
      <c r="B118" s="276" t="s">
        <v>345</v>
      </c>
      <c r="C118" s="277">
        <v>359.35</v>
      </c>
      <c r="D118" s="278">
        <v>361.5</v>
      </c>
      <c r="E118" s="278">
        <v>354.9</v>
      </c>
      <c r="F118" s="278">
        <v>350.45</v>
      </c>
      <c r="G118" s="278">
        <v>343.84999999999997</v>
      </c>
      <c r="H118" s="278">
        <v>365.95</v>
      </c>
      <c r="I118" s="278">
        <v>372.55</v>
      </c>
      <c r="J118" s="278">
        <v>377</v>
      </c>
      <c r="K118" s="276">
        <v>368.1</v>
      </c>
      <c r="L118" s="276">
        <v>357.05</v>
      </c>
      <c r="M118" s="276">
        <v>1.4307700000000001</v>
      </c>
    </row>
    <row r="119" spans="1:13">
      <c r="A119" s="267">
        <v>109</v>
      </c>
      <c r="B119" s="276" t="s">
        <v>3633</v>
      </c>
      <c r="C119" s="277">
        <v>2491</v>
      </c>
      <c r="D119" s="278">
        <v>2520.5666666666671</v>
      </c>
      <c r="E119" s="278">
        <v>2453.3333333333339</v>
      </c>
      <c r="F119" s="278">
        <v>2415.666666666667</v>
      </c>
      <c r="G119" s="278">
        <v>2348.4333333333338</v>
      </c>
      <c r="H119" s="278">
        <v>2558.233333333334</v>
      </c>
      <c r="I119" s="278">
        <v>2625.4666666666667</v>
      </c>
      <c r="J119" s="278">
        <v>2663.1333333333341</v>
      </c>
      <c r="K119" s="276">
        <v>2587.8000000000002</v>
      </c>
      <c r="L119" s="276">
        <v>2482.9</v>
      </c>
      <c r="M119" s="276">
        <v>3.2467100000000002</v>
      </c>
    </row>
    <row r="120" spans="1:13">
      <c r="A120" s="267">
        <v>110</v>
      </c>
      <c r="B120" s="276" t="s">
        <v>85</v>
      </c>
      <c r="C120" s="277">
        <v>1519.8</v>
      </c>
      <c r="D120" s="278">
        <v>1529.6499999999999</v>
      </c>
      <c r="E120" s="278">
        <v>1507.2499999999998</v>
      </c>
      <c r="F120" s="278">
        <v>1494.6999999999998</v>
      </c>
      <c r="G120" s="278">
        <v>1472.2999999999997</v>
      </c>
      <c r="H120" s="278">
        <v>1542.1999999999998</v>
      </c>
      <c r="I120" s="278">
        <v>1564.6</v>
      </c>
      <c r="J120" s="278">
        <v>1577.1499999999999</v>
      </c>
      <c r="K120" s="276">
        <v>1552.05</v>
      </c>
      <c r="L120" s="276">
        <v>1517.1</v>
      </c>
      <c r="M120" s="276">
        <v>5.1142500000000002</v>
      </c>
    </row>
    <row r="121" spans="1:13">
      <c r="A121" s="267">
        <v>111</v>
      </c>
      <c r="B121" s="276" t="s">
        <v>86</v>
      </c>
      <c r="C121" s="277">
        <v>428.65</v>
      </c>
      <c r="D121" s="278">
        <v>429.51666666666665</v>
      </c>
      <c r="E121" s="278">
        <v>423.43333333333328</v>
      </c>
      <c r="F121" s="278">
        <v>418.21666666666664</v>
      </c>
      <c r="G121" s="278">
        <v>412.13333333333327</v>
      </c>
      <c r="H121" s="278">
        <v>434.73333333333329</v>
      </c>
      <c r="I121" s="278">
        <v>440.81666666666666</v>
      </c>
      <c r="J121" s="278">
        <v>446.0333333333333</v>
      </c>
      <c r="K121" s="276">
        <v>435.6</v>
      </c>
      <c r="L121" s="276">
        <v>424.3</v>
      </c>
      <c r="M121" s="276">
        <v>26.950240000000001</v>
      </c>
    </row>
    <row r="122" spans="1:13">
      <c r="A122" s="267">
        <v>112</v>
      </c>
      <c r="B122" s="276" t="s">
        <v>236</v>
      </c>
      <c r="C122" s="277">
        <v>833.3</v>
      </c>
      <c r="D122" s="278">
        <v>840.11666666666667</v>
      </c>
      <c r="E122" s="278">
        <v>819.23333333333335</v>
      </c>
      <c r="F122" s="278">
        <v>805.16666666666663</v>
      </c>
      <c r="G122" s="278">
        <v>784.2833333333333</v>
      </c>
      <c r="H122" s="278">
        <v>854.18333333333339</v>
      </c>
      <c r="I122" s="278">
        <v>875.06666666666683</v>
      </c>
      <c r="J122" s="278">
        <v>889.13333333333344</v>
      </c>
      <c r="K122" s="276">
        <v>861</v>
      </c>
      <c r="L122" s="276">
        <v>826.05</v>
      </c>
      <c r="M122" s="276">
        <v>5.7969299999999997</v>
      </c>
    </row>
    <row r="123" spans="1:13">
      <c r="A123" s="267">
        <v>113</v>
      </c>
      <c r="B123" s="276" t="s">
        <v>346</v>
      </c>
      <c r="C123" s="277">
        <v>727.6</v>
      </c>
      <c r="D123" s="278">
        <v>735.1</v>
      </c>
      <c r="E123" s="278">
        <v>717.5</v>
      </c>
      <c r="F123" s="278">
        <v>707.4</v>
      </c>
      <c r="G123" s="278">
        <v>689.8</v>
      </c>
      <c r="H123" s="278">
        <v>745.2</v>
      </c>
      <c r="I123" s="278">
        <v>762.80000000000018</v>
      </c>
      <c r="J123" s="278">
        <v>772.90000000000009</v>
      </c>
      <c r="K123" s="276">
        <v>752.7</v>
      </c>
      <c r="L123" s="276">
        <v>725</v>
      </c>
      <c r="M123" s="276">
        <v>2.3566400000000001</v>
      </c>
    </row>
    <row r="124" spans="1:13">
      <c r="A124" s="267">
        <v>114</v>
      </c>
      <c r="B124" s="276" t="s">
        <v>237</v>
      </c>
      <c r="C124" s="277">
        <v>429.7</v>
      </c>
      <c r="D124" s="278">
        <v>435.36666666666662</v>
      </c>
      <c r="E124" s="278">
        <v>414.73333333333323</v>
      </c>
      <c r="F124" s="278">
        <v>399.76666666666659</v>
      </c>
      <c r="G124" s="278">
        <v>379.13333333333321</v>
      </c>
      <c r="H124" s="278">
        <v>450.33333333333326</v>
      </c>
      <c r="I124" s="278">
        <v>470.96666666666658</v>
      </c>
      <c r="J124" s="278">
        <v>485.93333333333328</v>
      </c>
      <c r="K124" s="276">
        <v>456</v>
      </c>
      <c r="L124" s="276">
        <v>420.4</v>
      </c>
      <c r="M124" s="276">
        <v>24.69895</v>
      </c>
    </row>
    <row r="125" spans="1:13">
      <c r="A125" s="267">
        <v>115</v>
      </c>
      <c r="B125" s="276" t="s">
        <v>87</v>
      </c>
      <c r="C125" s="277">
        <v>615.85</v>
      </c>
      <c r="D125" s="278">
        <v>611.65</v>
      </c>
      <c r="E125" s="278">
        <v>602.4</v>
      </c>
      <c r="F125" s="278">
        <v>588.95000000000005</v>
      </c>
      <c r="G125" s="278">
        <v>579.70000000000005</v>
      </c>
      <c r="H125" s="278">
        <v>625.09999999999991</v>
      </c>
      <c r="I125" s="278">
        <v>634.34999999999991</v>
      </c>
      <c r="J125" s="278">
        <v>647.79999999999984</v>
      </c>
      <c r="K125" s="276">
        <v>620.9</v>
      </c>
      <c r="L125" s="276">
        <v>598.20000000000005</v>
      </c>
      <c r="M125" s="276">
        <v>14.369020000000001</v>
      </c>
    </row>
    <row r="126" spans="1:13">
      <c r="A126" s="267">
        <v>116</v>
      </c>
      <c r="B126" s="276" t="s">
        <v>347</v>
      </c>
      <c r="C126" s="277">
        <v>601.4</v>
      </c>
      <c r="D126" s="278">
        <v>575.25</v>
      </c>
      <c r="E126" s="278">
        <v>541.15</v>
      </c>
      <c r="F126" s="278">
        <v>480.9</v>
      </c>
      <c r="G126" s="278">
        <v>446.79999999999995</v>
      </c>
      <c r="H126" s="278">
        <v>635.5</v>
      </c>
      <c r="I126" s="278">
        <v>669.59999999999991</v>
      </c>
      <c r="J126" s="278">
        <v>729.85</v>
      </c>
      <c r="K126" s="276">
        <v>609.35</v>
      </c>
      <c r="L126" s="276">
        <v>515</v>
      </c>
      <c r="M126" s="276">
        <v>75.026520000000005</v>
      </c>
    </row>
    <row r="127" spans="1:13">
      <c r="A127" s="267">
        <v>117</v>
      </c>
      <c r="B127" s="276" t="s">
        <v>348</v>
      </c>
      <c r="C127" s="277">
        <v>80.099999999999994</v>
      </c>
      <c r="D127" s="278">
        <v>79.966666666666654</v>
      </c>
      <c r="E127" s="278">
        <v>78.633333333333312</v>
      </c>
      <c r="F127" s="278">
        <v>77.166666666666657</v>
      </c>
      <c r="G127" s="278">
        <v>75.833333333333314</v>
      </c>
      <c r="H127" s="278">
        <v>81.433333333333309</v>
      </c>
      <c r="I127" s="278">
        <v>82.766666666666652</v>
      </c>
      <c r="J127" s="278">
        <v>84.233333333333306</v>
      </c>
      <c r="K127" s="276">
        <v>81.3</v>
      </c>
      <c r="L127" s="276">
        <v>78.5</v>
      </c>
      <c r="M127" s="276">
        <v>2.4410699999999999</v>
      </c>
    </row>
    <row r="128" spans="1:13">
      <c r="A128" s="267">
        <v>118</v>
      </c>
      <c r="B128" s="276" t="s">
        <v>349</v>
      </c>
      <c r="C128" s="277">
        <v>115.9</v>
      </c>
      <c r="D128" s="278">
        <v>116.10000000000001</v>
      </c>
      <c r="E128" s="278">
        <v>113.85000000000002</v>
      </c>
      <c r="F128" s="278">
        <v>111.80000000000001</v>
      </c>
      <c r="G128" s="278">
        <v>109.55000000000003</v>
      </c>
      <c r="H128" s="278">
        <v>118.15000000000002</v>
      </c>
      <c r="I128" s="278">
        <v>120.39999999999999</v>
      </c>
      <c r="J128" s="278">
        <v>122.45000000000002</v>
      </c>
      <c r="K128" s="276">
        <v>118.35</v>
      </c>
      <c r="L128" s="276">
        <v>114.05</v>
      </c>
      <c r="M128" s="276">
        <v>7.8900300000000003</v>
      </c>
    </row>
    <row r="129" spans="1:13">
      <c r="A129" s="267">
        <v>119</v>
      </c>
      <c r="B129" s="276" t="s">
        <v>350</v>
      </c>
      <c r="C129" s="277">
        <v>456.4</v>
      </c>
      <c r="D129" s="278">
        <v>452.11666666666662</v>
      </c>
      <c r="E129" s="278">
        <v>429.33333333333326</v>
      </c>
      <c r="F129" s="278">
        <v>402.26666666666665</v>
      </c>
      <c r="G129" s="278">
        <v>379.48333333333329</v>
      </c>
      <c r="H129" s="278">
        <v>479.18333333333322</v>
      </c>
      <c r="I129" s="278">
        <v>501.96666666666664</v>
      </c>
      <c r="J129" s="278">
        <v>529.03333333333319</v>
      </c>
      <c r="K129" s="276">
        <v>474.9</v>
      </c>
      <c r="L129" s="276">
        <v>425.05</v>
      </c>
      <c r="M129" s="276">
        <v>8.3287399999999998</v>
      </c>
    </row>
    <row r="130" spans="1:13">
      <c r="A130" s="267">
        <v>120</v>
      </c>
      <c r="B130" s="276" t="s">
        <v>93</v>
      </c>
      <c r="C130" s="277">
        <v>269.39999999999998</v>
      </c>
      <c r="D130" s="278">
        <v>273.59999999999997</v>
      </c>
      <c r="E130" s="278">
        <v>262.19999999999993</v>
      </c>
      <c r="F130" s="278">
        <v>254.99999999999994</v>
      </c>
      <c r="G130" s="278">
        <v>243.59999999999991</v>
      </c>
      <c r="H130" s="278">
        <v>280.79999999999995</v>
      </c>
      <c r="I130" s="278">
        <v>292.19999999999993</v>
      </c>
      <c r="J130" s="278">
        <v>299.39999999999998</v>
      </c>
      <c r="K130" s="276">
        <v>285</v>
      </c>
      <c r="L130" s="276">
        <v>266.39999999999998</v>
      </c>
      <c r="M130" s="276">
        <v>247.57381000000001</v>
      </c>
    </row>
    <row r="131" spans="1:13">
      <c r="A131" s="267">
        <v>121</v>
      </c>
      <c r="B131" s="276" t="s">
        <v>88</v>
      </c>
      <c r="C131" s="277">
        <v>532.95000000000005</v>
      </c>
      <c r="D131" s="278">
        <v>534.91666666666663</v>
      </c>
      <c r="E131" s="278">
        <v>529.33333333333326</v>
      </c>
      <c r="F131" s="278">
        <v>525.71666666666658</v>
      </c>
      <c r="G131" s="278">
        <v>520.13333333333321</v>
      </c>
      <c r="H131" s="278">
        <v>538.5333333333333</v>
      </c>
      <c r="I131" s="278">
        <v>544.11666666666656</v>
      </c>
      <c r="J131" s="278">
        <v>547.73333333333335</v>
      </c>
      <c r="K131" s="276">
        <v>540.5</v>
      </c>
      <c r="L131" s="276">
        <v>531.29999999999995</v>
      </c>
      <c r="M131" s="276">
        <v>21.530950000000001</v>
      </c>
    </row>
    <row r="132" spans="1:13">
      <c r="A132" s="267">
        <v>122</v>
      </c>
      <c r="B132" s="276" t="s">
        <v>238</v>
      </c>
      <c r="C132" s="277">
        <v>1155.05</v>
      </c>
      <c r="D132" s="278">
        <v>1148.7</v>
      </c>
      <c r="E132" s="278">
        <v>1131.3500000000001</v>
      </c>
      <c r="F132" s="278">
        <v>1107.6500000000001</v>
      </c>
      <c r="G132" s="278">
        <v>1090.3000000000002</v>
      </c>
      <c r="H132" s="278">
        <v>1172.4000000000001</v>
      </c>
      <c r="I132" s="278">
        <v>1189.75</v>
      </c>
      <c r="J132" s="278">
        <v>1213.45</v>
      </c>
      <c r="K132" s="276">
        <v>1166.05</v>
      </c>
      <c r="L132" s="276">
        <v>1125</v>
      </c>
      <c r="M132" s="276">
        <v>1.2395099999999999</v>
      </c>
    </row>
    <row r="133" spans="1:13">
      <c r="A133" s="267">
        <v>123</v>
      </c>
      <c r="B133" s="276" t="s">
        <v>351</v>
      </c>
      <c r="C133" s="277">
        <v>1001</v>
      </c>
      <c r="D133" s="278">
        <v>1001.2666666666668</v>
      </c>
      <c r="E133" s="278">
        <v>986.73333333333358</v>
      </c>
      <c r="F133" s="278">
        <v>972.46666666666681</v>
      </c>
      <c r="G133" s="278">
        <v>957.93333333333362</v>
      </c>
      <c r="H133" s="278">
        <v>1015.5333333333335</v>
      </c>
      <c r="I133" s="278">
        <v>1030.0666666666666</v>
      </c>
      <c r="J133" s="278">
        <v>1044.3333333333335</v>
      </c>
      <c r="K133" s="276">
        <v>1015.8</v>
      </c>
      <c r="L133" s="276">
        <v>987</v>
      </c>
      <c r="M133" s="276">
        <v>6.09335</v>
      </c>
    </row>
    <row r="134" spans="1:13">
      <c r="A134" s="267">
        <v>124</v>
      </c>
      <c r="B134" s="276" t="s">
        <v>352</v>
      </c>
      <c r="C134" s="277">
        <v>144.94999999999999</v>
      </c>
      <c r="D134" s="278">
        <v>145.63333333333333</v>
      </c>
      <c r="E134" s="278">
        <v>142.51666666666665</v>
      </c>
      <c r="F134" s="278">
        <v>140.08333333333331</v>
      </c>
      <c r="G134" s="278">
        <v>136.96666666666664</v>
      </c>
      <c r="H134" s="278">
        <v>148.06666666666666</v>
      </c>
      <c r="I134" s="278">
        <v>151.18333333333334</v>
      </c>
      <c r="J134" s="278">
        <v>153.61666666666667</v>
      </c>
      <c r="K134" s="276">
        <v>148.75</v>
      </c>
      <c r="L134" s="276">
        <v>143.19999999999999</v>
      </c>
      <c r="M134" s="276">
        <v>12.755280000000001</v>
      </c>
    </row>
    <row r="135" spans="1:13">
      <c r="A135" s="267">
        <v>125</v>
      </c>
      <c r="B135" s="276" t="s">
        <v>3756</v>
      </c>
      <c r="C135" s="277">
        <v>320.45</v>
      </c>
      <c r="D135" s="278">
        <v>328.45</v>
      </c>
      <c r="E135" s="278">
        <v>311</v>
      </c>
      <c r="F135" s="278">
        <v>301.55</v>
      </c>
      <c r="G135" s="278">
        <v>284.10000000000002</v>
      </c>
      <c r="H135" s="278">
        <v>337.9</v>
      </c>
      <c r="I135" s="278">
        <v>355.34999999999991</v>
      </c>
      <c r="J135" s="278">
        <v>364.79999999999995</v>
      </c>
      <c r="K135" s="276">
        <v>345.9</v>
      </c>
      <c r="L135" s="276">
        <v>319</v>
      </c>
      <c r="M135" s="276">
        <v>5.7246600000000001</v>
      </c>
    </row>
    <row r="136" spans="1:13">
      <c r="A136" s="267">
        <v>126</v>
      </c>
      <c r="B136" s="276" t="s">
        <v>1220</v>
      </c>
      <c r="C136" s="277">
        <v>742.9</v>
      </c>
      <c r="D136" s="278">
        <v>748.4666666666667</v>
      </c>
      <c r="E136" s="278">
        <v>728.43333333333339</v>
      </c>
      <c r="F136" s="278">
        <v>713.9666666666667</v>
      </c>
      <c r="G136" s="278">
        <v>693.93333333333339</v>
      </c>
      <c r="H136" s="278">
        <v>762.93333333333339</v>
      </c>
      <c r="I136" s="278">
        <v>782.9666666666667</v>
      </c>
      <c r="J136" s="278">
        <v>797.43333333333339</v>
      </c>
      <c r="K136" s="276">
        <v>768.5</v>
      </c>
      <c r="L136" s="276">
        <v>734</v>
      </c>
      <c r="M136" s="276">
        <v>0.53698000000000001</v>
      </c>
    </row>
    <row r="137" spans="1:13">
      <c r="A137" s="267">
        <v>127</v>
      </c>
      <c r="B137" s="276" t="s">
        <v>355</v>
      </c>
      <c r="C137" s="277">
        <v>415.05</v>
      </c>
      <c r="D137" s="278">
        <v>417.38333333333338</v>
      </c>
      <c r="E137" s="278">
        <v>410.66666666666674</v>
      </c>
      <c r="F137" s="278">
        <v>406.28333333333336</v>
      </c>
      <c r="G137" s="278">
        <v>399.56666666666672</v>
      </c>
      <c r="H137" s="278">
        <v>421.76666666666677</v>
      </c>
      <c r="I137" s="278">
        <v>428.48333333333335</v>
      </c>
      <c r="J137" s="278">
        <v>432.86666666666679</v>
      </c>
      <c r="K137" s="276">
        <v>424.1</v>
      </c>
      <c r="L137" s="276">
        <v>413</v>
      </c>
      <c r="M137" s="276">
        <v>1.24946</v>
      </c>
    </row>
    <row r="138" spans="1:13">
      <c r="A138" s="267">
        <v>128</v>
      </c>
      <c r="B138" s="276" t="s">
        <v>90</v>
      </c>
      <c r="C138" s="277">
        <v>12.15</v>
      </c>
      <c r="D138" s="278">
        <v>12.216666666666669</v>
      </c>
      <c r="E138" s="278">
        <v>11.883333333333336</v>
      </c>
      <c r="F138" s="278">
        <v>11.616666666666667</v>
      </c>
      <c r="G138" s="278">
        <v>11.283333333333335</v>
      </c>
      <c r="H138" s="278">
        <v>12.483333333333338</v>
      </c>
      <c r="I138" s="278">
        <v>12.81666666666667</v>
      </c>
      <c r="J138" s="278">
        <v>13.083333333333339</v>
      </c>
      <c r="K138" s="276">
        <v>12.55</v>
      </c>
      <c r="L138" s="276">
        <v>11.95</v>
      </c>
      <c r="M138" s="276">
        <v>65.947100000000006</v>
      </c>
    </row>
    <row r="139" spans="1:13">
      <c r="A139" s="267">
        <v>129</v>
      </c>
      <c r="B139" s="276" t="s">
        <v>356</v>
      </c>
      <c r="C139" s="277">
        <v>136.05000000000001</v>
      </c>
      <c r="D139" s="278">
        <v>136.66666666666669</v>
      </c>
      <c r="E139" s="278">
        <v>133.93333333333337</v>
      </c>
      <c r="F139" s="278">
        <v>131.81666666666669</v>
      </c>
      <c r="G139" s="278">
        <v>129.08333333333337</v>
      </c>
      <c r="H139" s="278">
        <v>138.78333333333336</v>
      </c>
      <c r="I139" s="278">
        <v>141.51666666666671</v>
      </c>
      <c r="J139" s="278">
        <v>143.63333333333335</v>
      </c>
      <c r="K139" s="276">
        <v>139.4</v>
      </c>
      <c r="L139" s="276">
        <v>134.55000000000001</v>
      </c>
      <c r="M139" s="276">
        <v>5.4599500000000001</v>
      </c>
    </row>
    <row r="140" spans="1:13">
      <c r="A140" s="267">
        <v>130</v>
      </c>
      <c r="B140" s="276" t="s">
        <v>91</v>
      </c>
      <c r="C140" s="277">
        <v>3544.7</v>
      </c>
      <c r="D140" s="278">
        <v>3562.8166666666671</v>
      </c>
      <c r="E140" s="278">
        <v>3511.8833333333341</v>
      </c>
      <c r="F140" s="278">
        <v>3479.0666666666671</v>
      </c>
      <c r="G140" s="278">
        <v>3428.1333333333341</v>
      </c>
      <c r="H140" s="278">
        <v>3595.6333333333341</v>
      </c>
      <c r="I140" s="278">
        <v>3646.5666666666675</v>
      </c>
      <c r="J140" s="278">
        <v>3679.3833333333341</v>
      </c>
      <c r="K140" s="276">
        <v>3613.75</v>
      </c>
      <c r="L140" s="276">
        <v>3530</v>
      </c>
      <c r="M140" s="276">
        <v>7.2028699999999999</v>
      </c>
    </row>
    <row r="141" spans="1:13">
      <c r="A141" s="267">
        <v>131</v>
      </c>
      <c r="B141" s="276" t="s">
        <v>357</v>
      </c>
      <c r="C141" s="277">
        <v>14092.55</v>
      </c>
      <c r="D141" s="278">
        <v>14087.283333333333</v>
      </c>
      <c r="E141" s="278">
        <v>13424.816666666666</v>
      </c>
      <c r="F141" s="278">
        <v>12757.083333333332</v>
      </c>
      <c r="G141" s="278">
        <v>12094.616666666665</v>
      </c>
      <c r="H141" s="278">
        <v>14755.016666666666</v>
      </c>
      <c r="I141" s="278">
        <v>15417.483333333334</v>
      </c>
      <c r="J141" s="278">
        <v>16085.216666666667</v>
      </c>
      <c r="K141" s="276">
        <v>14749.75</v>
      </c>
      <c r="L141" s="276">
        <v>13419.55</v>
      </c>
      <c r="M141" s="276">
        <v>0.85189000000000004</v>
      </c>
    </row>
    <row r="142" spans="1:13">
      <c r="A142" s="267">
        <v>132</v>
      </c>
      <c r="B142" s="276" t="s">
        <v>358</v>
      </c>
      <c r="C142" s="277">
        <v>2298.6999999999998</v>
      </c>
      <c r="D142" s="278">
        <v>2294.5666666666666</v>
      </c>
      <c r="E142" s="278">
        <v>2279.4333333333334</v>
      </c>
      <c r="F142" s="278">
        <v>2260.166666666667</v>
      </c>
      <c r="G142" s="278">
        <v>2245.0333333333338</v>
      </c>
      <c r="H142" s="278">
        <v>2313.833333333333</v>
      </c>
      <c r="I142" s="278">
        <v>2328.9666666666662</v>
      </c>
      <c r="J142" s="278">
        <v>2348.2333333333327</v>
      </c>
      <c r="K142" s="276">
        <v>2309.6999999999998</v>
      </c>
      <c r="L142" s="276">
        <v>2275.3000000000002</v>
      </c>
      <c r="M142" s="276">
        <v>2.0006400000000002</v>
      </c>
    </row>
    <row r="143" spans="1:13">
      <c r="A143" s="267">
        <v>133</v>
      </c>
      <c r="B143" s="276" t="s">
        <v>94</v>
      </c>
      <c r="C143" s="277">
        <v>5036.8999999999996</v>
      </c>
      <c r="D143" s="278">
        <v>5042.416666666667</v>
      </c>
      <c r="E143" s="278">
        <v>4979.4833333333336</v>
      </c>
      <c r="F143" s="278">
        <v>4922.0666666666666</v>
      </c>
      <c r="G143" s="278">
        <v>4859.1333333333332</v>
      </c>
      <c r="H143" s="278">
        <v>5099.8333333333339</v>
      </c>
      <c r="I143" s="278">
        <v>5162.7666666666664</v>
      </c>
      <c r="J143" s="278">
        <v>5220.1833333333343</v>
      </c>
      <c r="K143" s="276">
        <v>5105.3500000000004</v>
      </c>
      <c r="L143" s="276">
        <v>4985</v>
      </c>
      <c r="M143" s="276">
        <v>7.6312199999999999</v>
      </c>
    </row>
    <row r="144" spans="1:13">
      <c r="A144" s="267">
        <v>134</v>
      </c>
      <c r="B144" s="276" t="s">
        <v>359</v>
      </c>
      <c r="C144" s="277">
        <v>351.7</v>
      </c>
      <c r="D144" s="278">
        <v>357.73333333333335</v>
      </c>
      <c r="E144" s="278">
        <v>343.76666666666671</v>
      </c>
      <c r="F144" s="278">
        <v>335.83333333333337</v>
      </c>
      <c r="G144" s="278">
        <v>321.86666666666673</v>
      </c>
      <c r="H144" s="278">
        <v>365.66666666666669</v>
      </c>
      <c r="I144" s="278">
        <v>379.63333333333338</v>
      </c>
      <c r="J144" s="278">
        <v>387.56666666666666</v>
      </c>
      <c r="K144" s="276">
        <v>371.7</v>
      </c>
      <c r="L144" s="276">
        <v>349.8</v>
      </c>
      <c r="M144" s="276">
        <v>4.1823499999999996</v>
      </c>
    </row>
    <row r="145" spans="1:13">
      <c r="A145" s="267">
        <v>135</v>
      </c>
      <c r="B145" s="276" t="s">
        <v>360</v>
      </c>
      <c r="C145" s="277">
        <v>93.25</v>
      </c>
      <c r="D145" s="278">
        <v>93.866666666666674</v>
      </c>
      <c r="E145" s="278">
        <v>92.083333333333343</v>
      </c>
      <c r="F145" s="278">
        <v>90.916666666666671</v>
      </c>
      <c r="G145" s="278">
        <v>89.13333333333334</v>
      </c>
      <c r="H145" s="278">
        <v>95.033333333333346</v>
      </c>
      <c r="I145" s="278">
        <v>96.816666666666677</v>
      </c>
      <c r="J145" s="278">
        <v>97.983333333333348</v>
      </c>
      <c r="K145" s="276">
        <v>95.65</v>
      </c>
      <c r="L145" s="276">
        <v>92.7</v>
      </c>
      <c r="M145" s="276">
        <v>5.1780299999999997</v>
      </c>
    </row>
    <row r="146" spans="1:13">
      <c r="A146" s="267">
        <v>136</v>
      </c>
      <c r="B146" s="276" t="s">
        <v>3757</v>
      </c>
      <c r="C146" s="277">
        <v>252.3</v>
      </c>
      <c r="D146" s="278">
        <v>253.65</v>
      </c>
      <c r="E146" s="278">
        <v>249.95</v>
      </c>
      <c r="F146" s="278">
        <v>247.6</v>
      </c>
      <c r="G146" s="278">
        <v>243.89999999999998</v>
      </c>
      <c r="H146" s="278">
        <v>256</v>
      </c>
      <c r="I146" s="278">
        <v>259.7</v>
      </c>
      <c r="J146" s="278">
        <v>262.05</v>
      </c>
      <c r="K146" s="276">
        <v>257.35000000000002</v>
      </c>
      <c r="L146" s="276">
        <v>251.3</v>
      </c>
      <c r="M146" s="276">
        <v>4.20566</v>
      </c>
    </row>
    <row r="147" spans="1:13">
      <c r="A147" s="267">
        <v>137</v>
      </c>
      <c r="B147" s="276" t="s">
        <v>1297</v>
      </c>
      <c r="C147" s="277">
        <v>1823.9</v>
      </c>
      <c r="D147" s="278">
        <v>1844.3166666666666</v>
      </c>
      <c r="E147" s="278">
        <v>1789.6333333333332</v>
      </c>
      <c r="F147" s="278">
        <v>1755.3666666666666</v>
      </c>
      <c r="G147" s="278">
        <v>1700.6833333333332</v>
      </c>
      <c r="H147" s="278">
        <v>1878.5833333333333</v>
      </c>
      <c r="I147" s="278">
        <v>1933.2666666666667</v>
      </c>
      <c r="J147" s="278">
        <v>1967.5333333333333</v>
      </c>
      <c r="K147" s="276">
        <v>1899</v>
      </c>
      <c r="L147" s="276">
        <v>1810.05</v>
      </c>
      <c r="M147" s="276">
        <v>5.9819999999999998E-2</v>
      </c>
    </row>
    <row r="148" spans="1:13">
      <c r="A148" s="267">
        <v>138</v>
      </c>
      <c r="B148" s="276" t="s">
        <v>239</v>
      </c>
      <c r="C148" s="277">
        <v>66</v>
      </c>
      <c r="D148" s="278">
        <v>66.399999999999991</v>
      </c>
      <c r="E148" s="278">
        <v>64.799999999999983</v>
      </c>
      <c r="F148" s="278">
        <v>63.599999999999994</v>
      </c>
      <c r="G148" s="278">
        <v>61.999999999999986</v>
      </c>
      <c r="H148" s="278">
        <v>67.59999999999998</v>
      </c>
      <c r="I148" s="278">
        <v>69.199999999999974</v>
      </c>
      <c r="J148" s="278">
        <v>70.399999999999977</v>
      </c>
      <c r="K148" s="276">
        <v>68</v>
      </c>
      <c r="L148" s="276">
        <v>65.2</v>
      </c>
      <c r="M148" s="276">
        <v>5.8441599999999996</v>
      </c>
    </row>
    <row r="149" spans="1:13">
      <c r="A149" s="267">
        <v>139</v>
      </c>
      <c r="B149" s="276" t="s">
        <v>95</v>
      </c>
      <c r="C149" s="277">
        <v>2972.6</v>
      </c>
      <c r="D149" s="278">
        <v>2969.8666666666668</v>
      </c>
      <c r="E149" s="278">
        <v>2902.7333333333336</v>
      </c>
      <c r="F149" s="278">
        <v>2832.8666666666668</v>
      </c>
      <c r="G149" s="278">
        <v>2765.7333333333336</v>
      </c>
      <c r="H149" s="278">
        <v>3039.7333333333336</v>
      </c>
      <c r="I149" s="278">
        <v>3106.8666666666668</v>
      </c>
      <c r="J149" s="278">
        <v>3176.7333333333336</v>
      </c>
      <c r="K149" s="276">
        <v>3037</v>
      </c>
      <c r="L149" s="276">
        <v>2900</v>
      </c>
      <c r="M149" s="276">
        <v>30.91826</v>
      </c>
    </row>
    <row r="150" spans="1:13">
      <c r="A150" s="267">
        <v>140</v>
      </c>
      <c r="B150" s="276" t="s">
        <v>361</v>
      </c>
      <c r="C150" s="277">
        <v>160.30000000000001</v>
      </c>
      <c r="D150" s="278">
        <v>161.88333333333333</v>
      </c>
      <c r="E150" s="278">
        <v>157.51666666666665</v>
      </c>
      <c r="F150" s="278">
        <v>154.73333333333332</v>
      </c>
      <c r="G150" s="278">
        <v>150.36666666666665</v>
      </c>
      <c r="H150" s="278">
        <v>164.66666666666666</v>
      </c>
      <c r="I150" s="278">
        <v>169.03333333333333</v>
      </c>
      <c r="J150" s="278">
        <v>171.81666666666666</v>
      </c>
      <c r="K150" s="276">
        <v>166.25</v>
      </c>
      <c r="L150" s="276">
        <v>159.1</v>
      </c>
      <c r="M150" s="276">
        <v>1.24753</v>
      </c>
    </row>
    <row r="151" spans="1:13">
      <c r="A151" s="267">
        <v>141</v>
      </c>
      <c r="B151" s="276" t="s">
        <v>240</v>
      </c>
      <c r="C151" s="277">
        <v>480.85</v>
      </c>
      <c r="D151" s="278">
        <v>482.11666666666662</v>
      </c>
      <c r="E151" s="278">
        <v>469.83333333333326</v>
      </c>
      <c r="F151" s="278">
        <v>458.81666666666666</v>
      </c>
      <c r="G151" s="278">
        <v>446.5333333333333</v>
      </c>
      <c r="H151" s="278">
        <v>493.13333333333321</v>
      </c>
      <c r="I151" s="278">
        <v>505.41666666666663</v>
      </c>
      <c r="J151" s="278">
        <v>516.43333333333317</v>
      </c>
      <c r="K151" s="276">
        <v>494.4</v>
      </c>
      <c r="L151" s="276">
        <v>471.1</v>
      </c>
      <c r="M151" s="276">
        <v>6.1756099999999998</v>
      </c>
    </row>
    <row r="152" spans="1:13">
      <c r="A152" s="267">
        <v>142</v>
      </c>
      <c r="B152" s="276" t="s">
        <v>241</v>
      </c>
      <c r="C152" s="277">
        <v>1409.55</v>
      </c>
      <c r="D152" s="278">
        <v>1393.0666666666668</v>
      </c>
      <c r="E152" s="278">
        <v>1369.1333333333337</v>
      </c>
      <c r="F152" s="278">
        <v>1328.7166666666669</v>
      </c>
      <c r="G152" s="278">
        <v>1304.7833333333338</v>
      </c>
      <c r="H152" s="278">
        <v>1433.4833333333336</v>
      </c>
      <c r="I152" s="278">
        <v>1457.4166666666665</v>
      </c>
      <c r="J152" s="278">
        <v>1497.8333333333335</v>
      </c>
      <c r="K152" s="276">
        <v>1417</v>
      </c>
      <c r="L152" s="276">
        <v>1352.65</v>
      </c>
      <c r="M152" s="276">
        <v>3.9208699999999999</v>
      </c>
    </row>
    <row r="153" spans="1:13">
      <c r="A153" s="267">
        <v>143</v>
      </c>
      <c r="B153" s="276" t="s">
        <v>242</v>
      </c>
      <c r="C153" s="277">
        <v>73.5</v>
      </c>
      <c r="D153" s="278">
        <v>74.36666666666666</v>
      </c>
      <c r="E153" s="278">
        <v>71.98333333333332</v>
      </c>
      <c r="F153" s="278">
        <v>70.466666666666654</v>
      </c>
      <c r="G153" s="278">
        <v>68.083333333333314</v>
      </c>
      <c r="H153" s="278">
        <v>75.883333333333326</v>
      </c>
      <c r="I153" s="278">
        <v>78.26666666666668</v>
      </c>
      <c r="J153" s="278">
        <v>79.783333333333331</v>
      </c>
      <c r="K153" s="276">
        <v>76.75</v>
      </c>
      <c r="L153" s="276">
        <v>72.849999999999994</v>
      </c>
      <c r="M153" s="276">
        <v>24.763629999999999</v>
      </c>
    </row>
    <row r="154" spans="1:13">
      <c r="A154" s="267">
        <v>144</v>
      </c>
      <c r="B154" s="276" t="s">
        <v>96</v>
      </c>
      <c r="C154" s="277">
        <v>73.650000000000006</v>
      </c>
      <c r="D154" s="278">
        <v>73.566666666666663</v>
      </c>
      <c r="E154" s="278">
        <v>71.883333333333326</v>
      </c>
      <c r="F154" s="278">
        <v>70.11666666666666</v>
      </c>
      <c r="G154" s="278">
        <v>68.433333333333323</v>
      </c>
      <c r="H154" s="278">
        <v>75.333333333333329</v>
      </c>
      <c r="I154" s="278">
        <v>77.016666666666666</v>
      </c>
      <c r="J154" s="278">
        <v>78.783333333333331</v>
      </c>
      <c r="K154" s="276">
        <v>75.25</v>
      </c>
      <c r="L154" s="276">
        <v>71.8</v>
      </c>
      <c r="M154" s="276">
        <v>12.519439999999999</v>
      </c>
    </row>
    <row r="155" spans="1:13">
      <c r="A155" s="267">
        <v>145</v>
      </c>
      <c r="B155" s="276" t="s">
        <v>362</v>
      </c>
      <c r="C155" s="277">
        <v>613.4</v>
      </c>
      <c r="D155" s="278">
        <v>614.11666666666667</v>
      </c>
      <c r="E155" s="278">
        <v>604.2833333333333</v>
      </c>
      <c r="F155" s="278">
        <v>595.16666666666663</v>
      </c>
      <c r="G155" s="278">
        <v>585.33333333333326</v>
      </c>
      <c r="H155" s="278">
        <v>623.23333333333335</v>
      </c>
      <c r="I155" s="278">
        <v>633.06666666666661</v>
      </c>
      <c r="J155" s="278">
        <v>642.18333333333339</v>
      </c>
      <c r="K155" s="276">
        <v>623.95000000000005</v>
      </c>
      <c r="L155" s="276">
        <v>605</v>
      </c>
      <c r="M155" s="276">
        <v>0.82852000000000003</v>
      </c>
    </row>
    <row r="156" spans="1:13">
      <c r="A156" s="267">
        <v>146</v>
      </c>
      <c r="B156" s="276" t="s">
        <v>97</v>
      </c>
      <c r="C156" s="277">
        <v>1293.7</v>
      </c>
      <c r="D156" s="278">
        <v>1298.5</v>
      </c>
      <c r="E156" s="278">
        <v>1280.1500000000001</v>
      </c>
      <c r="F156" s="278">
        <v>1266.6000000000001</v>
      </c>
      <c r="G156" s="278">
        <v>1248.2500000000002</v>
      </c>
      <c r="H156" s="278">
        <v>1312.05</v>
      </c>
      <c r="I156" s="278">
        <v>1330.3999999999999</v>
      </c>
      <c r="J156" s="278">
        <v>1343.9499999999998</v>
      </c>
      <c r="K156" s="276">
        <v>1316.85</v>
      </c>
      <c r="L156" s="276">
        <v>1284.95</v>
      </c>
      <c r="M156" s="276">
        <v>13.94519</v>
      </c>
    </row>
    <row r="157" spans="1:13">
      <c r="A157" s="267">
        <v>147</v>
      </c>
      <c r="B157" s="276" t="s">
        <v>98</v>
      </c>
      <c r="C157" s="277">
        <v>200.65</v>
      </c>
      <c r="D157" s="278">
        <v>201.85</v>
      </c>
      <c r="E157" s="278">
        <v>196.79999999999998</v>
      </c>
      <c r="F157" s="278">
        <v>192.95</v>
      </c>
      <c r="G157" s="278">
        <v>187.89999999999998</v>
      </c>
      <c r="H157" s="278">
        <v>205.7</v>
      </c>
      <c r="I157" s="278">
        <v>210.75</v>
      </c>
      <c r="J157" s="278">
        <v>214.6</v>
      </c>
      <c r="K157" s="276">
        <v>206.9</v>
      </c>
      <c r="L157" s="276">
        <v>198</v>
      </c>
      <c r="M157" s="276">
        <v>95.766840000000002</v>
      </c>
    </row>
    <row r="158" spans="1:13">
      <c r="A158" s="267">
        <v>148</v>
      </c>
      <c r="B158" s="276" t="s">
        <v>364</v>
      </c>
      <c r="C158" s="277">
        <v>301.7</v>
      </c>
      <c r="D158" s="278">
        <v>305.18333333333334</v>
      </c>
      <c r="E158" s="278">
        <v>296.81666666666666</v>
      </c>
      <c r="F158" s="278">
        <v>291.93333333333334</v>
      </c>
      <c r="G158" s="278">
        <v>283.56666666666666</v>
      </c>
      <c r="H158" s="278">
        <v>310.06666666666666</v>
      </c>
      <c r="I158" s="278">
        <v>318.43333333333334</v>
      </c>
      <c r="J158" s="278">
        <v>323.31666666666666</v>
      </c>
      <c r="K158" s="276">
        <v>313.55</v>
      </c>
      <c r="L158" s="276">
        <v>300.3</v>
      </c>
      <c r="M158" s="276">
        <v>2.7704</v>
      </c>
    </row>
    <row r="159" spans="1:13">
      <c r="A159" s="267">
        <v>149</v>
      </c>
      <c r="B159" s="276" t="s">
        <v>99</v>
      </c>
      <c r="C159" s="277">
        <v>73.3</v>
      </c>
      <c r="D159" s="278">
        <v>74.400000000000006</v>
      </c>
      <c r="E159" s="278">
        <v>71.800000000000011</v>
      </c>
      <c r="F159" s="278">
        <v>70.300000000000011</v>
      </c>
      <c r="G159" s="278">
        <v>67.700000000000017</v>
      </c>
      <c r="H159" s="278">
        <v>75.900000000000006</v>
      </c>
      <c r="I159" s="278">
        <v>78.5</v>
      </c>
      <c r="J159" s="278">
        <v>80</v>
      </c>
      <c r="K159" s="276">
        <v>77</v>
      </c>
      <c r="L159" s="276">
        <v>72.900000000000006</v>
      </c>
      <c r="M159" s="276">
        <v>373.07932</v>
      </c>
    </row>
    <row r="160" spans="1:13">
      <c r="A160" s="267">
        <v>150</v>
      </c>
      <c r="B160" s="276" t="s">
        <v>366</v>
      </c>
      <c r="C160" s="277">
        <v>2447.1</v>
      </c>
      <c r="D160" s="278">
        <v>2467.35</v>
      </c>
      <c r="E160" s="278">
        <v>2421.75</v>
      </c>
      <c r="F160" s="278">
        <v>2396.4</v>
      </c>
      <c r="G160" s="278">
        <v>2350.8000000000002</v>
      </c>
      <c r="H160" s="278">
        <v>2492.6999999999998</v>
      </c>
      <c r="I160" s="278">
        <v>2538.2999999999993</v>
      </c>
      <c r="J160" s="278">
        <v>2563.6499999999996</v>
      </c>
      <c r="K160" s="276">
        <v>2512.9499999999998</v>
      </c>
      <c r="L160" s="276">
        <v>2442</v>
      </c>
      <c r="M160" s="276">
        <v>0.13850000000000001</v>
      </c>
    </row>
    <row r="161" spans="1:13">
      <c r="A161" s="267">
        <v>151</v>
      </c>
      <c r="B161" s="276" t="s">
        <v>367</v>
      </c>
      <c r="C161" s="277">
        <v>385.2</v>
      </c>
      <c r="D161" s="278">
        <v>387.5333333333333</v>
      </c>
      <c r="E161" s="278">
        <v>379.71666666666658</v>
      </c>
      <c r="F161" s="278">
        <v>374.23333333333329</v>
      </c>
      <c r="G161" s="278">
        <v>366.41666666666657</v>
      </c>
      <c r="H161" s="278">
        <v>393.01666666666659</v>
      </c>
      <c r="I161" s="278">
        <v>400.83333333333331</v>
      </c>
      <c r="J161" s="278">
        <v>406.31666666666661</v>
      </c>
      <c r="K161" s="276">
        <v>395.35</v>
      </c>
      <c r="L161" s="276">
        <v>382.05</v>
      </c>
      <c r="M161" s="276">
        <v>2.3293300000000001</v>
      </c>
    </row>
    <row r="162" spans="1:13">
      <c r="A162" s="267">
        <v>152</v>
      </c>
      <c r="B162" s="276" t="s">
        <v>368</v>
      </c>
      <c r="C162" s="277">
        <v>599.75</v>
      </c>
      <c r="D162" s="278">
        <v>608.25</v>
      </c>
      <c r="E162" s="278">
        <v>589.5</v>
      </c>
      <c r="F162" s="278">
        <v>579.25</v>
      </c>
      <c r="G162" s="278">
        <v>560.5</v>
      </c>
      <c r="H162" s="278">
        <v>618.5</v>
      </c>
      <c r="I162" s="278">
        <v>637.25</v>
      </c>
      <c r="J162" s="278">
        <v>647.5</v>
      </c>
      <c r="K162" s="276">
        <v>627</v>
      </c>
      <c r="L162" s="276">
        <v>598</v>
      </c>
      <c r="M162" s="276">
        <v>0.81471000000000005</v>
      </c>
    </row>
    <row r="163" spans="1:13">
      <c r="A163" s="267">
        <v>153</v>
      </c>
      <c r="B163" s="276" t="s">
        <v>369</v>
      </c>
      <c r="C163" s="277">
        <v>95.15</v>
      </c>
      <c r="D163" s="278">
        <v>95.933333333333337</v>
      </c>
      <c r="E163" s="278">
        <v>93.216666666666669</v>
      </c>
      <c r="F163" s="278">
        <v>91.283333333333331</v>
      </c>
      <c r="G163" s="278">
        <v>88.566666666666663</v>
      </c>
      <c r="H163" s="278">
        <v>97.866666666666674</v>
      </c>
      <c r="I163" s="278">
        <v>100.58333333333334</v>
      </c>
      <c r="J163" s="278">
        <v>102.51666666666668</v>
      </c>
      <c r="K163" s="276">
        <v>98.65</v>
      </c>
      <c r="L163" s="276">
        <v>94</v>
      </c>
      <c r="M163" s="276">
        <v>17.548970000000001</v>
      </c>
    </row>
    <row r="164" spans="1:13">
      <c r="A164" s="267">
        <v>154</v>
      </c>
      <c r="B164" s="276" t="s">
        <v>370</v>
      </c>
      <c r="C164" s="277">
        <v>165.7</v>
      </c>
      <c r="D164" s="278">
        <v>166.20000000000002</v>
      </c>
      <c r="E164" s="278">
        <v>163.00000000000003</v>
      </c>
      <c r="F164" s="278">
        <v>160.30000000000001</v>
      </c>
      <c r="G164" s="278">
        <v>157.10000000000002</v>
      </c>
      <c r="H164" s="278">
        <v>168.90000000000003</v>
      </c>
      <c r="I164" s="278">
        <v>172.10000000000002</v>
      </c>
      <c r="J164" s="278">
        <v>174.80000000000004</v>
      </c>
      <c r="K164" s="276">
        <v>169.4</v>
      </c>
      <c r="L164" s="276">
        <v>163.5</v>
      </c>
      <c r="M164" s="276">
        <v>27.825130000000001</v>
      </c>
    </row>
    <row r="165" spans="1:13">
      <c r="A165" s="267">
        <v>155</v>
      </c>
      <c r="B165" s="276" t="s">
        <v>243</v>
      </c>
      <c r="C165" s="277">
        <v>8.85</v>
      </c>
      <c r="D165" s="278">
        <v>8.7166666666666668</v>
      </c>
      <c r="E165" s="278">
        <v>8.5833333333333339</v>
      </c>
      <c r="F165" s="278">
        <v>8.3166666666666664</v>
      </c>
      <c r="G165" s="278">
        <v>8.1833333333333336</v>
      </c>
      <c r="H165" s="278">
        <v>8.9833333333333343</v>
      </c>
      <c r="I165" s="278">
        <v>9.1166666666666671</v>
      </c>
      <c r="J165" s="278">
        <v>9.3833333333333346</v>
      </c>
      <c r="K165" s="276">
        <v>8.85</v>
      </c>
      <c r="L165" s="276">
        <v>8.4499999999999993</v>
      </c>
      <c r="M165" s="276">
        <v>94.300579999999997</v>
      </c>
    </row>
    <row r="166" spans="1:13">
      <c r="A166" s="267">
        <v>156</v>
      </c>
      <c r="B166" s="276" t="s">
        <v>244</v>
      </c>
      <c r="C166" s="277">
        <v>84.65</v>
      </c>
      <c r="D166" s="278">
        <v>83.316666666666677</v>
      </c>
      <c r="E166" s="278">
        <v>81.983333333333348</v>
      </c>
      <c r="F166" s="278">
        <v>79.316666666666677</v>
      </c>
      <c r="G166" s="278">
        <v>77.983333333333348</v>
      </c>
      <c r="H166" s="278">
        <v>85.983333333333348</v>
      </c>
      <c r="I166" s="278">
        <v>87.316666666666691</v>
      </c>
      <c r="J166" s="278">
        <v>89.983333333333348</v>
      </c>
      <c r="K166" s="276">
        <v>84.65</v>
      </c>
      <c r="L166" s="276">
        <v>80.650000000000006</v>
      </c>
      <c r="M166" s="276">
        <v>50.991849999999999</v>
      </c>
    </row>
    <row r="167" spans="1:13">
      <c r="A167" s="267">
        <v>157</v>
      </c>
      <c r="B167" s="276" t="s">
        <v>100</v>
      </c>
      <c r="C167" s="277">
        <v>134.05000000000001</v>
      </c>
      <c r="D167" s="278">
        <v>134.45000000000002</v>
      </c>
      <c r="E167" s="278">
        <v>132.60000000000002</v>
      </c>
      <c r="F167" s="278">
        <v>131.15</v>
      </c>
      <c r="G167" s="278">
        <v>129.30000000000001</v>
      </c>
      <c r="H167" s="278">
        <v>135.90000000000003</v>
      </c>
      <c r="I167" s="278">
        <v>137.75</v>
      </c>
      <c r="J167" s="278">
        <v>139.20000000000005</v>
      </c>
      <c r="K167" s="276">
        <v>136.30000000000001</v>
      </c>
      <c r="L167" s="276">
        <v>133</v>
      </c>
      <c r="M167" s="276">
        <v>262.14316000000002</v>
      </c>
    </row>
    <row r="168" spans="1:13">
      <c r="A168" s="267">
        <v>158</v>
      </c>
      <c r="B168" s="276" t="s">
        <v>372</v>
      </c>
      <c r="C168" s="277">
        <v>272.7</v>
      </c>
      <c r="D168" s="278">
        <v>274.56666666666666</v>
      </c>
      <c r="E168" s="278">
        <v>269.93333333333334</v>
      </c>
      <c r="F168" s="278">
        <v>267.16666666666669</v>
      </c>
      <c r="G168" s="278">
        <v>262.53333333333336</v>
      </c>
      <c r="H168" s="278">
        <v>277.33333333333331</v>
      </c>
      <c r="I168" s="278">
        <v>281.96666666666664</v>
      </c>
      <c r="J168" s="278">
        <v>284.73333333333329</v>
      </c>
      <c r="K168" s="276">
        <v>279.2</v>
      </c>
      <c r="L168" s="276">
        <v>271.8</v>
      </c>
      <c r="M168" s="276">
        <v>0.45876</v>
      </c>
    </row>
    <row r="169" spans="1:13">
      <c r="A169" s="267">
        <v>159</v>
      </c>
      <c r="B169" s="276" t="s">
        <v>374</v>
      </c>
      <c r="C169" s="277">
        <v>211.6</v>
      </c>
      <c r="D169" s="278">
        <v>212.83333333333334</v>
      </c>
      <c r="E169" s="278">
        <v>208.86666666666667</v>
      </c>
      <c r="F169" s="278">
        <v>206.13333333333333</v>
      </c>
      <c r="G169" s="278">
        <v>202.16666666666666</v>
      </c>
      <c r="H169" s="278">
        <v>215.56666666666669</v>
      </c>
      <c r="I169" s="278">
        <v>219.53333333333333</v>
      </c>
      <c r="J169" s="278">
        <v>222.26666666666671</v>
      </c>
      <c r="K169" s="276">
        <v>216.8</v>
      </c>
      <c r="L169" s="276">
        <v>210.1</v>
      </c>
      <c r="M169" s="276">
        <v>1.63303</v>
      </c>
    </row>
    <row r="170" spans="1:13">
      <c r="A170" s="267">
        <v>160</v>
      </c>
      <c r="B170" s="276" t="s">
        <v>1396</v>
      </c>
      <c r="C170" s="277">
        <v>3634.25</v>
      </c>
      <c r="D170" s="278">
        <v>3660.1</v>
      </c>
      <c r="E170" s="278">
        <v>3592.2</v>
      </c>
      <c r="F170" s="278">
        <v>3550.15</v>
      </c>
      <c r="G170" s="278">
        <v>3482.25</v>
      </c>
      <c r="H170" s="278">
        <v>3702.1499999999996</v>
      </c>
      <c r="I170" s="278">
        <v>3770.05</v>
      </c>
      <c r="J170" s="278">
        <v>3812.0999999999995</v>
      </c>
      <c r="K170" s="276">
        <v>3728</v>
      </c>
      <c r="L170" s="276">
        <v>3618.05</v>
      </c>
      <c r="M170" s="276">
        <v>0.43508000000000002</v>
      </c>
    </row>
    <row r="171" spans="1:13">
      <c r="A171" s="267">
        <v>161</v>
      </c>
      <c r="B171" s="276" t="s">
        <v>103</v>
      </c>
      <c r="C171" s="277">
        <v>26.1</v>
      </c>
      <c r="D171" s="278">
        <v>25.983333333333334</v>
      </c>
      <c r="E171" s="278">
        <v>25.416666666666668</v>
      </c>
      <c r="F171" s="278">
        <v>24.733333333333334</v>
      </c>
      <c r="G171" s="278">
        <v>24.166666666666668</v>
      </c>
      <c r="H171" s="278">
        <v>26.666666666666668</v>
      </c>
      <c r="I171" s="278">
        <v>27.233333333333331</v>
      </c>
      <c r="J171" s="278">
        <v>27.916666666666668</v>
      </c>
      <c r="K171" s="276">
        <v>26.55</v>
      </c>
      <c r="L171" s="276">
        <v>25.3</v>
      </c>
      <c r="M171" s="276">
        <v>179.72391999999999</v>
      </c>
    </row>
    <row r="172" spans="1:13">
      <c r="A172" s="267">
        <v>162</v>
      </c>
      <c r="B172" s="276" t="s">
        <v>375</v>
      </c>
      <c r="C172" s="277">
        <v>2184.6999999999998</v>
      </c>
      <c r="D172" s="278">
        <v>2183.9500000000003</v>
      </c>
      <c r="E172" s="278">
        <v>2155.7500000000005</v>
      </c>
      <c r="F172" s="278">
        <v>2126.8000000000002</v>
      </c>
      <c r="G172" s="278">
        <v>2098.6000000000004</v>
      </c>
      <c r="H172" s="278">
        <v>2212.9000000000005</v>
      </c>
      <c r="I172" s="278">
        <v>2241.1000000000004</v>
      </c>
      <c r="J172" s="278">
        <v>2270.0500000000006</v>
      </c>
      <c r="K172" s="276">
        <v>2212.15</v>
      </c>
      <c r="L172" s="276">
        <v>2155</v>
      </c>
      <c r="M172" s="276">
        <v>0.11423999999999999</v>
      </c>
    </row>
    <row r="173" spans="1:13">
      <c r="A173" s="267">
        <v>163</v>
      </c>
      <c r="B173" s="276" t="s">
        <v>1439</v>
      </c>
      <c r="C173" s="277">
        <v>184.65</v>
      </c>
      <c r="D173" s="278">
        <v>186.38333333333333</v>
      </c>
      <c r="E173" s="278">
        <v>182.16666666666666</v>
      </c>
      <c r="F173" s="278">
        <v>179.68333333333334</v>
      </c>
      <c r="G173" s="278">
        <v>175.46666666666667</v>
      </c>
      <c r="H173" s="278">
        <v>188.86666666666665</v>
      </c>
      <c r="I173" s="278">
        <v>193.08333333333334</v>
      </c>
      <c r="J173" s="278">
        <v>195.56666666666663</v>
      </c>
      <c r="K173" s="276">
        <v>190.6</v>
      </c>
      <c r="L173" s="276">
        <v>183.9</v>
      </c>
      <c r="M173" s="276">
        <v>1.5956300000000001</v>
      </c>
    </row>
    <row r="174" spans="1:13">
      <c r="A174" s="267">
        <v>164</v>
      </c>
      <c r="B174" s="276" t="s">
        <v>376</v>
      </c>
      <c r="C174" s="277">
        <v>2296.4</v>
      </c>
      <c r="D174" s="278">
        <v>2281.2166666666667</v>
      </c>
      <c r="E174" s="278">
        <v>2262.4333333333334</v>
      </c>
      <c r="F174" s="278">
        <v>2228.4666666666667</v>
      </c>
      <c r="G174" s="278">
        <v>2209.6833333333334</v>
      </c>
      <c r="H174" s="278">
        <v>2315.1833333333334</v>
      </c>
      <c r="I174" s="278">
        <v>2333.9666666666672</v>
      </c>
      <c r="J174" s="278">
        <v>2367.9333333333334</v>
      </c>
      <c r="K174" s="276">
        <v>2300</v>
      </c>
      <c r="L174" s="276">
        <v>2247.25</v>
      </c>
      <c r="M174" s="276">
        <v>0.17124</v>
      </c>
    </row>
    <row r="175" spans="1:13">
      <c r="A175" s="267">
        <v>165</v>
      </c>
      <c r="B175" s="276" t="s">
        <v>245</v>
      </c>
      <c r="C175" s="277">
        <v>136.35</v>
      </c>
      <c r="D175" s="278">
        <v>137.1</v>
      </c>
      <c r="E175" s="278">
        <v>134.89999999999998</v>
      </c>
      <c r="F175" s="278">
        <v>133.44999999999999</v>
      </c>
      <c r="G175" s="278">
        <v>131.24999999999997</v>
      </c>
      <c r="H175" s="278">
        <v>138.54999999999998</v>
      </c>
      <c r="I175" s="278">
        <v>140.74999999999997</v>
      </c>
      <c r="J175" s="278">
        <v>142.19999999999999</v>
      </c>
      <c r="K175" s="276">
        <v>139.30000000000001</v>
      </c>
      <c r="L175" s="276">
        <v>135.65</v>
      </c>
      <c r="M175" s="276">
        <v>2.7504200000000001</v>
      </c>
    </row>
    <row r="176" spans="1:13">
      <c r="A176" s="267">
        <v>166</v>
      </c>
      <c r="B176" s="276" t="s">
        <v>378</v>
      </c>
      <c r="C176" s="277">
        <v>5683.25</v>
      </c>
      <c r="D176" s="278">
        <v>5706.6833333333343</v>
      </c>
      <c r="E176" s="278">
        <v>5627.9166666666688</v>
      </c>
      <c r="F176" s="278">
        <v>5572.5833333333348</v>
      </c>
      <c r="G176" s="278">
        <v>5493.8166666666693</v>
      </c>
      <c r="H176" s="278">
        <v>5762.0166666666682</v>
      </c>
      <c r="I176" s="278">
        <v>5840.7833333333347</v>
      </c>
      <c r="J176" s="278">
        <v>5896.1166666666677</v>
      </c>
      <c r="K176" s="276">
        <v>5785.45</v>
      </c>
      <c r="L176" s="276">
        <v>5651.35</v>
      </c>
      <c r="M176" s="276">
        <v>6.7699999999999996E-2</v>
      </c>
    </row>
    <row r="177" spans="1:13">
      <c r="A177" s="267">
        <v>167</v>
      </c>
      <c r="B177" s="276" t="s">
        <v>379</v>
      </c>
      <c r="C177" s="277">
        <v>1517.85</v>
      </c>
      <c r="D177" s="278">
        <v>1517.6499999999999</v>
      </c>
      <c r="E177" s="278">
        <v>1508.1999999999998</v>
      </c>
      <c r="F177" s="278">
        <v>1498.55</v>
      </c>
      <c r="G177" s="278">
        <v>1489.1</v>
      </c>
      <c r="H177" s="278">
        <v>1527.2999999999997</v>
      </c>
      <c r="I177" s="278">
        <v>1536.75</v>
      </c>
      <c r="J177" s="278">
        <v>1546.3999999999996</v>
      </c>
      <c r="K177" s="276">
        <v>1527.1</v>
      </c>
      <c r="L177" s="276">
        <v>1508</v>
      </c>
      <c r="M177" s="276">
        <v>0.21779999999999999</v>
      </c>
    </row>
    <row r="178" spans="1:13">
      <c r="A178" s="267">
        <v>168</v>
      </c>
      <c r="B178" s="276" t="s">
        <v>101</v>
      </c>
      <c r="C178" s="277">
        <v>495.15</v>
      </c>
      <c r="D178" s="278">
        <v>494</v>
      </c>
      <c r="E178" s="278">
        <v>485.15</v>
      </c>
      <c r="F178" s="278">
        <v>475.15</v>
      </c>
      <c r="G178" s="278">
        <v>466.29999999999995</v>
      </c>
      <c r="H178" s="278">
        <v>504</v>
      </c>
      <c r="I178" s="278">
        <v>512.85</v>
      </c>
      <c r="J178" s="278">
        <v>522.85</v>
      </c>
      <c r="K178" s="276">
        <v>502.85</v>
      </c>
      <c r="L178" s="276">
        <v>484</v>
      </c>
      <c r="M178" s="276">
        <v>23.49896</v>
      </c>
    </row>
    <row r="179" spans="1:13">
      <c r="A179" s="267">
        <v>169</v>
      </c>
      <c r="B179" s="276" t="s">
        <v>380</v>
      </c>
      <c r="C179" s="277">
        <v>921.8</v>
      </c>
      <c r="D179" s="278">
        <v>928.65</v>
      </c>
      <c r="E179" s="278">
        <v>911.15</v>
      </c>
      <c r="F179" s="278">
        <v>900.5</v>
      </c>
      <c r="G179" s="278">
        <v>883</v>
      </c>
      <c r="H179" s="278">
        <v>939.3</v>
      </c>
      <c r="I179" s="278">
        <v>956.8</v>
      </c>
      <c r="J179" s="278">
        <v>967.44999999999993</v>
      </c>
      <c r="K179" s="276">
        <v>946.15</v>
      </c>
      <c r="L179" s="276">
        <v>918</v>
      </c>
      <c r="M179" s="276">
        <v>0.5081</v>
      </c>
    </row>
    <row r="180" spans="1:13">
      <c r="A180" s="267">
        <v>170</v>
      </c>
      <c r="B180" s="276" t="s">
        <v>246</v>
      </c>
      <c r="C180" s="277">
        <v>540.25</v>
      </c>
      <c r="D180" s="278">
        <v>542.18333333333328</v>
      </c>
      <c r="E180" s="278">
        <v>529.61666666666656</v>
      </c>
      <c r="F180" s="278">
        <v>518.98333333333323</v>
      </c>
      <c r="G180" s="278">
        <v>506.41666666666652</v>
      </c>
      <c r="H180" s="278">
        <v>552.81666666666661</v>
      </c>
      <c r="I180" s="278">
        <v>565.38333333333344</v>
      </c>
      <c r="J180" s="278">
        <v>576.01666666666665</v>
      </c>
      <c r="K180" s="276">
        <v>554.75</v>
      </c>
      <c r="L180" s="276">
        <v>531.54999999999995</v>
      </c>
      <c r="M180" s="276">
        <v>1.6412599999999999</v>
      </c>
    </row>
    <row r="181" spans="1:13">
      <c r="A181" s="267">
        <v>171</v>
      </c>
      <c r="B181" s="276" t="s">
        <v>104</v>
      </c>
      <c r="C181" s="277">
        <v>790.05</v>
      </c>
      <c r="D181" s="278">
        <v>792.25</v>
      </c>
      <c r="E181" s="278">
        <v>783.5</v>
      </c>
      <c r="F181" s="278">
        <v>776.95</v>
      </c>
      <c r="G181" s="278">
        <v>768.2</v>
      </c>
      <c r="H181" s="278">
        <v>798.8</v>
      </c>
      <c r="I181" s="278">
        <v>807.55</v>
      </c>
      <c r="J181" s="278">
        <v>814.09999999999991</v>
      </c>
      <c r="K181" s="276">
        <v>801</v>
      </c>
      <c r="L181" s="276">
        <v>785.7</v>
      </c>
      <c r="M181" s="276">
        <v>15.483029999999999</v>
      </c>
    </row>
    <row r="182" spans="1:13">
      <c r="A182" s="267">
        <v>172</v>
      </c>
      <c r="B182" s="276" t="s">
        <v>247</v>
      </c>
      <c r="C182" s="277">
        <v>440.1</v>
      </c>
      <c r="D182" s="278">
        <v>439.3</v>
      </c>
      <c r="E182" s="278">
        <v>430.8</v>
      </c>
      <c r="F182" s="278">
        <v>421.5</v>
      </c>
      <c r="G182" s="278">
        <v>413</v>
      </c>
      <c r="H182" s="278">
        <v>448.6</v>
      </c>
      <c r="I182" s="278">
        <v>457.1</v>
      </c>
      <c r="J182" s="278">
        <v>466.40000000000003</v>
      </c>
      <c r="K182" s="276">
        <v>447.8</v>
      </c>
      <c r="L182" s="276">
        <v>430</v>
      </c>
      <c r="M182" s="276">
        <v>8.4647900000000007</v>
      </c>
    </row>
    <row r="183" spans="1:13">
      <c r="A183" s="267">
        <v>173</v>
      </c>
      <c r="B183" s="276" t="s">
        <v>248</v>
      </c>
      <c r="C183" s="277">
        <v>1350.35</v>
      </c>
      <c r="D183" s="278">
        <v>1364.8833333333332</v>
      </c>
      <c r="E183" s="278">
        <v>1329.7666666666664</v>
      </c>
      <c r="F183" s="278">
        <v>1309.1833333333332</v>
      </c>
      <c r="G183" s="278">
        <v>1274.0666666666664</v>
      </c>
      <c r="H183" s="278">
        <v>1385.4666666666665</v>
      </c>
      <c r="I183" s="278">
        <v>1420.5833333333333</v>
      </c>
      <c r="J183" s="278">
        <v>1441.1666666666665</v>
      </c>
      <c r="K183" s="276">
        <v>1400</v>
      </c>
      <c r="L183" s="276">
        <v>1344.3</v>
      </c>
      <c r="M183" s="276">
        <v>6.5987</v>
      </c>
    </row>
    <row r="184" spans="1:13">
      <c r="A184" s="267">
        <v>174</v>
      </c>
      <c r="B184" s="276" t="s">
        <v>381</v>
      </c>
      <c r="C184" s="277">
        <v>337.3</v>
      </c>
      <c r="D184" s="278">
        <v>337.71666666666664</v>
      </c>
      <c r="E184" s="278">
        <v>333.48333333333329</v>
      </c>
      <c r="F184" s="278">
        <v>329.66666666666663</v>
      </c>
      <c r="G184" s="278">
        <v>325.43333333333328</v>
      </c>
      <c r="H184" s="278">
        <v>341.5333333333333</v>
      </c>
      <c r="I184" s="278">
        <v>345.76666666666665</v>
      </c>
      <c r="J184" s="278">
        <v>349.58333333333331</v>
      </c>
      <c r="K184" s="276">
        <v>341.95</v>
      </c>
      <c r="L184" s="276">
        <v>333.9</v>
      </c>
      <c r="M184" s="276">
        <v>12.601739999999999</v>
      </c>
    </row>
    <row r="185" spans="1:13">
      <c r="A185" s="267">
        <v>175</v>
      </c>
      <c r="B185" s="276" t="s">
        <v>249</v>
      </c>
      <c r="C185" s="277">
        <v>310.7</v>
      </c>
      <c r="D185" s="278">
        <v>312.5</v>
      </c>
      <c r="E185" s="278">
        <v>305.2</v>
      </c>
      <c r="F185" s="278">
        <v>299.7</v>
      </c>
      <c r="G185" s="278">
        <v>292.39999999999998</v>
      </c>
      <c r="H185" s="278">
        <v>318</v>
      </c>
      <c r="I185" s="278">
        <v>325.29999999999995</v>
      </c>
      <c r="J185" s="278">
        <v>330.8</v>
      </c>
      <c r="K185" s="276">
        <v>319.8</v>
      </c>
      <c r="L185" s="276">
        <v>307</v>
      </c>
      <c r="M185" s="276">
        <v>8.9998299999999993</v>
      </c>
    </row>
    <row r="186" spans="1:13">
      <c r="A186" s="267">
        <v>176</v>
      </c>
      <c r="B186" s="276" t="s">
        <v>105</v>
      </c>
      <c r="C186" s="277">
        <v>1004</v>
      </c>
      <c r="D186" s="278">
        <v>1011.5833333333334</v>
      </c>
      <c r="E186" s="278">
        <v>992.41666666666674</v>
      </c>
      <c r="F186" s="278">
        <v>980.83333333333337</v>
      </c>
      <c r="G186" s="278">
        <v>961.66666666666674</v>
      </c>
      <c r="H186" s="278">
        <v>1023.1666666666667</v>
      </c>
      <c r="I186" s="278">
        <v>1042.3333333333335</v>
      </c>
      <c r="J186" s="278">
        <v>1053.9166666666667</v>
      </c>
      <c r="K186" s="276">
        <v>1030.75</v>
      </c>
      <c r="L186" s="276">
        <v>1000</v>
      </c>
      <c r="M186" s="276">
        <v>10.29795</v>
      </c>
    </row>
    <row r="187" spans="1:13">
      <c r="A187" s="267">
        <v>177</v>
      </c>
      <c r="B187" s="276" t="s">
        <v>382</v>
      </c>
      <c r="C187" s="277">
        <v>258.05</v>
      </c>
      <c r="D187" s="278">
        <v>261.75000000000006</v>
      </c>
      <c r="E187" s="278">
        <v>251.15000000000009</v>
      </c>
      <c r="F187" s="278">
        <v>244.25000000000003</v>
      </c>
      <c r="G187" s="278">
        <v>233.65000000000006</v>
      </c>
      <c r="H187" s="278">
        <v>268.65000000000009</v>
      </c>
      <c r="I187" s="278">
        <v>279.25000000000011</v>
      </c>
      <c r="J187" s="278">
        <v>286.15000000000015</v>
      </c>
      <c r="K187" s="276">
        <v>272.35000000000002</v>
      </c>
      <c r="L187" s="276">
        <v>254.85</v>
      </c>
      <c r="M187" s="276">
        <v>2.0773000000000001</v>
      </c>
    </row>
    <row r="188" spans="1:13">
      <c r="A188" s="267">
        <v>178</v>
      </c>
      <c r="B188" s="276" t="s">
        <v>383</v>
      </c>
      <c r="C188" s="277">
        <v>92.85</v>
      </c>
      <c r="D188" s="278">
        <v>93.316666666666663</v>
      </c>
      <c r="E188" s="278">
        <v>90.333333333333329</v>
      </c>
      <c r="F188" s="278">
        <v>87.816666666666663</v>
      </c>
      <c r="G188" s="278">
        <v>84.833333333333329</v>
      </c>
      <c r="H188" s="278">
        <v>95.833333333333329</v>
      </c>
      <c r="I188" s="278">
        <v>98.816666666666677</v>
      </c>
      <c r="J188" s="278">
        <v>101.33333333333333</v>
      </c>
      <c r="K188" s="276">
        <v>96.3</v>
      </c>
      <c r="L188" s="276">
        <v>90.8</v>
      </c>
      <c r="M188" s="276">
        <v>26.559830000000002</v>
      </c>
    </row>
    <row r="189" spans="1:13">
      <c r="A189" s="267">
        <v>179</v>
      </c>
      <c r="B189" s="276" t="s">
        <v>384</v>
      </c>
      <c r="C189" s="277">
        <v>705.2</v>
      </c>
      <c r="D189" s="278">
        <v>710.85</v>
      </c>
      <c r="E189" s="278">
        <v>689.7</v>
      </c>
      <c r="F189" s="278">
        <v>674.2</v>
      </c>
      <c r="G189" s="278">
        <v>653.05000000000007</v>
      </c>
      <c r="H189" s="278">
        <v>726.35</v>
      </c>
      <c r="I189" s="278">
        <v>747.49999999999989</v>
      </c>
      <c r="J189" s="278">
        <v>763</v>
      </c>
      <c r="K189" s="276">
        <v>732</v>
      </c>
      <c r="L189" s="276">
        <v>695.35</v>
      </c>
      <c r="M189" s="276">
        <v>0.14729999999999999</v>
      </c>
    </row>
    <row r="190" spans="1:13">
      <c r="A190" s="267">
        <v>180</v>
      </c>
      <c r="B190" s="276" t="s">
        <v>385</v>
      </c>
      <c r="C190" s="277">
        <v>332.85</v>
      </c>
      <c r="D190" s="278">
        <v>334.58333333333331</v>
      </c>
      <c r="E190" s="278">
        <v>330.16666666666663</v>
      </c>
      <c r="F190" s="278">
        <v>327.48333333333329</v>
      </c>
      <c r="G190" s="278">
        <v>323.06666666666661</v>
      </c>
      <c r="H190" s="278">
        <v>337.26666666666665</v>
      </c>
      <c r="I190" s="278">
        <v>341.68333333333328</v>
      </c>
      <c r="J190" s="278">
        <v>344.36666666666667</v>
      </c>
      <c r="K190" s="276">
        <v>339</v>
      </c>
      <c r="L190" s="276">
        <v>331.9</v>
      </c>
      <c r="M190" s="276">
        <v>0.85501000000000005</v>
      </c>
    </row>
    <row r="191" spans="1:13">
      <c r="A191" s="267">
        <v>181</v>
      </c>
      <c r="B191" s="276" t="s">
        <v>1343</v>
      </c>
      <c r="C191" s="277">
        <v>133.1</v>
      </c>
      <c r="D191" s="278">
        <v>137.86666666666667</v>
      </c>
      <c r="E191" s="278">
        <v>126.73333333333335</v>
      </c>
      <c r="F191" s="278">
        <v>120.36666666666667</v>
      </c>
      <c r="G191" s="278">
        <v>109.23333333333335</v>
      </c>
      <c r="H191" s="278">
        <v>144.23333333333335</v>
      </c>
      <c r="I191" s="278">
        <v>155.36666666666667</v>
      </c>
      <c r="J191" s="278">
        <v>161.73333333333335</v>
      </c>
      <c r="K191" s="276">
        <v>149</v>
      </c>
      <c r="L191" s="276">
        <v>131.5</v>
      </c>
      <c r="M191" s="276">
        <v>13.716390000000001</v>
      </c>
    </row>
    <row r="192" spans="1:13">
      <c r="A192" s="267">
        <v>182</v>
      </c>
      <c r="B192" s="276" t="s">
        <v>2940</v>
      </c>
      <c r="C192" s="277">
        <v>590.4</v>
      </c>
      <c r="D192" s="278">
        <v>595.4666666666667</v>
      </c>
      <c r="E192" s="278">
        <v>582.93333333333339</v>
      </c>
      <c r="F192" s="278">
        <v>575.4666666666667</v>
      </c>
      <c r="G192" s="278">
        <v>562.93333333333339</v>
      </c>
      <c r="H192" s="278">
        <v>602.93333333333339</v>
      </c>
      <c r="I192" s="278">
        <v>615.4666666666667</v>
      </c>
      <c r="J192" s="278">
        <v>622.93333333333339</v>
      </c>
      <c r="K192" s="276">
        <v>608</v>
      </c>
      <c r="L192" s="276">
        <v>588</v>
      </c>
      <c r="M192" s="276">
        <v>0.48248999999999997</v>
      </c>
    </row>
    <row r="193" spans="1:13">
      <c r="A193" s="267">
        <v>183</v>
      </c>
      <c r="B193" s="276" t="s">
        <v>386</v>
      </c>
      <c r="C193" s="277">
        <v>349.65</v>
      </c>
      <c r="D193" s="278">
        <v>352.89999999999992</v>
      </c>
      <c r="E193" s="278">
        <v>341.89999999999986</v>
      </c>
      <c r="F193" s="278">
        <v>334.14999999999992</v>
      </c>
      <c r="G193" s="278">
        <v>323.14999999999986</v>
      </c>
      <c r="H193" s="278">
        <v>360.64999999999986</v>
      </c>
      <c r="I193" s="278">
        <v>371.65</v>
      </c>
      <c r="J193" s="278">
        <v>379.39999999999986</v>
      </c>
      <c r="K193" s="276">
        <v>363.9</v>
      </c>
      <c r="L193" s="276">
        <v>345.15</v>
      </c>
      <c r="M193" s="276">
        <v>11.96313</v>
      </c>
    </row>
    <row r="194" spans="1:13">
      <c r="A194" s="267">
        <v>184</v>
      </c>
      <c r="B194" s="276" t="s">
        <v>387</v>
      </c>
      <c r="C194" s="277">
        <v>57.85</v>
      </c>
      <c r="D194" s="278">
        <v>58.416666666666664</v>
      </c>
      <c r="E194" s="278">
        <v>56.93333333333333</v>
      </c>
      <c r="F194" s="278">
        <v>56.016666666666666</v>
      </c>
      <c r="G194" s="278">
        <v>54.533333333333331</v>
      </c>
      <c r="H194" s="278">
        <v>59.333333333333329</v>
      </c>
      <c r="I194" s="278">
        <v>60.816666666666663</v>
      </c>
      <c r="J194" s="278">
        <v>61.733333333333327</v>
      </c>
      <c r="K194" s="276">
        <v>59.9</v>
      </c>
      <c r="L194" s="276">
        <v>57.5</v>
      </c>
      <c r="M194" s="276">
        <v>7.9646699999999999</v>
      </c>
    </row>
    <row r="195" spans="1:13">
      <c r="A195" s="267">
        <v>185</v>
      </c>
      <c r="B195" s="276" t="s">
        <v>388</v>
      </c>
      <c r="C195" s="277">
        <v>213.3</v>
      </c>
      <c r="D195" s="278">
        <v>214.83333333333334</v>
      </c>
      <c r="E195" s="278">
        <v>210.66666666666669</v>
      </c>
      <c r="F195" s="278">
        <v>208.03333333333333</v>
      </c>
      <c r="G195" s="278">
        <v>203.86666666666667</v>
      </c>
      <c r="H195" s="278">
        <v>217.4666666666667</v>
      </c>
      <c r="I195" s="278">
        <v>221.63333333333338</v>
      </c>
      <c r="J195" s="278">
        <v>224.26666666666671</v>
      </c>
      <c r="K195" s="276">
        <v>219</v>
      </c>
      <c r="L195" s="276">
        <v>212.2</v>
      </c>
      <c r="M195" s="276">
        <v>7.2598000000000003</v>
      </c>
    </row>
    <row r="196" spans="1:13">
      <c r="A196" s="267">
        <v>186</v>
      </c>
      <c r="B196" s="276" t="s">
        <v>389</v>
      </c>
      <c r="C196" s="277">
        <v>87.4</v>
      </c>
      <c r="D196" s="278">
        <v>88.083333333333329</v>
      </c>
      <c r="E196" s="278">
        <v>85.516666666666652</v>
      </c>
      <c r="F196" s="278">
        <v>83.633333333333326</v>
      </c>
      <c r="G196" s="278">
        <v>81.066666666666649</v>
      </c>
      <c r="H196" s="278">
        <v>89.966666666666654</v>
      </c>
      <c r="I196" s="278">
        <v>92.533333333333346</v>
      </c>
      <c r="J196" s="278">
        <v>94.416666666666657</v>
      </c>
      <c r="K196" s="276">
        <v>90.65</v>
      </c>
      <c r="L196" s="276">
        <v>86.2</v>
      </c>
      <c r="M196" s="276">
        <v>11.828670000000001</v>
      </c>
    </row>
    <row r="197" spans="1:13">
      <c r="A197" s="267">
        <v>187</v>
      </c>
      <c r="B197" s="276" t="s">
        <v>390</v>
      </c>
      <c r="C197" s="277">
        <v>76.2</v>
      </c>
      <c r="D197" s="278">
        <v>76.733333333333334</v>
      </c>
      <c r="E197" s="278">
        <v>75.066666666666663</v>
      </c>
      <c r="F197" s="278">
        <v>73.933333333333323</v>
      </c>
      <c r="G197" s="278">
        <v>72.266666666666652</v>
      </c>
      <c r="H197" s="278">
        <v>77.866666666666674</v>
      </c>
      <c r="I197" s="278">
        <v>79.533333333333331</v>
      </c>
      <c r="J197" s="278">
        <v>80.666666666666686</v>
      </c>
      <c r="K197" s="276">
        <v>78.400000000000006</v>
      </c>
      <c r="L197" s="276">
        <v>75.599999999999994</v>
      </c>
      <c r="M197" s="276">
        <v>7.4098899999999999</v>
      </c>
    </row>
    <row r="198" spans="1:13">
      <c r="A198" s="267">
        <v>188</v>
      </c>
      <c r="B198" s="276" t="s">
        <v>250</v>
      </c>
      <c r="C198" s="277">
        <v>202.6</v>
      </c>
      <c r="D198" s="278">
        <v>203.31666666666669</v>
      </c>
      <c r="E198" s="278">
        <v>200.83333333333337</v>
      </c>
      <c r="F198" s="278">
        <v>199.06666666666669</v>
      </c>
      <c r="G198" s="278">
        <v>196.58333333333337</v>
      </c>
      <c r="H198" s="278">
        <v>205.08333333333337</v>
      </c>
      <c r="I198" s="278">
        <v>207.56666666666666</v>
      </c>
      <c r="J198" s="278">
        <v>209.33333333333337</v>
      </c>
      <c r="K198" s="276">
        <v>205.8</v>
      </c>
      <c r="L198" s="276">
        <v>201.55</v>
      </c>
      <c r="M198" s="276">
        <v>8.3179200000000009</v>
      </c>
    </row>
    <row r="199" spans="1:13">
      <c r="A199" s="267">
        <v>189</v>
      </c>
      <c r="B199" s="276" t="s">
        <v>391</v>
      </c>
      <c r="C199" s="277">
        <v>714.95</v>
      </c>
      <c r="D199" s="278">
        <v>717.66666666666663</v>
      </c>
      <c r="E199" s="278">
        <v>706.58333333333326</v>
      </c>
      <c r="F199" s="278">
        <v>698.21666666666658</v>
      </c>
      <c r="G199" s="278">
        <v>687.13333333333321</v>
      </c>
      <c r="H199" s="278">
        <v>726.0333333333333</v>
      </c>
      <c r="I199" s="278">
        <v>737.11666666666656</v>
      </c>
      <c r="J199" s="278">
        <v>745.48333333333335</v>
      </c>
      <c r="K199" s="276">
        <v>728.75</v>
      </c>
      <c r="L199" s="276">
        <v>709.3</v>
      </c>
      <c r="M199" s="276">
        <v>0.18415000000000001</v>
      </c>
    </row>
    <row r="200" spans="1:13">
      <c r="A200" s="267">
        <v>190</v>
      </c>
      <c r="B200" s="276" t="s">
        <v>251</v>
      </c>
      <c r="C200" s="277">
        <v>954.6</v>
      </c>
      <c r="D200" s="278">
        <v>961.36666666666667</v>
      </c>
      <c r="E200" s="278">
        <v>939.73333333333335</v>
      </c>
      <c r="F200" s="278">
        <v>924.86666666666667</v>
      </c>
      <c r="G200" s="278">
        <v>903.23333333333335</v>
      </c>
      <c r="H200" s="278">
        <v>976.23333333333335</v>
      </c>
      <c r="I200" s="278">
        <v>997.86666666666679</v>
      </c>
      <c r="J200" s="278">
        <v>1012.7333333333333</v>
      </c>
      <c r="K200" s="276">
        <v>983</v>
      </c>
      <c r="L200" s="276">
        <v>946.5</v>
      </c>
      <c r="M200" s="276">
        <v>3.3763999999999998</v>
      </c>
    </row>
    <row r="201" spans="1:13">
      <c r="A201" s="267">
        <v>191</v>
      </c>
      <c r="B201" s="276" t="s">
        <v>108</v>
      </c>
      <c r="C201" s="277">
        <v>985.8</v>
      </c>
      <c r="D201" s="278">
        <v>990.4</v>
      </c>
      <c r="E201" s="278">
        <v>976.8</v>
      </c>
      <c r="F201" s="278">
        <v>967.8</v>
      </c>
      <c r="G201" s="278">
        <v>954.19999999999993</v>
      </c>
      <c r="H201" s="278">
        <v>999.4</v>
      </c>
      <c r="I201" s="278">
        <v>1013.0000000000001</v>
      </c>
      <c r="J201" s="278">
        <v>1022</v>
      </c>
      <c r="K201" s="276">
        <v>1004</v>
      </c>
      <c r="L201" s="276">
        <v>981.4</v>
      </c>
      <c r="M201" s="276">
        <v>53.79466</v>
      </c>
    </row>
    <row r="202" spans="1:13">
      <c r="A202" s="267">
        <v>192</v>
      </c>
      <c r="B202" s="276" t="s">
        <v>252</v>
      </c>
      <c r="C202" s="277">
        <v>3101</v>
      </c>
      <c r="D202" s="278">
        <v>3101.8333333333335</v>
      </c>
      <c r="E202" s="278">
        <v>3070.2166666666672</v>
      </c>
      <c r="F202" s="278">
        <v>3039.4333333333338</v>
      </c>
      <c r="G202" s="278">
        <v>3007.8166666666675</v>
      </c>
      <c r="H202" s="278">
        <v>3132.6166666666668</v>
      </c>
      <c r="I202" s="278">
        <v>3164.2333333333327</v>
      </c>
      <c r="J202" s="278">
        <v>3195.0166666666664</v>
      </c>
      <c r="K202" s="276">
        <v>3133.45</v>
      </c>
      <c r="L202" s="276">
        <v>3071.05</v>
      </c>
      <c r="M202" s="276">
        <v>3.78573</v>
      </c>
    </row>
    <row r="203" spans="1:13">
      <c r="A203" s="267">
        <v>193</v>
      </c>
      <c r="B203" s="276" t="s">
        <v>110</v>
      </c>
      <c r="C203" s="277">
        <v>1443.55</v>
      </c>
      <c r="D203" s="278">
        <v>1450.5333333333335</v>
      </c>
      <c r="E203" s="278">
        <v>1433.166666666667</v>
      </c>
      <c r="F203" s="278">
        <v>1422.7833333333335</v>
      </c>
      <c r="G203" s="278">
        <v>1405.416666666667</v>
      </c>
      <c r="H203" s="278">
        <v>1460.916666666667</v>
      </c>
      <c r="I203" s="278">
        <v>1478.2833333333333</v>
      </c>
      <c r="J203" s="278">
        <v>1488.666666666667</v>
      </c>
      <c r="K203" s="276">
        <v>1467.9</v>
      </c>
      <c r="L203" s="276">
        <v>1440.15</v>
      </c>
      <c r="M203" s="276">
        <v>76.961820000000003</v>
      </c>
    </row>
    <row r="204" spans="1:13">
      <c r="A204" s="267">
        <v>194</v>
      </c>
      <c r="B204" s="276" t="s">
        <v>253</v>
      </c>
      <c r="C204" s="277">
        <v>687.4</v>
      </c>
      <c r="D204" s="278">
        <v>693.43333333333328</v>
      </c>
      <c r="E204" s="278">
        <v>678.06666666666661</v>
      </c>
      <c r="F204" s="278">
        <v>668.73333333333335</v>
      </c>
      <c r="G204" s="278">
        <v>653.36666666666667</v>
      </c>
      <c r="H204" s="278">
        <v>702.76666666666654</v>
      </c>
      <c r="I204" s="278">
        <v>718.1333333333331</v>
      </c>
      <c r="J204" s="278">
        <v>727.46666666666647</v>
      </c>
      <c r="K204" s="276">
        <v>708.8</v>
      </c>
      <c r="L204" s="276">
        <v>684.1</v>
      </c>
      <c r="M204" s="276">
        <v>26.443490000000001</v>
      </c>
    </row>
    <row r="205" spans="1:13">
      <c r="A205" s="267">
        <v>195</v>
      </c>
      <c r="B205" s="276" t="s">
        <v>396</v>
      </c>
      <c r="C205" s="277">
        <v>30.85</v>
      </c>
      <c r="D205" s="278">
        <v>31.166666666666668</v>
      </c>
      <c r="E205" s="278">
        <v>30.333333333333336</v>
      </c>
      <c r="F205" s="278">
        <v>29.816666666666666</v>
      </c>
      <c r="G205" s="278">
        <v>28.983333333333334</v>
      </c>
      <c r="H205" s="278">
        <v>31.683333333333337</v>
      </c>
      <c r="I205" s="278">
        <v>32.516666666666673</v>
      </c>
      <c r="J205" s="278">
        <v>33.033333333333339</v>
      </c>
      <c r="K205" s="276">
        <v>32</v>
      </c>
      <c r="L205" s="276">
        <v>30.65</v>
      </c>
      <c r="M205" s="276">
        <v>169.17466999999999</v>
      </c>
    </row>
    <row r="206" spans="1:13">
      <c r="A206" s="267">
        <v>196</v>
      </c>
      <c r="B206" s="276" t="s">
        <v>392</v>
      </c>
      <c r="C206" s="277">
        <v>31.2</v>
      </c>
      <c r="D206" s="278">
        <v>31.483333333333334</v>
      </c>
      <c r="E206" s="278">
        <v>30.716666666666669</v>
      </c>
      <c r="F206" s="278">
        <v>30.233333333333334</v>
      </c>
      <c r="G206" s="278">
        <v>29.466666666666669</v>
      </c>
      <c r="H206" s="278">
        <v>31.966666666666669</v>
      </c>
      <c r="I206" s="278">
        <v>32.733333333333334</v>
      </c>
      <c r="J206" s="278">
        <v>33.216666666666669</v>
      </c>
      <c r="K206" s="276">
        <v>32.25</v>
      </c>
      <c r="L206" s="276">
        <v>31</v>
      </c>
      <c r="M206" s="276">
        <v>4.7407500000000002</v>
      </c>
    </row>
    <row r="207" spans="1:13">
      <c r="A207" s="267">
        <v>197</v>
      </c>
      <c r="B207" s="276" t="s">
        <v>393</v>
      </c>
      <c r="C207" s="277">
        <v>742.1</v>
      </c>
      <c r="D207" s="278">
        <v>747.25</v>
      </c>
      <c r="E207" s="278">
        <v>734.85</v>
      </c>
      <c r="F207" s="278">
        <v>727.6</v>
      </c>
      <c r="G207" s="278">
        <v>715.2</v>
      </c>
      <c r="H207" s="278">
        <v>754.5</v>
      </c>
      <c r="I207" s="278">
        <v>766.90000000000009</v>
      </c>
      <c r="J207" s="278">
        <v>774.15</v>
      </c>
      <c r="K207" s="276">
        <v>759.65</v>
      </c>
      <c r="L207" s="276">
        <v>740</v>
      </c>
      <c r="M207" s="276">
        <v>0.47178999999999999</v>
      </c>
    </row>
    <row r="208" spans="1:13">
      <c r="A208" s="267">
        <v>198</v>
      </c>
      <c r="B208" s="276" t="s">
        <v>106</v>
      </c>
      <c r="C208" s="277">
        <v>1122.6500000000001</v>
      </c>
      <c r="D208" s="278">
        <v>1130.95</v>
      </c>
      <c r="E208" s="278">
        <v>1106.2</v>
      </c>
      <c r="F208" s="278">
        <v>1089.75</v>
      </c>
      <c r="G208" s="278">
        <v>1065</v>
      </c>
      <c r="H208" s="278">
        <v>1147.4000000000001</v>
      </c>
      <c r="I208" s="278">
        <v>1172.1500000000001</v>
      </c>
      <c r="J208" s="278">
        <v>1188.6000000000001</v>
      </c>
      <c r="K208" s="276">
        <v>1155.7</v>
      </c>
      <c r="L208" s="276">
        <v>1114.5</v>
      </c>
      <c r="M208" s="276">
        <v>57.184759999999997</v>
      </c>
    </row>
    <row r="209" spans="1:13">
      <c r="A209" s="267">
        <v>199</v>
      </c>
      <c r="B209" s="276" t="s">
        <v>394</v>
      </c>
      <c r="C209" s="277">
        <v>220.85</v>
      </c>
      <c r="D209" s="278">
        <v>220.23333333333335</v>
      </c>
      <c r="E209" s="278">
        <v>216.66666666666669</v>
      </c>
      <c r="F209" s="278">
        <v>212.48333333333335</v>
      </c>
      <c r="G209" s="278">
        <v>208.91666666666669</v>
      </c>
      <c r="H209" s="278">
        <v>224.41666666666669</v>
      </c>
      <c r="I209" s="278">
        <v>227.98333333333335</v>
      </c>
      <c r="J209" s="278">
        <v>232.16666666666669</v>
      </c>
      <c r="K209" s="276">
        <v>223.8</v>
      </c>
      <c r="L209" s="276">
        <v>216.05</v>
      </c>
      <c r="M209" s="276">
        <v>1.3865700000000001</v>
      </c>
    </row>
    <row r="210" spans="1:13">
      <c r="A210" s="267">
        <v>200</v>
      </c>
      <c r="B210" s="276" t="s">
        <v>395</v>
      </c>
      <c r="C210" s="277">
        <v>282.05</v>
      </c>
      <c r="D210" s="278">
        <v>285.48333333333335</v>
      </c>
      <c r="E210" s="278">
        <v>276.16666666666669</v>
      </c>
      <c r="F210" s="278">
        <v>270.28333333333336</v>
      </c>
      <c r="G210" s="278">
        <v>260.9666666666667</v>
      </c>
      <c r="H210" s="278">
        <v>291.36666666666667</v>
      </c>
      <c r="I210" s="278">
        <v>300.68333333333328</v>
      </c>
      <c r="J210" s="278">
        <v>306.56666666666666</v>
      </c>
      <c r="K210" s="276">
        <v>294.8</v>
      </c>
      <c r="L210" s="276">
        <v>279.60000000000002</v>
      </c>
      <c r="M210" s="276">
        <v>1.10164</v>
      </c>
    </row>
    <row r="211" spans="1:13">
      <c r="A211" s="267">
        <v>201</v>
      </c>
      <c r="B211" s="276" t="s">
        <v>111</v>
      </c>
      <c r="C211" s="277">
        <v>3374.9</v>
      </c>
      <c r="D211" s="278">
        <v>3372.5833333333335</v>
      </c>
      <c r="E211" s="278">
        <v>3261.2166666666672</v>
      </c>
      <c r="F211" s="278">
        <v>3147.5333333333338</v>
      </c>
      <c r="G211" s="278">
        <v>3036.1666666666674</v>
      </c>
      <c r="H211" s="278">
        <v>3486.2666666666669</v>
      </c>
      <c r="I211" s="278">
        <v>3597.6333333333328</v>
      </c>
      <c r="J211" s="278">
        <v>3711.3166666666666</v>
      </c>
      <c r="K211" s="276">
        <v>3483.95</v>
      </c>
      <c r="L211" s="276">
        <v>3258.9</v>
      </c>
      <c r="M211" s="276">
        <v>38.130200000000002</v>
      </c>
    </row>
    <row r="212" spans="1:13">
      <c r="A212" s="267">
        <v>202</v>
      </c>
      <c r="B212" s="276" t="s">
        <v>397</v>
      </c>
      <c r="C212" s="277">
        <v>47.25</v>
      </c>
      <c r="D212" s="278">
        <v>47.383333333333333</v>
      </c>
      <c r="E212" s="278">
        <v>46.266666666666666</v>
      </c>
      <c r="F212" s="278">
        <v>45.283333333333331</v>
      </c>
      <c r="G212" s="278">
        <v>44.166666666666664</v>
      </c>
      <c r="H212" s="278">
        <v>48.366666666666667</v>
      </c>
      <c r="I212" s="278">
        <v>49.483333333333327</v>
      </c>
      <c r="J212" s="278">
        <v>50.466666666666669</v>
      </c>
      <c r="K212" s="276">
        <v>48.5</v>
      </c>
      <c r="L212" s="276">
        <v>46.4</v>
      </c>
      <c r="M212" s="276">
        <v>35.187480000000001</v>
      </c>
    </row>
    <row r="213" spans="1:13">
      <c r="A213" s="267">
        <v>203</v>
      </c>
      <c r="B213" s="276" t="s">
        <v>114</v>
      </c>
      <c r="C213" s="277">
        <v>239.2</v>
      </c>
      <c r="D213" s="278">
        <v>241.51666666666665</v>
      </c>
      <c r="E213" s="278">
        <v>233.23333333333329</v>
      </c>
      <c r="F213" s="278">
        <v>227.26666666666665</v>
      </c>
      <c r="G213" s="278">
        <v>218.98333333333329</v>
      </c>
      <c r="H213" s="278">
        <v>247.48333333333329</v>
      </c>
      <c r="I213" s="278">
        <v>255.76666666666665</v>
      </c>
      <c r="J213" s="278">
        <v>261.73333333333329</v>
      </c>
      <c r="K213" s="276">
        <v>249.8</v>
      </c>
      <c r="L213" s="276">
        <v>235.55</v>
      </c>
      <c r="M213" s="276">
        <v>160.05359000000001</v>
      </c>
    </row>
    <row r="214" spans="1:13">
      <c r="A214" s="267">
        <v>204</v>
      </c>
      <c r="B214" s="276" t="s">
        <v>399</v>
      </c>
      <c r="C214" s="277">
        <v>948</v>
      </c>
      <c r="D214" s="278">
        <v>955.5</v>
      </c>
      <c r="E214" s="278">
        <v>936</v>
      </c>
      <c r="F214" s="278">
        <v>924</v>
      </c>
      <c r="G214" s="278">
        <v>904.5</v>
      </c>
      <c r="H214" s="278">
        <v>967.5</v>
      </c>
      <c r="I214" s="278">
        <v>987</v>
      </c>
      <c r="J214" s="278">
        <v>999</v>
      </c>
      <c r="K214" s="276">
        <v>975</v>
      </c>
      <c r="L214" s="276">
        <v>943.5</v>
      </c>
      <c r="M214" s="276">
        <v>3.4068700000000001</v>
      </c>
    </row>
    <row r="215" spans="1:13">
      <c r="A215" s="267">
        <v>205</v>
      </c>
      <c r="B215" s="276" t="s">
        <v>400</v>
      </c>
      <c r="C215" s="277">
        <v>57.1</v>
      </c>
      <c r="D215" s="278">
        <v>57.9</v>
      </c>
      <c r="E215" s="278">
        <v>55.75</v>
      </c>
      <c r="F215" s="278">
        <v>54.4</v>
      </c>
      <c r="G215" s="278">
        <v>52.25</v>
      </c>
      <c r="H215" s="278">
        <v>59.25</v>
      </c>
      <c r="I215" s="278">
        <v>61.399999999999991</v>
      </c>
      <c r="J215" s="278">
        <v>62.75</v>
      </c>
      <c r="K215" s="276">
        <v>60.05</v>
      </c>
      <c r="L215" s="276">
        <v>56.55</v>
      </c>
      <c r="M215" s="276">
        <v>24.27139</v>
      </c>
    </row>
    <row r="216" spans="1:13">
      <c r="A216" s="267">
        <v>206</v>
      </c>
      <c r="B216" s="276" t="s">
        <v>115</v>
      </c>
      <c r="C216" s="277">
        <v>225.4</v>
      </c>
      <c r="D216" s="278">
        <v>226.43333333333337</v>
      </c>
      <c r="E216" s="278">
        <v>222.06666666666672</v>
      </c>
      <c r="F216" s="278">
        <v>218.73333333333335</v>
      </c>
      <c r="G216" s="278">
        <v>214.3666666666667</v>
      </c>
      <c r="H216" s="278">
        <v>229.76666666666674</v>
      </c>
      <c r="I216" s="278">
        <v>234.13333333333335</v>
      </c>
      <c r="J216" s="278">
        <v>237.46666666666675</v>
      </c>
      <c r="K216" s="276">
        <v>230.8</v>
      </c>
      <c r="L216" s="276">
        <v>223.1</v>
      </c>
      <c r="M216" s="276">
        <v>79.177700000000002</v>
      </c>
    </row>
    <row r="217" spans="1:13">
      <c r="A217" s="267">
        <v>207</v>
      </c>
      <c r="B217" s="276" t="s">
        <v>116</v>
      </c>
      <c r="C217" s="277">
        <v>2409.35</v>
      </c>
      <c r="D217" s="278">
        <v>2396.1166666666668</v>
      </c>
      <c r="E217" s="278">
        <v>2370.2333333333336</v>
      </c>
      <c r="F217" s="278">
        <v>2331.1166666666668</v>
      </c>
      <c r="G217" s="278">
        <v>2305.2333333333336</v>
      </c>
      <c r="H217" s="278">
        <v>2435.2333333333336</v>
      </c>
      <c r="I217" s="278">
        <v>2461.1166666666668</v>
      </c>
      <c r="J217" s="278">
        <v>2500.2333333333336</v>
      </c>
      <c r="K217" s="276">
        <v>2422</v>
      </c>
      <c r="L217" s="276">
        <v>2357</v>
      </c>
      <c r="M217" s="276">
        <v>25.480889999999999</v>
      </c>
    </row>
    <row r="218" spans="1:13">
      <c r="A218" s="267">
        <v>208</v>
      </c>
      <c r="B218" s="276" t="s">
        <v>254</v>
      </c>
      <c r="C218" s="277">
        <v>275.64999999999998</v>
      </c>
      <c r="D218" s="278">
        <v>278.81666666666666</v>
      </c>
      <c r="E218" s="278">
        <v>270.83333333333331</v>
      </c>
      <c r="F218" s="278">
        <v>266.01666666666665</v>
      </c>
      <c r="G218" s="278">
        <v>258.0333333333333</v>
      </c>
      <c r="H218" s="278">
        <v>283.63333333333333</v>
      </c>
      <c r="I218" s="278">
        <v>291.61666666666667</v>
      </c>
      <c r="J218" s="278">
        <v>296.43333333333334</v>
      </c>
      <c r="K218" s="276">
        <v>286.8</v>
      </c>
      <c r="L218" s="276">
        <v>274</v>
      </c>
      <c r="M218" s="276">
        <v>17.914449999999999</v>
      </c>
    </row>
    <row r="219" spans="1:13">
      <c r="A219" s="267">
        <v>209</v>
      </c>
      <c r="B219" s="276" t="s">
        <v>401</v>
      </c>
      <c r="C219" s="277">
        <v>39900.5</v>
      </c>
      <c r="D219" s="278">
        <v>40216.833333333336</v>
      </c>
      <c r="E219" s="278">
        <v>38983.666666666672</v>
      </c>
      <c r="F219" s="278">
        <v>38066.833333333336</v>
      </c>
      <c r="G219" s="278">
        <v>36833.666666666672</v>
      </c>
      <c r="H219" s="278">
        <v>41133.666666666672</v>
      </c>
      <c r="I219" s="278">
        <v>42366.833333333343</v>
      </c>
      <c r="J219" s="278">
        <v>43283.666666666672</v>
      </c>
      <c r="K219" s="276">
        <v>41450</v>
      </c>
      <c r="L219" s="276">
        <v>39300</v>
      </c>
      <c r="M219" s="276">
        <v>5.3060000000000003E-2</v>
      </c>
    </row>
    <row r="220" spans="1:13">
      <c r="A220" s="267">
        <v>210</v>
      </c>
      <c r="B220" s="276" t="s">
        <v>255</v>
      </c>
      <c r="C220" s="277">
        <v>43.1</v>
      </c>
      <c r="D220" s="278">
        <v>43.483333333333327</v>
      </c>
      <c r="E220" s="278">
        <v>42.216666666666654</v>
      </c>
      <c r="F220" s="278">
        <v>41.333333333333329</v>
      </c>
      <c r="G220" s="278">
        <v>40.066666666666656</v>
      </c>
      <c r="H220" s="278">
        <v>44.366666666666653</v>
      </c>
      <c r="I220" s="278">
        <v>45.633333333333319</v>
      </c>
      <c r="J220" s="278">
        <v>46.516666666666652</v>
      </c>
      <c r="K220" s="276">
        <v>44.75</v>
      </c>
      <c r="L220" s="276">
        <v>42.6</v>
      </c>
      <c r="M220" s="276">
        <v>19.756730000000001</v>
      </c>
    </row>
    <row r="221" spans="1:13">
      <c r="A221" s="267">
        <v>211</v>
      </c>
      <c r="B221" s="276" t="s">
        <v>109</v>
      </c>
      <c r="C221" s="277">
        <v>2589.4499999999998</v>
      </c>
      <c r="D221" s="278">
        <v>2617.0833333333335</v>
      </c>
      <c r="E221" s="278">
        <v>2555.416666666667</v>
      </c>
      <c r="F221" s="278">
        <v>2521.3833333333337</v>
      </c>
      <c r="G221" s="278">
        <v>2459.7166666666672</v>
      </c>
      <c r="H221" s="278">
        <v>2651.1166666666668</v>
      </c>
      <c r="I221" s="278">
        <v>2712.7833333333338</v>
      </c>
      <c r="J221" s="278">
        <v>2746.8166666666666</v>
      </c>
      <c r="K221" s="276">
        <v>2678.75</v>
      </c>
      <c r="L221" s="276">
        <v>2583.0500000000002</v>
      </c>
      <c r="M221" s="276">
        <v>50.138719999999999</v>
      </c>
    </row>
    <row r="222" spans="1:13">
      <c r="A222" s="267">
        <v>212</v>
      </c>
      <c r="B222" s="276" t="s">
        <v>3758</v>
      </c>
      <c r="C222" s="277">
        <v>301.60000000000002</v>
      </c>
      <c r="D222" s="278">
        <v>302.43333333333334</v>
      </c>
      <c r="E222" s="278">
        <v>299.2166666666667</v>
      </c>
      <c r="F222" s="278">
        <v>296.83333333333337</v>
      </c>
      <c r="G222" s="278">
        <v>293.61666666666673</v>
      </c>
      <c r="H222" s="278">
        <v>304.81666666666666</v>
      </c>
      <c r="I222" s="278">
        <v>308.03333333333325</v>
      </c>
      <c r="J222" s="278">
        <v>310.41666666666663</v>
      </c>
      <c r="K222" s="276">
        <v>305.64999999999998</v>
      </c>
      <c r="L222" s="276">
        <v>300.05</v>
      </c>
      <c r="M222" s="276">
        <v>0.55139000000000005</v>
      </c>
    </row>
    <row r="223" spans="1:13">
      <c r="A223" s="267">
        <v>213</v>
      </c>
      <c r="B223" s="276" t="s">
        <v>118</v>
      </c>
      <c r="C223" s="277">
        <v>533.79999999999995</v>
      </c>
      <c r="D223" s="278">
        <v>539.30000000000007</v>
      </c>
      <c r="E223" s="278">
        <v>525.10000000000014</v>
      </c>
      <c r="F223" s="278">
        <v>516.40000000000009</v>
      </c>
      <c r="G223" s="278">
        <v>502.20000000000016</v>
      </c>
      <c r="H223" s="278">
        <v>548.00000000000011</v>
      </c>
      <c r="I223" s="278">
        <v>562.20000000000016</v>
      </c>
      <c r="J223" s="278">
        <v>570.90000000000009</v>
      </c>
      <c r="K223" s="276">
        <v>553.5</v>
      </c>
      <c r="L223" s="276">
        <v>530.6</v>
      </c>
      <c r="M223" s="276">
        <v>245.15996999999999</v>
      </c>
    </row>
    <row r="224" spans="1:13">
      <c r="A224" s="267">
        <v>214</v>
      </c>
      <c r="B224" s="276" t="s">
        <v>256</v>
      </c>
      <c r="C224" s="277">
        <v>1438.95</v>
      </c>
      <c r="D224" s="278">
        <v>1446.1000000000001</v>
      </c>
      <c r="E224" s="278">
        <v>1412.8500000000004</v>
      </c>
      <c r="F224" s="278">
        <v>1386.7500000000002</v>
      </c>
      <c r="G224" s="278">
        <v>1353.5000000000005</v>
      </c>
      <c r="H224" s="278">
        <v>1472.2000000000003</v>
      </c>
      <c r="I224" s="278">
        <v>1505.4499999999998</v>
      </c>
      <c r="J224" s="278">
        <v>1531.5500000000002</v>
      </c>
      <c r="K224" s="276">
        <v>1479.35</v>
      </c>
      <c r="L224" s="276">
        <v>1420</v>
      </c>
      <c r="M224" s="276">
        <v>9.4664199999999994</v>
      </c>
    </row>
    <row r="225" spans="1:13">
      <c r="A225" s="267">
        <v>215</v>
      </c>
      <c r="B225" s="276" t="s">
        <v>119</v>
      </c>
      <c r="C225" s="277">
        <v>501.9</v>
      </c>
      <c r="D225" s="278">
        <v>504.26666666666665</v>
      </c>
      <c r="E225" s="278">
        <v>497.63333333333333</v>
      </c>
      <c r="F225" s="278">
        <v>493.36666666666667</v>
      </c>
      <c r="G225" s="278">
        <v>486.73333333333335</v>
      </c>
      <c r="H225" s="278">
        <v>508.5333333333333</v>
      </c>
      <c r="I225" s="278">
        <v>515.16666666666663</v>
      </c>
      <c r="J225" s="278">
        <v>519.43333333333328</v>
      </c>
      <c r="K225" s="276">
        <v>510.9</v>
      </c>
      <c r="L225" s="276">
        <v>500</v>
      </c>
      <c r="M225" s="276">
        <v>13.15963</v>
      </c>
    </row>
    <row r="226" spans="1:13">
      <c r="A226" s="267">
        <v>216</v>
      </c>
      <c r="B226" s="276" t="s">
        <v>402</v>
      </c>
      <c r="C226" s="277">
        <v>437.75</v>
      </c>
      <c r="D226" s="278">
        <v>438.58333333333331</v>
      </c>
      <c r="E226" s="278">
        <v>427.16666666666663</v>
      </c>
      <c r="F226" s="278">
        <v>416.58333333333331</v>
      </c>
      <c r="G226" s="278">
        <v>405.16666666666663</v>
      </c>
      <c r="H226" s="278">
        <v>449.16666666666663</v>
      </c>
      <c r="I226" s="278">
        <v>460.58333333333326</v>
      </c>
      <c r="J226" s="278">
        <v>471.16666666666663</v>
      </c>
      <c r="K226" s="276">
        <v>450</v>
      </c>
      <c r="L226" s="276">
        <v>428</v>
      </c>
      <c r="M226" s="276">
        <v>12.662190000000001</v>
      </c>
    </row>
    <row r="227" spans="1:13">
      <c r="A227" s="267">
        <v>217</v>
      </c>
      <c r="B227" s="276" t="s">
        <v>403</v>
      </c>
      <c r="C227" s="277">
        <v>2726.5</v>
      </c>
      <c r="D227" s="278">
        <v>2753.9166666666665</v>
      </c>
      <c r="E227" s="278">
        <v>2687.833333333333</v>
      </c>
      <c r="F227" s="278">
        <v>2649.1666666666665</v>
      </c>
      <c r="G227" s="278">
        <v>2583.083333333333</v>
      </c>
      <c r="H227" s="278">
        <v>2792.583333333333</v>
      </c>
      <c r="I227" s="278">
        <v>2858.6666666666661</v>
      </c>
      <c r="J227" s="278">
        <v>2897.333333333333</v>
      </c>
      <c r="K227" s="276">
        <v>2820</v>
      </c>
      <c r="L227" s="276">
        <v>2715.25</v>
      </c>
      <c r="M227" s="276">
        <v>0.10585</v>
      </c>
    </row>
    <row r="228" spans="1:13">
      <c r="A228" s="267">
        <v>218</v>
      </c>
      <c r="B228" s="276" t="s">
        <v>257</v>
      </c>
      <c r="C228" s="277">
        <v>27.3</v>
      </c>
      <c r="D228" s="278">
        <v>27.583333333333332</v>
      </c>
      <c r="E228" s="278">
        <v>26.766666666666666</v>
      </c>
      <c r="F228" s="278">
        <v>26.233333333333334</v>
      </c>
      <c r="G228" s="278">
        <v>25.416666666666668</v>
      </c>
      <c r="H228" s="278">
        <v>28.116666666666664</v>
      </c>
      <c r="I228" s="278">
        <v>28.933333333333334</v>
      </c>
      <c r="J228" s="278">
        <v>29.466666666666661</v>
      </c>
      <c r="K228" s="276">
        <v>28.4</v>
      </c>
      <c r="L228" s="276">
        <v>27.05</v>
      </c>
      <c r="M228" s="276">
        <v>179.41428999999999</v>
      </c>
    </row>
    <row r="229" spans="1:13">
      <c r="A229" s="267">
        <v>219</v>
      </c>
      <c r="B229" s="276" t="s">
        <v>121</v>
      </c>
      <c r="C229" s="277">
        <v>49.5</v>
      </c>
      <c r="D229" s="278">
        <v>49.516666666666673</v>
      </c>
      <c r="E229" s="278">
        <v>48.283333333333346</v>
      </c>
      <c r="F229" s="278">
        <v>47.06666666666667</v>
      </c>
      <c r="G229" s="278">
        <v>45.833333333333343</v>
      </c>
      <c r="H229" s="278">
        <v>50.733333333333348</v>
      </c>
      <c r="I229" s="278">
        <v>51.966666666666683</v>
      </c>
      <c r="J229" s="278">
        <v>53.183333333333351</v>
      </c>
      <c r="K229" s="276">
        <v>50.75</v>
      </c>
      <c r="L229" s="276">
        <v>48.3</v>
      </c>
      <c r="M229" s="276">
        <v>555.67021999999997</v>
      </c>
    </row>
    <row r="230" spans="1:13">
      <c r="A230" s="267">
        <v>220</v>
      </c>
      <c r="B230" s="276" t="s">
        <v>404</v>
      </c>
      <c r="C230" s="277">
        <v>41.95</v>
      </c>
      <c r="D230" s="278">
        <v>42.15</v>
      </c>
      <c r="E230" s="278">
        <v>40.65</v>
      </c>
      <c r="F230" s="278">
        <v>39.35</v>
      </c>
      <c r="G230" s="278">
        <v>37.85</v>
      </c>
      <c r="H230" s="278">
        <v>43.449999999999996</v>
      </c>
      <c r="I230" s="278">
        <v>44.949999999999996</v>
      </c>
      <c r="J230" s="278">
        <v>46.249999999999993</v>
      </c>
      <c r="K230" s="276">
        <v>43.65</v>
      </c>
      <c r="L230" s="276">
        <v>40.85</v>
      </c>
      <c r="M230" s="276">
        <v>114.21099</v>
      </c>
    </row>
    <row r="231" spans="1:13">
      <c r="A231" s="267">
        <v>221</v>
      </c>
      <c r="B231" s="276" t="s">
        <v>405</v>
      </c>
      <c r="C231" s="277">
        <v>1388</v>
      </c>
      <c r="D231" s="278">
        <v>1379.3166666666666</v>
      </c>
      <c r="E231" s="278">
        <v>1358.6833333333332</v>
      </c>
      <c r="F231" s="278">
        <v>1329.3666666666666</v>
      </c>
      <c r="G231" s="278">
        <v>1308.7333333333331</v>
      </c>
      <c r="H231" s="278">
        <v>1408.6333333333332</v>
      </c>
      <c r="I231" s="278">
        <v>1429.2666666666664</v>
      </c>
      <c r="J231" s="278">
        <v>1458.5833333333333</v>
      </c>
      <c r="K231" s="276">
        <v>1399.95</v>
      </c>
      <c r="L231" s="276">
        <v>1350</v>
      </c>
      <c r="M231" s="276">
        <v>0.52588999999999997</v>
      </c>
    </row>
    <row r="232" spans="1:13">
      <c r="A232" s="267">
        <v>222</v>
      </c>
      <c r="B232" s="276" t="s">
        <v>407</v>
      </c>
      <c r="C232" s="277">
        <v>118</v>
      </c>
      <c r="D232" s="278">
        <v>116.31666666666666</v>
      </c>
      <c r="E232" s="278">
        <v>113.68333333333332</v>
      </c>
      <c r="F232" s="278">
        <v>109.36666666666666</v>
      </c>
      <c r="G232" s="278">
        <v>106.73333333333332</v>
      </c>
      <c r="H232" s="278">
        <v>120.63333333333333</v>
      </c>
      <c r="I232" s="278">
        <v>123.26666666666665</v>
      </c>
      <c r="J232" s="278">
        <v>127.58333333333333</v>
      </c>
      <c r="K232" s="276">
        <v>118.95</v>
      </c>
      <c r="L232" s="276">
        <v>112</v>
      </c>
      <c r="M232" s="276">
        <v>9.9942399999999996</v>
      </c>
    </row>
    <row r="233" spans="1:13">
      <c r="A233" s="267">
        <v>223</v>
      </c>
      <c r="B233" s="276" t="s">
        <v>1603</v>
      </c>
      <c r="C233" s="277">
        <v>1029.25</v>
      </c>
      <c r="D233" s="278">
        <v>1035.1166666666666</v>
      </c>
      <c r="E233" s="278">
        <v>1006.5333333333331</v>
      </c>
      <c r="F233" s="278">
        <v>983.81666666666649</v>
      </c>
      <c r="G233" s="278">
        <v>955.23333333333301</v>
      </c>
      <c r="H233" s="278">
        <v>1057.833333333333</v>
      </c>
      <c r="I233" s="278">
        <v>1086.4166666666665</v>
      </c>
      <c r="J233" s="278">
        <v>1109.1333333333332</v>
      </c>
      <c r="K233" s="276">
        <v>1063.7</v>
      </c>
      <c r="L233" s="276">
        <v>1012.4</v>
      </c>
      <c r="M233" s="276">
        <v>0.12511</v>
      </c>
    </row>
    <row r="234" spans="1:13">
      <c r="A234" s="267">
        <v>224</v>
      </c>
      <c r="B234" s="276" t="s">
        <v>1661</v>
      </c>
      <c r="C234" s="277">
        <v>701.2</v>
      </c>
      <c r="D234" s="278">
        <v>705.86666666666667</v>
      </c>
      <c r="E234" s="278">
        <v>693.33333333333337</v>
      </c>
      <c r="F234" s="278">
        <v>685.4666666666667</v>
      </c>
      <c r="G234" s="278">
        <v>672.93333333333339</v>
      </c>
      <c r="H234" s="278">
        <v>713.73333333333335</v>
      </c>
      <c r="I234" s="278">
        <v>726.26666666666665</v>
      </c>
      <c r="J234" s="278">
        <v>734.13333333333333</v>
      </c>
      <c r="K234" s="276">
        <v>718.4</v>
      </c>
      <c r="L234" s="276">
        <v>698</v>
      </c>
      <c r="M234" s="276">
        <v>1.5364199999999999</v>
      </c>
    </row>
    <row r="235" spans="1:13">
      <c r="A235" s="267">
        <v>225</v>
      </c>
      <c r="B235" s="276" t="s">
        <v>408</v>
      </c>
      <c r="C235" s="277">
        <v>113.75</v>
      </c>
      <c r="D235" s="278">
        <v>114.58333333333333</v>
      </c>
      <c r="E235" s="278">
        <v>112.41666666666666</v>
      </c>
      <c r="F235" s="278">
        <v>111.08333333333333</v>
      </c>
      <c r="G235" s="278">
        <v>108.91666666666666</v>
      </c>
      <c r="H235" s="278">
        <v>115.91666666666666</v>
      </c>
      <c r="I235" s="278">
        <v>118.08333333333331</v>
      </c>
      <c r="J235" s="278">
        <v>119.41666666666666</v>
      </c>
      <c r="K235" s="276">
        <v>116.75</v>
      </c>
      <c r="L235" s="276">
        <v>113.25</v>
      </c>
      <c r="M235" s="276">
        <v>7.0937900000000003</v>
      </c>
    </row>
    <row r="236" spans="1:13">
      <c r="A236" s="267">
        <v>226</v>
      </c>
      <c r="B236" s="276" t="s">
        <v>409</v>
      </c>
      <c r="C236" s="277">
        <v>86.8</v>
      </c>
      <c r="D236" s="278">
        <v>87.55</v>
      </c>
      <c r="E236" s="278">
        <v>85.149999999999991</v>
      </c>
      <c r="F236" s="278">
        <v>83.5</v>
      </c>
      <c r="G236" s="278">
        <v>81.099999999999994</v>
      </c>
      <c r="H236" s="278">
        <v>89.199999999999989</v>
      </c>
      <c r="I236" s="278">
        <v>91.6</v>
      </c>
      <c r="J236" s="278">
        <v>93.249999999999986</v>
      </c>
      <c r="K236" s="276">
        <v>89.95</v>
      </c>
      <c r="L236" s="276">
        <v>85.9</v>
      </c>
      <c r="M236" s="276">
        <v>7.4341900000000001</v>
      </c>
    </row>
    <row r="237" spans="1:13">
      <c r="A237" s="267">
        <v>227</v>
      </c>
      <c r="B237" s="276" t="s">
        <v>128</v>
      </c>
      <c r="C237" s="277">
        <v>210.7</v>
      </c>
      <c r="D237" s="278">
        <v>211.53333333333333</v>
      </c>
      <c r="E237" s="278">
        <v>208.31666666666666</v>
      </c>
      <c r="F237" s="278">
        <v>205.93333333333334</v>
      </c>
      <c r="G237" s="278">
        <v>202.71666666666667</v>
      </c>
      <c r="H237" s="278">
        <v>213.91666666666666</v>
      </c>
      <c r="I237" s="278">
        <v>217.1333333333333</v>
      </c>
      <c r="J237" s="278">
        <v>219.51666666666665</v>
      </c>
      <c r="K237" s="276">
        <v>214.75</v>
      </c>
      <c r="L237" s="276">
        <v>209.15</v>
      </c>
      <c r="M237" s="276">
        <v>247.12182000000001</v>
      </c>
    </row>
    <row r="238" spans="1:13">
      <c r="A238" s="267">
        <v>228</v>
      </c>
      <c r="B238" s="276" t="s">
        <v>411</v>
      </c>
      <c r="C238" s="277">
        <v>124.85</v>
      </c>
      <c r="D238" s="278">
        <v>125.56666666666666</v>
      </c>
      <c r="E238" s="278">
        <v>123.83333333333333</v>
      </c>
      <c r="F238" s="278">
        <v>122.81666666666666</v>
      </c>
      <c r="G238" s="278">
        <v>121.08333333333333</v>
      </c>
      <c r="H238" s="278">
        <v>126.58333333333333</v>
      </c>
      <c r="I238" s="278">
        <v>128.31666666666666</v>
      </c>
      <c r="J238" s="278">
        <v>129.33333333333331</v>
      </c>
      <c r="K238" s="276">
        <v>127.3</v>
      </c>
      <c r="L238" s="276">
        <v>124.55</v>
      </c>
      <c r="M238" s="276">
        <v>2.7033499999999999</v>
      </c>
    </row>
    <row r="239" spans="1:13">
      <c r="A239" s="267">
        <v>229</v>
      </c>
      <c r="B239" s="276" t="s">
        <v>412</v>
      </c>
      <c r="C239" s="277">
        <v>168.25</v>
      </c>
      <c r="D239" s="278">
        <v>169.13333333333333</v>
      </c>
      <c r="E239" s="278">
        <v>165.61666666666665</v>
      </c>
      <c r="F239" s="278">
        <v>162.98333333333332</v>
      </c>
      <c r="G239" s="278">
        <v>159.46666666666664</v>
      </c>
      <c r="H239" s="278">
        <v>171.76666666666665</v>
      </c>
      <c r="I239" s="278">
        <v>175.2833333333333</v>
      </c>
      <c r="J239" s="278">
        <v>177.91666666666666</v>
      </c>
      <c r="K239" s="276">
        <v>172.65</v>
      </c>
      <c r="L239" s="276">
        <v>166.5</v>
      </c>
      <c r="M239" s="276">
        <v>21.494499999999999</v>
      </c>
    </row>
    <row r="240" spans="1:13">
      <c r="A240" s="267">
        <v>230</v>
      </c>
      <c r="B240" s="276" t="s">
        <v>117</v>
      </c>
      <c r="C240" s="277">
        <v>211.5</v>
      </c>
      <c r="D240" s="278">
        <v>213.76666666666665</v>
      </c>
      <c r="E240" s="278">
        <v>205.5333333333333</v>
      </c>
      <c r="F240" s="278">
        <v>199.56666666666666</v>
      </c>
      <c r="G240" s="278">
        <v>191.33333333333331</v>
      </c>
      <c r="H240" s="278">
        <v>219.73333333333329</v>
      </c>
      <c r="I240" s="278">
        <v>227.96666666666664</v>
      </c>
      <c r="J240" s="278">
        <v>233.93333333333328</v>
      </c>
      <c r="K240" s="276">
        <v>222</v>
      </c>
      <c r="L240" s="276">
        <v>207.8</v>
      </c>
      <c r="M240" s="276">
        <v>200.80355</v>
      </c>
    </row>
    <row r="241" spans="1:13">
      <c r="A241" s="267">
        <v>231</v>
      </c>
      <c r="B241" s="276" t="s">
        <v>415</v>
      </c>
      <c r="C241" s="277">
        <v>78.45</v>
      </c>
      <c r="D241" s="278">
        <v>79.2</v>
      </c>
      <c r="E241" s="278">
        <v>75.900000000000006</v>
      </c>
      <c r="F241" s="278">
        <v>73.350000000000009</v>
      </c>
      <c r="G241" s="278">
        <v>70.050000000000011</v>
      </c>
      <c r="H241" s="278">
        <v>81.75</v>
      </c>
      <c r="I241" s="278">
        <v>85.049999999999983</v>
      </c>
      <c r="J241" s="278">
        <v>87.6</v>
      </c>
      <c r="K241" s="276">
        <v>82.5</v>
      </c>
      <c r="L241" s="276">
        <v>76.650000000000006</v>
      </c>
      <c r="M241" s="276">
        <v>68.326130000000006</v>
      </c>
    </row>
    <row r="242" spans="1:13">
      <c r="A242" s="267">
        <v>232</v>
      </c>
      <c r="B242" s="276" t="s">
        <v>1615</v>
      </c>
      <c r="C242" s="277">
        <v>7893.5</v>
      </c>
      <c r="D242" s="278">
        <v>7895.833333333333</v>
      </c>
      <c r="E242" s="278">
        <v>7801.6666666666661</v>
      </c>
      <c r="F242" s="278">
        <v>7709.833333333333</v>
      </c>
      <c r="G242" s="278">
        <v>7615.6666666666661</v>
      </c>
      <c r="H242" s="278">
        <v>7987.6666666666661</v>
      </c>
      <c r="I242" s="278">
        <v>8081.8333333333321</v>
      </c>
      <c r="J242" s="278">
        <v>8173.6666666666661</v>
      </c>
      <c r="K242" s="276">
        <v>7990</v>
      </c>
      <c r="L242" s="276">
        <v>7804</v>
      </c>
      <c r="M242" s="276">
        <v>1.9650399999999999</v>
      </c>
    </row>
    <row r="243" spans="1:13">
      <c r="A243" s="267">
        <v>233</v>
      </c>
      <c r="B243" s="276" t="s">
        <v>259</v>
      </c>
      <c r="C243" s="277">
        <v>90.9</v>
      </c>
      <c r="D243" s="278">
        <v>91.066666666666663</v>
      </c>
      <c r="E243" s="278">
        <v>88.333333333333329</v>
      </c>
      <c r="F243" s="278">
        <v>85.766666666666666</v>
      </c>
      <c r="G243" s="278">
        <v>83.033333333333331</v>
      </c>
      <c r="H243" s="278">
        <v>93.633333333333326</v>
      </c>
      <c r="I243" s="278">
        <v>96.366666666666674</v>
      </c>
      <c r="J243" s="278">
        <v>98.933333333333323</v>
      </c>
      <c r="K243" s="276">
        <v>93.8</v>
      </c>
      <c r="L243" s="276">
        <v>88.5</v>
      </c>
      <c r="M243" s="276">
        <v>110.51683</v>
      </c>
    </row>
    <row r="244" spans="1:13">
      <c r="A244" s="267">
        <v>234</v>
      </c>
      <c r="B244" s="276" t="s">
        <v>416</v>
      </c>
      <c r="C244" s="277">
        <v>232.95</v>
      </c>
      <c r="D244" s="278">
        <v>238.11666666666667</v>
      </c>
      <c r="E244" s="278">
        <v>225.48333333333335</v>
      </c>
      <c r="F244" s="278">
        <v>218.01666666666668</v>
      </c>
      <c r="G244" s="278">
        <v>205.38333333333335</v>
      </c>
      <c r="H244" s="278">
        <v>245.58333333333334</v>
      </c>
      <c r="I244" s="278">
        <v>258.2166666666667</v>
      </c>
      <c r="J244" s="278">
        <v>265.68333333333334</v>
      </c>
      <c r="K244" s="276">
        <v>250.75</v>
      </c>
      <c r="L244" s="276">
        <v>230.65</v>
      </c>
      <c r="M244" s="276">
        <v>25.006810000000002</v>
      </c>
    </row>
    <row r="245" spans="1:13">
      <c r="A245" s="267">
        <v>235</v>
      </c>
      <c r="B245" s="276" t="s">
        <v>260</v>
      </c>
      <c r="C245" s="277">
        <v>122.55</v>
      </c>
      <c r="D245" s="278">
        <v>122.73333333333335</v>
      </c>
      <c r="E245" s="278">
        <v>120.4666666666667</v>
      </c>
      <c r="F245" s="278">
        <v>118.38333333333335</v>
      </c>
      <c r="G245" s="278">
        <v>116.1166666666667</v>
      </c>
      <c r="H245" s="278">
        <v>124.81666666666669</v>
      </c>
      <c r="I245" s="278">
        <v>127.08333333333334</v>
      </c>
      <c r="J245" s="278">
        <v>129.16666666666669</v>
      </c>
      <c r="K245" s="276">
        <v>125</v>
      </c>
      <c r="L245" s="276">
        <v>120.65</v>
      </c>
      <c r="M245" s="276">
        <v>18.796520000000001</v>
      </c>
    </row>
    <row r="246" spans="1:13">
      <c r="A246" s="267">
        <v>236</v>
      </c>
      <c r="B246" s="276" t="s">
        <v>127</v>
      </c>
      <c r="C246" s="277">
        <v>95.7</v>
      </c>
      <c r="D246" s="278">
        <v>96.100000000000009</v>
      </c>
      <c r="E246" s="278">
        <v>94.850000000000023</v>
      </c>
      <c r="F246" s="278">
        <v>94.000000000000014</v>
      </c>
      <c r="G246" s="278">
        <v>92.750000000000028</v>
      </c>
      <c r="H246" s="278">
        <v>96.950000000000017</v>
      </c>
      <c r="I246" s="278">
        <v>98.199999999999989</v>
      </c>
      <c r="J246" s="278">
        <v>99.050000000000011</v>
      </c>
      <c r="K246" s="276">
        <v>97.35</v>
      </c>
      <c r="L246" s="276">
        <v>95.25</v>
      </c>
      <c r="M246" s="276">
        <v>225.04208</v>
      </c>
    </row>
    <row r="247" spans="1:13">
      <c r="A247" s="267">
        <v>237</v>
      </c>
      <c r="B247" s="276" t="s">
        <v>417</v>
      </c>
      <c r="C247" s="277">
        <v>10.8</v>
      </c>
      <c r="D247" s="278">
        <v>10.866666666666667</v>
      </c>
      <c r="E247" s="278">
        <v>10.683333333333334</v>
      </c>
      <c r="F247" s="278">
        <v>10.566666666666666</v>
      </c>
      <c r="G247" s="278">
        <v>10.383333333333333</v>
      </c>
      <c r="H247" s="278">
        <v>10.983333333333334</v>
      </c>
      <c r="I247" s="278">
        <v>11.166666666666668</v>
      </c>
      <c r="J247" s="278">
        <v>11.283333333333335</v>
      </c>
      <c r="K247" s="276">
        <v>11.05</v>
      </c>
      <c r="L247" s="276">
        <v>10.75</v>
      </c>
      <c r="M247" s="276">
        <v>24.49757</v>
      </c>
    </row>
    <row r="248" spans="1:13">
      <c r="A248" s="267">
        <v>238</v>
      </c>
      <c r="B248" s="276" t="s">
        <v>2931</v>
      </c>
      <c r="C248" s="277">
        <v>1432.45</v>
      </c>
      <c r="D248" s="278">
        <v>1439.3333333333333</v>
      </c>
      <c r="E248" s="278">
        <v>1416.2166666666665</v>
      </c>
      <c r="F248" s="278">
        <v>1399.9833333333331</v>
      </c>
      <c r="G248" s="278">
        <v>1376.8666666666663</v>
      </c>
      <c r="H248" s="278">
        <v>1455.5666666666666</v>
      </c>
      <c r="I248" s="278">
        <v>1478.6833333333334</v>
      </c>
      <c r="J248" s="278">
        <v>1494.9166666666667</v>
      </c>
      <c r="K248" s="276">
        <v>1462.45</v>
      </c>
      <c r="L248" s="276">
        <v>1423.1</v>
      </c>
      <c r="M248" s="276">
        <v>8.8200699999999994</v>
      </c>
    </row>
    <row r="249" spans="1:13">
      <c r="A249" s="267">
        <v>239</v>
      </c>
      <c r="B249" s="276" t="s">
        <v>1622</v>
      </c>
      <c r="C249" s="277">
        <v>317.3</v>
      </c>
      <c r="D249" s="278">
        <v>316.8</v>
      </c>
      <c r="E249" s="278">
        <v>311.5</v>
      </c>
      <c r="F249" s="278">
        <v>305.7</v>
      </c>
      <c r="G249" s="278">
        <v>300.39999999999998</v>
      </c>
      <c r="H249" s="278">
        <v>322.60000000000002</v>
      </c>
      <c r="I249" s="278">
        <v>327.90000000000009</v>
      </c>
      <c r="J249" s="278">
        <v>333.70000000000005</v>
      </c>
      <c r="K249" s="276">
        <v>322.10000000000002</v>
      </c>
      <c r="L249" s="276">
        <v>311</v>
      </c>
      <c r="M249" s="276">
        <v>1.76248</v>
      </c>
    </row>
    <row r="250" spans="1:13">
      <c r="A250" s="267">
        <v>240</v>
      </c>
      <c r="B250" s="276" t="s">
        <v>122</v>
      </c>
      <c r="C250" s="277">
        <v>534.25</v>
      </c>
      <c r="D250" s="278">
        <v>536.16666666666663</v>
      </c>
      <c r="E250" s="278">
        <v>528.33333333333326</v>
      </c>
      <c r="F250" s="278">
        <v>522.41666666666663</v>
      </c>
      <c r="G250" s="278">
        <v>514.58333333333326</v>
      </c>
      <c r="H250" s="278">
        <v>542.08333333333326</v>
      </c>
      <c r="I250" s="278">
        <v>549.91666666666652</v>
      </c>
      <c r="J250" s="278">
        <v>555.83333333333326</v>
      </c>
      <c r="K250" s="276">
        <v>544</v>
      </c>
      <c r="L250" s="276">
        <v>530.25</v>
      </c>
      <c r="M250" s="276">
        <v>29.683299999999999</v>
      </c>
    </row>
    <row r="251" spans="1:13">
      <c r="A251" s="267">
        <v>241</v>
      </c>
      <c r="B251" s="276" t="s">
        <v>3644</v>
      </c>
      <c r="C251" s="277">
        <v>241.45</v>
      </c>
      <c r="D251" s="278">
        <v>242.16666666666666</v>
      </c>
      <c r="E251" s="278">
        <v>236.13333333333333</v>
      </c>
      <c r="F251" s="278">
        <v>230.81666666666666</v>
      </c>
      <c r="G251" s="278">
        <v>224.78333333333333</v>
      </c>
      <c r="H251" s="278">
        <v>247.48333333333332</v>
      </c>
      <c r="I251" s="278">
        <v>253.51666666666668</v>
      </c>
      <c r="J251" s="278">
        <v>258.83333333333331</v>
      </c>
      <c r="K251" s="276">
        <v>248.2</v>
      </c>
      <c r="L251" s="276">
        <v>236.85</v>
      </c>
      <c r="M251" s="276">
        <v>18.222020000000001</v>
      </c>
    </row>
    <row r="252" spans="1:13">
      <c r="A252" s="267">
        <v>242</v>
      </c>
      <c r="B252" s="276" t="s">
        <v>124</v>
      </c>
      <c r="C252" s="277">
        <v>893.3</v>
      </c>
      <c r="D252" s="278">
        <v>905.76666666666677</v>
      </c>
      <c r="E252" s="278">
        <v>877.53333333333353</v>
      </c>
      <c r="F252" s="278">
        <v>861.76666666666677</v>
      </c>
      <c r="G252" s="278">
        <v>833.53333333333353</v>
      </c>
      <c r="H252" s="278">
        <v>921.53333333333353</v>
      </c>
      <c r="I252" s="278">
        <v>949.76666666666688</v>
      </c>
      <c r="J252" s="278">
        <v>965.53333333333353</v>
      </c>
      <c r="K252" s="276">
        <v>934</v>
      </c>
      <c r="L252" s="276">
        <v>890</v>
      </c>
      <c r="M252" s="276">
        <v>113.66492</v>
      </c>
    </row>
    <row r="253" spans="1:13">
      <c r="A253" s="267">
        <v>243</v>
      </c>
      <c r="B253" s="276" t="s">
        <v>261</v>
      </c>
      <c r="C253" s="277">
        <v>5342</v>
      </c>
      <c r="D253" s="278">
        <v>5320.9333333333334</v>
      </c>
      <c r="E253" s="278">
        <v>5266.0666666666666</v>
      </c>
      <c r="F253" s="278">
        <v>5190.1333333333332</v>
      </c>
      <c r="G253" s="278">
        <v>5135.2666666666664</v>
      </c>
      <c r="H253" s="278">
        <v>5396.8666666666668</v>
      </c>
      <c r="I253" s="278">
        <v>5451.7333333333336</v>
      </c>
      <c r="J253" s="278">
        <v>5527.666666666667</v>
      </c>
      <c r="K253" s="276">
        <v>5375.8</v>
      </c>
      <c r="L253" s="276">
        <v>5245</v>
      </c>
      <c r="M253" s="276">
        <v>8.1866800000000008</v>
      </c>
    </row>
    <row r="254" spans="1:13">
      <c r="A254" s="267">
        <v>244</v>
      </c>
      <c r="B254" s="276" t="s">
        <v>126</v>
      </c>
      <c r="C254" s="277">
        <v>1340.85</v>
      </c>
      <c r="D254" s="278">
        <v>1341.1333333333332</v>
      </c>
      <c r="E254" s="278">
        <v>1326.2666666666664</v>
      </c>
      <c r="F254" s="278">
        <v>1311.6833333333332</v>
      </c>
      <c r="G254" s="278">
        <v>1296.8166666666664</v>
      </c>
      <c r="H254" s="278">
        <v>1355.7166666666665</v>
      </c>
      <c r="I254" s="278">
        <v>1370.5833333333333</v>
      </c>
      <c r="J254" s="278">
        <v>1385.1666666666665</v>
      </c>
      <c r="K254" s="276">
        <v>1356</v>
      </c>
      <c r="L254" s="276">
        <v>1326.55</v>
      </c>
      <c r="M254" s="276">
        <v>96.465909999999994</v>
      </c>
    </row>
    <row r="255" spans="1:13">
      <c r="A255" s="267">
        <v>245</v>
      </c>
      <c r="B255" s="276" t="s">
        <v>1645</v>
      </c>
      <c r="C255" s="277">
        <v>716.7</v>
      </c>
      <c r="D255" s="278">
        <v>725.56666666666661</v>
      </c>
      <c r="E255" s="278">
        <v>701.13333333333321</v>
      </c>
      <c r="F255" s="278">
        <v>685.56666666666661</v>
      </c>
      <c r="G255" s="278">
        <v>661.13333333333321</v>
      </c>
      <c r="H255" s="278">
        <v>741.13333333333321</v>
      </c>
      <c r="I255" s="278">
        <v>765.56666666666661</v>
      </c>
      <c r="J255" s="278">
        <v>781.13333333333321</v>
      </c>
      <c r="K255" s="276">
        <v>750</v>
      </c>
      <c r="L255" s="276">
        <v>710</v>
      </c>
      <c r="M255" s="276">
        <v>0.47848000000000002</v>
      </c>
    </row>
    <row r="256" spans="1:13">
      <c r="A256" s="267">
        <v>246</v>
      </c>
      <c r="B256" s="276" t="s">
        <v>420</v>
      </c>
      <c r="C256" s="277">
        <v>313.5</v>
      </c>
      <c r="D256" s="278">
        <v>315.86666666666667</v>
      </c>
      <c r="E256" s="278">
        <v>308.73333333333335</v>
      </c>
      <c r="F256" s="278">
        <v>303.9666666666667</v>
      </c>
      <c r="G256" s="278">
        <v>296.83333333333337</v>
      </c>
      <c r="H256" s="278">
        <v>320.63333333333333</v>
      </c>
      <c r="I256" s="278">
        <v>327.76666666666665</v>
      </c>
      <c r="J256" s="278">
        <v>332.5333333333333</v>
      </c>
      <c r="K256" s="276">
        <v>323</v>
      </c>
      <c r="L256" s="276">
        <v>311.10000000000002</v>
      </c>
      <c r="M256" s="276">
        <v>11.315</v>
      </c>
    </row>
    <row r="257" spans="1:13">
      <c r="A257" s="267">
        <v>247</v>
      </c>
      <c r="B257" s="276" t="s">
        <v>123</v>
      </c>
      <c r="C257" s="277">
        <v>1642.3</v>
      </c>
      <c r="D257" s="278">
        <v>1653.5833333333333</v>
      </c>
      <c r="E257" s="278">
        <v>1622.7666666666664</v>
      </c>
      <c r="F257" s="278">
        <v>1603.2333333333331</v>
      </c>
      <c r="G257" s="278">
        <v>1572.4166666666663</v>
      </c>
      <c r="H257" s="278">
        <v>1673.1166666666666</v>
      </c>
      <c r="I257" s="278">
        <v>1703.9333333333336</v>
      </c>
      <c r="J257" s="278">
        <v>1723.4666666666667</v>
      </c>
      <c r="K257" s="276">
        <v>1684.4</v>
      </c>
      <c r="L257" s="276">
        <v>1634.05</v>
      </c>
      <c r="M257" s="276">
        <v>6.8297100000000004</v>
      </c>
    </row>
    <row r="258" spans="1:13">
      <c r="A258" s="267">
        <v>248</v>
      </c>
      <c r="B258" s="276" t="s">
        <v>262</v>
      </c>
      <c r="C258" s="277">
        <v>2044.65</v>
      </c>
      <c r="D258" s="278">
        <v>2041.4833333333333</v>
      </c>
      <c r="E258" s="278">
        <v>2015.9666666666667</v>
      </c>
      <c r="F258" s="278">
        <v>1987.2833333333333</v>
      </c>
      <c r="G258" s="278">
        <v>1961.7666666666667</v>
      </c>
      <c r="H258" s="278">
        <v>2070.166666666667</v>
      </c>
      <c r="I258" s="278">
        <v>2095.6833333333334</v>
      </c>
      <c r="J258" s="278">
        <v>2124.3666666666668</v>
      </c>
      <c r="K258" s="276">
        <v>2067</v>
      </c>
      <c r="L258" s="276">
        <v>2012.8</v>
      </c>
      <c r="M258" s="276">
        <v>3.0091000000000001</v>
      </c>
    </row>
    <row r="259" spans="1:13">
      <c r="A259" s="267">
        <v>249</v>
      </c>
      <c r="B259" s="276" t="s">
        <v>422</v>
      </c>
      <c r="C259" s="277">
        <v>993.2</v>
      </c>
      <c r="D259" s="278">
        <v>1004.4</v>
      </c>
      <c r="E259" s="278">
        <v>979.8</v>
      </c>
      <c r="F259" s="278">
        <v>966.4</v>
      </c>
      <c r="G259" s="278">
        <v>941.8</v>
      </c>
      <c r="H259" s="278">
        <v>1017.8</v>
      </c>
      <c r="I259" s="278">
        <v>1042.4000000000001</v>
      </c>
      <c r="J259" s="278">
        <v>1055.8</v>
      </c>
      <c r="K259" s="276">
        <v>1029</v>
      </c>
      <c r="L259" s="276">
        <v>991</v>
      </c>
      <c r="M259" s="276">
        <v>0.53486999999999996</v>
      </c>
    </row>
    <row r="260" spans="1:13">
      <c r="A260" s="267">
        <v>250</v>
      </c>
      <c r="B260" s="276" t="s">
        <v>423</v>
      </c>
      <c r="C260" s="277">
        <v>2100.0500000000002</v>
      </c>
      <c r="D260" s="278">
        <v>2131.1</v>
      </c>
      <c r="E260" s="278">
        <v>2052.1999999999998</v>
      </c>
      <c r="F260" s="278">
        <v>2004.35</v>
      </c>
      <c r="G260" s="278">
        <v>1925.4499999999998</v>
      </c>
      <c r="H260" s="278">
        <v>2178.9499999999998</v>
      </c>
      <c r="I260" s="278">
        <v>2257.8500000000004</v>
      </c>
      <c r="J260" s="278">
        <v>2305.6999999999998</v>
      </c>
      <c r="K260" s="276">
        <v>2210</v>
      </c>
      <c r="L260" s="276">
        <v>2083.25</v>
      </c>
      <c r="M260" s="276">
        <v>2.6643599999999998</v>
      </c>
    </row>
    <row r="261" spans="1:13">
      <c r="A261" s="267">
        <v>251</v>
      </c>
      <c r="B261" s="276" t="s">
        <v>424</v>
      </c>
      <c r="C261" s="277">
        <v>325.7</v>
      </c>
      <c r="D261" s="278">
        <v>327</v>
      </c>
      <c r="E261" s="278">
        <v>323.5</v>
      </c>
      <c r="F261" s="278">
        <v>321.3</v>
      </c>
      <c r="G261" s="278">
        <v>317.8</v>
      </c>
      <c r="H261" s="278">
        <v>329.2</v>
      </c>
      <c r="I261" s="278">
        <v>332.7</v>
      </c>
      <c r="J261" s="278">
        <v>334.9</v>
      </c>
      <c r="K261" s="276">
        <v>330.5</v>
      </c>
      <c r="L261" s="276">
        <v>324.8</v>
      </c>
      <c r="M261" s="276">
        <v>1.6280399999999999</v>
      </c>
    </row>
    <row r="262" spans="1:13">
      <c r="A262" s="267">
        <v>252</v>
      </c>
      <c r="B262" s="276" t="s">
        <v>425</v>
      </c>
      <c r="C262" s="277">
        <v>124.2</v>
      </c>
      <c r="D262" s="278">
        <v>125.41666666666667</v>
      </c>
      <c r="E262" s="278">
        <v>122.28333333333333</v>
      </c>
      <c r="F262" s="278">
        <v>120.36666666666666</v>
      </c>
      <c r="G262" s="278">
        <v>117.23333333333332</v>
      </c>
      <c r="H262" s="278">
        <v>127.33333333333334</v>
      </c>
      <c r="I262" s="278">
        <v>130.4666666666667</v>
      </c>
      <c r="J262" s="278">
        <v>132.38333333333335</v>
      </c>
      <c r="K262" s="276">
        <v>128.55000000000001</v>
      </c>
      <c r="L262" s="276">
        <v>123.5</v>
      </c>
      <c r="M262" s="276">
        <v>10.103249999999999</v>
      </c>
    </row>
    <row r="263" spans="1:13">
      <c r="A263" s="267">
        <v>253</v>
      </c>
      <c r="B263" s="276" t="s">
        <v>426</v>
      </c>
      <c r="C263" s="277">
        <v>136.1</v>
      </c>
      <c r="D263" s="278">
        <v>133.63333333333333</v>
      </c>
      <c r="E263" s="278">
        <v>128.46666666666664</v>
      </c>
      <c r="F263" s="278">
        <v>120.83333333333331</v>
      </c>
      <c r="G263" s="278">
        <v>115.66666666666663</v>
      </c>
      <c r="H263" s="278">
        <v>141.26666666666665</v>
      </c>
      <c r="I263" s="278">
        <v>146.43333333333334</v>
      </c>
      <c r="J263" s="278">
        <v>154.06666666666666</v>
      </c>
      <c r="K263" s="276">
        <v>138.80000000000001</v>
      </c>
      <c r="L263" s="276">
        <v>126</v>
      </c>
      <c r="M263" s="276">
        <v>775.56967999999995</v>
      </c>
    </row>
    <row r="264" spans="1:13">
      <c r="A264" s="267">
        <v>254</v>
      </c>
      <c r="B264" s="276" t="s">
        <v>427</v>
      </c>
      <c r="C264" s="277">
        <v>86.25</v>
      </c>
      <c r="D264" s="278">
        <v>86.166666666666671</v>
      </c>
      <c r="E264" s="278">
        <v>84.333333333333343</v>
      </c>
      <c r="F264" s="278">
        <v>82.416666666666671</v>
      </c>
      <c r="G264" s="278">
        <v>80.583333333333343</v>
      </c>
      <c r="H264" s="278">
        <v>88.083333333333343</v>
      </c>
      <c r="I264" s="278">
        <v>89.916666666666686</v>
      </c>
      <c r="J264" s="278">
        <v>91.833333333333343</v>
      </c>
      <c r="K264" s="276">
        <v>88</v>
      </c>
      <c r="L264" s="276">
        <v>84.25</v>
      </c>
      <c r="M264" s="276">
        <v>8.3730100000000007</v>
      </c>
    </row>
    <row r="265" spans="1:13">
      <c r="A265" s="267">
        <v>255</v>
      </c>
      <c r="B265" s="276" t="s">
        <v>263</v>
      </c>
      <c r="C265" s="277">
        <v>74.05</v>
      </c>
      <c r="D265" s="278">
        <v>74.783333333333331</v>
      </c>
      <c r="E265" s="278">
        <v>72.766666666666666</v>
      </c>
      <c r="F265" s="278">
        <v>71.483333333333334</v>
      </c>
      <c r="G265" s="278">
        <v>69.466666666666669</v>
      </c>
      <c r="H265" s="278">
        <v>76.066666666666663</v>
      </c>
      <c r="I265" s="278">
        <v>78.083333333333314</v>
      </c>
      <c r="J265" s="278">
        <v>79.36666666666666</v>
      </c>
      <c r="K265" s="276">
        <v>76.8</v>
      </c>
      <c r="L265" s="276">
        <v>73.5</v>
      </c>
      <c r="M265" s="276">
        <v>30.838159999999998</v>
      </c>
    </row>
    <row r="266" spans="1:13">
      <c r="A266" s="267">
        <v>256</v>
      </c>
      <c r="B266" s="276" t="s">
        <v>130</v>
      </c>
      <c r="C266" s="277">
        <v>375.4</v>
      </c>
      <c r="D266" s="278">
        <v>381.68333333333334</v>
      </c>
      <c r="E266" s="278">
        <v>365.91666666666669</v>
      </c>
      <c r="F266" s="278">
        <v>356.43333333333334</v>
      </c>
      <c r="G266" s="278">
        <v>340.66666666666669</v>
      </c>
      <c r="H266" s="278">
        <v>391.16666666666669</v>
      </c>
      <c r="I266" s="278">
        <v>406.93333333333334</v>
      </c>
      <c r="J266" s="278">
        <v>416.41666666666669</v>
      </c>
      <c r="K266" s="276">
        <v>397.45</v>
      </c>
      <c r="L266" s="276">
        <v>372.2</v>
      </c>
      <c r="M266" s="276">
        <v>87.794049999999999</v>
      </c>
    </row>
    <row r="267" spans="1:13">
      <c r="A267" s="267">
        <v>257</v>
      </c>
      <c r="B267" s="276" t="s">
        <v>1741</v>
      </c>
      <c r="C267" s="277">
        <v>90.85</v>
      </c>
      <c r="D267" s="278">
        <v>91.916666666666671</v>
      </c>
      <c r="E267" s="278">
        <v>89.033333333333346</v>
      </c>
      <c r="F267" s="278">
        <v>87.216666666666669</v>
      </c>
      <c r="G267" s="278">
        <v>84.333333333333343</v>
      </c>
      <c r="H267" s="278">
        <v>93.733333333333348</v>
      </c>
      <c r="I267" s="278">
        <v>96.616666666666674</v>
      </c>
      <c r="J267" s="278">
        <v>98.433333333333351</v>
      </c>
      <c r="K267" s="276">
        <v>94.8</v>
      </c>
      <c r="L267" s="276">
        <v>90.1</v>
      </c>
      <c r="M267" s="276">
        <v>4.3090099999999998</v>
      </c>
    </row>
    <row r="268" spans="1:13">
      <c r="A268" s="267">
        <v>258</v>
      </c>
      <c r="B268" s="276" t="s">
        <v>428</v>
      </c>
      <c r="C268" s="277">
        <v>40.85</v>
      </c>
      <c r="D268" s="278">
        <v>41.449999999999996</v>
      </c>
      <c r="E268" s="278">
        <v>40.149999999999991</v>
      </c>
      <c r="F268" s="278">
        <v>39.449999999999996</v>
      </c>
      <c r="G268" s="278">
        <v>38.149999999999991</v>
      </c>
      <c r="H268" s="278">
        <v>42.149999999999991</v>
      </c>
      <c r="I268" s="278">
        <v>43.449999999999989</v>
      </c>
      <c r="J268" s="278">
        <v>44.149999999999991</v>
      </c>
      <c r="K268" s="276">
        <v>42.75</v>
      </c>
      <c r="L268" s="276">
        <v>40.75</v>
      </c>
      <c r="M268" s="276">
        <v>3.45363</v>
      </c>
    </row>
    <row r="269" spans="1:13">
      <c r="A269" s="267">
        <v>259</v>
      </c>
      <c r="B269" s="276" t="s">
        <v>429</v>
      </c>
      <c r="C269" s="277">
        <v>89.85</v>
      </c>
      <c r="D269" s="278">
        <v>90.616666666666674</v>
      </c>
      <c r="E269" s="278">
        <v>88.583333333333343</v>
      </c>
      <c r="F269" s="278">
        <v>87.316666666666663</v>
      </c>
      <c r="G269" s="278">
        <v>85.283333333333331</v>
      </c>
      <c r="H269" s="278">
        <v>91.883333333333354</v>
      </c>
      <c r="I269" s="278">
        <v>93.916666666666686</v>
      </c>
      <c r="J269" s="278">
        <v>95.183333333333366</v>
      </c>
      <c r="K269" s="276">
        <v>92.65</v>
      </c>
      <c r="L269" s="276">
        <v>89.35</v>
      </c>
      <c r="M269" s="276">
        <v>6.95458</v>
      </c>
    </row>
    <row r="270" spans="1:13">
      <c r="A270" s="267">
        <v>260</v>
      </c>
      <c r="B270" s="276" t="s">
        <v>431</v>
      </c>
      <c r="C270" s="277">
        <v>28.45</v>
      </c>
      <c r="D270" s="278">
        <v>28.866666666666664</v>
      </c>
      <c r="E270" s="278">
        <v>27.833333333333329</v>
      </c>
      <c r="F270" s="278">
        <v>27.216666666666665</v>
      </c>
      <c r="G270" s="278">
        <v>26.18333333333333</v>
      </c>
      <c r="H270" s="278">
        <v>29.483333333333327</v>
      </c>
      <c r="I270" s="278">
        <v>30.516666666666666</v>
      </c>
      <c r="J270" s="278">
        <v>31.133333333333326</v>
      </c>
      <c r="K270" s="276">
        <v>29.9</v>
      </c>
      <c r="L270" s="276">
        <v>28.25</v>
      </c>
      <c r="M270" s="276">
        <v>40.058579999999999</v>
      </c>
    </row>
    <row r="271" spans="1:13">
      <c r="A271" s="267">
        <v>261</v>
      </c>
      <c r="B271" s="276" t="s">
        <v>432</v>
      </c>
      <c r="C271" s="277">
        <v>61.15</v>
      </c>
      <c r="D271" s="278">
        <v>61.666666666666664</v>
      </c>
      <c r="E271" s="278">
        <v>58.983333333333334</v>
      </c>
      <c r="F271" s="278">
        <v>56.81666666666667</v>
      </c>
      <c r="G271" s="278">
        <v>54.13333333333334</v>
      </c>
      <c r="H271" s="278">
        <v>63.833333333333329</v>
      </c>
      <c r="I271" s="278">
        <v>66.516666666666652</v>
      </c>
      <c r="J271" s="278">
        <v>68.683333333333323</v>
      </c>
      <c r="K271" s="276">
        <v>64.349999999999994</v>
      </c>
      <c r="L271" s="276">
        <v>59.5</v>
      </c>
      <c r="M271" s="276">
        <v>10.250260000000001</v>
      </c>
    </row>
    <row r="272" spans="1:13">
      <c r="A272" s="267">
        <v>262</v>
      </c>
      <c r="B272" s="276" t="s">
        <v>433</v>
      </c>
      <c r="C272" s="277">
        <v>73.75</v>
      </c>
      <c r="D272" s="278">
        <v>74.733333333333334</v>
      </c>
      <c r="E272" s="278">
        <v>72.266666666666666</v>
      </c>
      <c r="F272" s="278">
        <v>70.783333333333331</v>
      </c>
      <c r="G272" s="278">
        <v>68.316666666666663</v>
      </c>
      <c r="H272" s="278">
        <v>76.216666666666669</v>
      </c>
      <c r="I272" s="278">
        <v>78.683333333333337</v>
      </c>
      <c r="J272" s="278">
        <v>80.166666666666671</v>
      </c>
      <c r="K272" s="276">
        <v>77.2</v>
      </c>
      <c r="L272" s="276">
        <v>73.25</v>
      </c>
      <c r="M272" s="276">
        <v>7.0141799999999996</v>
      </c>
    </row>
    <row r="273" spans="1:13">
      <c r="A273" s="267">
        <v>263</v>
      </c>
      <c r="B273" s="276" t="s">
        <v>434</v>
      </c>
      <c r="C273" s="277">
        <v>141.6</v>
      </c>
      <c r="D273" s="278">
        <v>143.53333333333333</v>
      </c>
      <c r="E273" s="278">
        <v>138.16666666666666</v>
      </c>
      <c r="F273" s="278">
        <v>134.73333333333332</v>
      </c>
      <c r="G273" s="278">
        <v>129.36666666666665</v>
      </c>
      <c r="H273" s="278">
        <v>146.96666666666667</v>
      </c>
      <c r="I273" s="278">
        <v>152.33333333333334</v>
      </c>
      <c r="J273" s="278">
        <v>155.76666666666668</v>
      </c>
      <c r="K273" s="276">
        <v>148.9</v>
      </c>
      <c r="L273" s="276">
        <v>140.1</v>
      </c>
      <c r="M273" s="276">
        <v>3.35717</v>
      </c>
    </row>
    <row r="274" spans="1:13">
      <c r="A274" s="267">
        <v>264</v>
      </c>
      <c r="B274" s="276" t="s">
        <v>435</v>
      </c>
      <c r="C274" s="277">
        <v>85.6</v>
      </c>
      <c r="D274" s="278">
        <v>86.883333333333326</v>
      </c>
      <c r="E274" s="278">
        <v>83.816666666666649</v>
      </c>
      <c r="F274" s="278">
        <v>82.033333333333317</v>
      </c>
      <c r="G274" s="278">
        <v>78.96666666666664</v>
      </c>
      <c r="H274" s="278">
        <v>88.666666666666657</v>
      </c>
      <c r="I274" s="278">
        <v>91.73333333333332</v>
      </c>
      <c r="J274" s="278">
        <v>93.516666666666666</v>
      </c>
      <c r="K274" s="276">
        <v>89.95</v>
      </c>
      <c r="L274" s="276">
        <v>85.1</v>
      </c>
      <c r="M274" s="276">
        <v>7.6374300000000002</v>
      </c>
    </row>
    <row r="275" spans="1:13">
      <c r="A275" s="267">
        <v>265</v>
      </c>
      <c r="B275" s="276" t="s">
        <v>129</v>
      </c>
      <c r="C275" s="277">
        <v>281.64999999999998</v>
      </c>
      <c r="D275" s="278">
        <v>289.66666666666669</v>
      </c>
      <c r="E275" s="278">
        <v>270.08333333333337</v>
      </c>
      <c r="F275" s="278">
        <v>258.51666666666671</v>
      </c>
      <c r="G275" s="278">
        <v>238.93333333333339</v>
      </c>
      <c r="H275" s="278">
        <v>301.23333333333335</v>
      </c>
      <c r="I275" s="278">
        <v>320.81666666666672</v>
      </c>
      <c r="J275" s="278">
        <v>332.38333333333333</v>
      </c>
      <c r="K275" s="276">
        <v>309.25</v>
      </c>
      <c r="L275" s="276">
        <v>278.10000000000002</v>
      </c>
      <c r="M275" s="276">
        <v>244.06863000000001</v>
      </c>
    </row>
    <row r="276" spans="1:13">
      <c r="A276" s="267">
        <v>266</v>
      </c>
      <c r="B276" s="276" t="s">
        <v>436</v>
      </c>
      <c r="C276" s="277">
        <v>2536.25</v>
      </c>
      <c r="D276" s="278">
        <v>2562.1666666666665</v>
      </c>
      <c r="E276" s="278">
        <v>2494.333333333333</v>
      </c>
      <c r="F276" s="278">
        <v>2452.4166666666665</v>
      </c>
      <c r="G276" s="278">
        <v>2384.583333333333</v>
      </c>
      <c r="H276" s="278">
        <v>2604.083333333333</v>
      </c>
      <c r="I276" s="278">
        <v>2671.9166666666661</v>
      </c>
      <c r="J276" s="278">
        <v>2713.833333333333</v>
      </c>
      <c r="K276" s="276">
        <v>2630</v>
      </c>
      <c r="L276" s="276">
        <v>2520.25</v>
      </c>
      <c r="M276" s="276">
        <v>0.16799</v>
      </c>
    </row>
    <row r="277" spans="1:13">
      <c r="A277" s="267">
        <v>267</v>
      </c>
      <c r="B277" s="276" t="s">
        <v>131</v>
      </c>
      <c r="C277" s="277">
        <v>2746.2</v>
      </c>
      <c r="D277" s="278">
        <v>2772.5333333333328</v>
      </c>
      <c r="E277" s="278">
        <v>2707.3666666666659</v>
      </c>
      <c r="F277" s="278">
        <v>2668.5333333333328</v>
      </c>
      <c r="G277" s="278">
        <v>2603.3666666666659</v>
      </c>
      <c r="H277" s="278">
        <v>2811.3666666666659</v>
      </c>
      <c r="I277" s="278">
        <v>2876.5333333333328</v>
      </c>
      <c r="J277" s="278">
        <v>2915.3666666666659</v>
      </c>
      <c r="K277" s="276">
        <v>2837.7</v>
      </c>
      <c r="L277" s="276">
        <v>2733.7</v>
      </c>
      <c r="M277" s="276">
        <v>9.3407199999999992</v>
      </c>
    </row>
    <row r="278" spans="1:13">
      <c r="A278" s="267">
        <v>268</v>
      </c>
      <c r="B278" s="276" t="s">
        <v>132</v>
      </c>
      <c r="C278" s="277">
        <v>666.05</v>
      </c>
      <c r="D278" s="278">
        <v>673.21666666666658</v>
      </c>
      <c r="E278" s="278">
        <v>651.63333333333321</v>
      </c>
      <c r="F278" s="278">
        <v>637.21666666666658</v>
      </c>
      <c r="G278" s="278">
        <v>615.63333333333321</v>
      </c>
      <c r="H278" s="278">
        <v>687.63333333333321</v>
      </c>
      <c r="I278" s="278">
        <v>709.21666666666647</v>
      </c>
      <c r="J278" s="278">
        <v>723.63333333333321</v>
      </c>
      <c r="K278" s="276">
        <v>694.8</v>
      </c>
      <c r="L278" s="276">
        <v>658.8</v>
      </c>
      <c r="M278" s="276">
        <v>13.39425</v>
      </c>
    </row>
    <row r="279" spans="1:13">
      <c r="A279" s="267">
        <v>269</v>
      </c>
      <c r="B279" s="276" t="s">
        <v>437</v>
      </c>
      <c r="C279" s="277">
        <v>161</v>
      </c>
      <c r="D279" s="278">
        <v>159.4</v>
      </c>
      <c r="E279" s="278">
        <v>156.80000000000001</v>
      </c>
      <c r="F279" s="278">
        <v>152.6</v>
      </c>
      <c r="G279" s="278">
        <v>150</v>
      </c>
      <c r="H279" s="278">
        <v>163.60000000000002</v>
      </c>
      <c r="I279" s="278">
        <v>166.2</v>
      </c>
      <c r="J279" s="278">
        <v>170.40000000000003</v>
      </c>
      <c r="K279" s="276">
        <v>162</v>
      </c>
      <c r="L279" s="276">
        <v>155.19999999999999</v>
      </c>
      <c r="M279" s="276">
        <v>4.8094700000000001</v>
      </c>
    </row>
    <row r="280" spans="1:13">
      <c r="A280" s="267">
        <v>270</v>
      </c>
      <c r="B280" s="276" t="s">
        <v>439</v>
      </c>
      <c r="C280" s="277">
        <v>510.3</v>
      </c>
      <c r="D280" s="278">
        <v>511.48333333333335</v>
      </c>
      <c r="E280" s="278">
        <v>501.86666666666667</v>
      </c>
      <c r="F280" s="278">
        <v>493.43333333333334</v>
      </c>
      <c r="G280" s="278">
        <v>483.81666666666666</v>
      </c>
      <c r="H280" s="278">
        <v>519.91666666666674</v>
      </c>
      <c r="I280" s="278">
        <v>529.53333333333353</v>
      </c>
      <c r="J280" s="278">
        <v>537.9666666666667</v>
      </c>
      <c r="K280" s="276">
        <v>521.1</v>
      </c>
      <c r="L280" s="276">
        <v>503.05</v>
      </c>
      <c r="M280" s="276">
        <v>1.3814200000000001</v>
      </c>
    </row>
    <row r="281" spans="1:13">
      <c r="A281" s="267">
        <v>271</v>
      </c>
      <c r="B281" s="276" t="s">
        <v>440</v>
      </c>
      <c r="C281" s="277">
        <v>369.5</v>
      </c>
      <c r="D281" s="278">
        <v>367.36666666666662</v>
      </c>
      <c r="E281" s="278">
        <v>362.73333333333323</v>
      </c>
      <c r="F281" s="278">
        <v>355.96666666666664</v>
      </c>
      <c r="G281" s="278">
        <v>351.33333333333326</v>
      </c>
      <c r="H281" s="278">
        <v>374.13333333333321</v>
      </c>
      <c r="I281" s="278">
        <v>378.76666666666654</v>
      </c>
      <c r="J281" s="278">
        <v>385.53333333333319</v>
      </c>
      <c r="K281" s="276">
        <v>372</v>
      </c>
      <c r="L281" s="276">
        <v>360.6</v>
      </c>
      <c r="M281" s="276">
        <v>2.5242599999999999</v>
      </c>
    </row>
    <row r="282" spans="1:13">
      <c r="A282" s="267">
        <v>272</v>
      </c>
      <c r="B282" s="276" t="s">
        <v>442</v>
      </c>
      <c r="C282" s="277">
        <v>224.25</v>
      </c>
      <c r="D282" s="278">
        <v>225.44999999999996</v>
      </c>
      <c r="E282" s="278">
        <v>220.99999999999991</v>
      </c>
      <c r="F282" s="278">
        <v>217.74999999999994</v>
      </c>
      <c r="G282" s="278">
        <v>213.2999999999999</v>
      </c>
      <c r="H282" s="278">
        <v>228.69999999999993</v>
      </c>
      <c r="I282" s="278">
        <v>233.14999999999998</v>
      </c>
      <c r="J282" s="278">
        <v>236.39999999999995</v>
      </c>
      <c r="K282" s="276">
        <v>229.9</v>
      </c>
      <c r="L282" s="276">
        <v>222.2</v>
      </c>
      <c r="M282" s="276">
        <v>2.4792900000000002</v>
      </c>
    </row>
    <row r="283" spans="1:13">
      <c r="A283" s="267">
        <v>273</v>
      </c>
      <c r="B283" s="276" t="s">
        <v>1830</v>
      </c>
      <c r="C283" s="277">
        <v>682.85</v>
      </c>
      <c r="D283" s="278">
        <v>690.2833333333333</v>
      </c>
      <c r="E283" s="278">
        <v>672.56666666666661</v>
      </c>
      <c r="F283" s="278">
        <v>662.2833333333333</v>
      </c>
      <c r="G283" s="278">
        <v>644.56666666666661</v>
      </c>
      <c r="H283" s="278">
        <v>700.56666666666661</v>
      </c>
      <c r="I283" s="278">
        <v>718.2833333333333</v>
      </c>
      <c r="J283" s="278">
        <v>728.56666666666661</v>
      </c>
      <c r="K283" s="276">
        <v>708</v>
      </c>
      <c r="L283" s="276">
        <v>680</v>
      </c>
      <c r="M283" s="276">
        <v>0.17186000000000001</v>
      </c>
    </row>
    <row r="284" spans="1:13">
      <c r="A284" s="267">
        <v>274</v>
      </c>
      <c r="B284" s="276" t="s">
        <v>443</v>
      </c>
      <c r="C284" s="277">
        <v>836.45</v>
      </c>
      <c r="D284" s="278">
        <v>835.7833333333333</v>
      </c>
      <c r="E284" s="278">
        <v>816.66666666666663</v>
      </c>
      <c r="F284" s="278">
        <v>796.88333333333333</v>
      </c>
      <c r="G284" s="278">
        <v>777.76666666666665</v>
      </c>
      <c r="H284" s="278">
        <v>855.56666666666661</v>
      </c>
      <c r="I284" s="278">
        <v>874.68333333333339</v>
      </c>
      <c r="J284" s="278">
        <v>894.46666666666658</v>
      </c>
      <c r="K284" s="276">
        <v>854.9</v>
      </c>
      <c r="L284" s="276">
        <v>816</v>
      </c>
      <c r="M284" s="276">
        <v>19.918410000000002</v>
      </c>
    </row>
    <row r="285" spans="1:13">
      <c r="A285" s="267">
        <v>275</v>
      </c>
      <c r="B285" s="276" t="s">
        <v>444</v>
      </c>
      <c r="C285" s="277">
        <v>314.10000000000002</v>
      </c>
      <c r="D285" s="278">
        <v>317.38333333333338</v>
      </c>
      <c r="E285" s="278">
        <v>308.71666666666675</v>
      </c>
      <c r="F285" s="278">
        <v>303.33333333333337</v>
      </c>
      <c r="G285" s="278">
        <v>294.66666666666674</v>
      </c>
      <c r="H285" s="278">
        <v>322.76666666666677</v>
      </c>
      <c r="I285" s="278">
        <v>331.43333333333339</v>
      </c>
      <c r="J285" s="278">
        <v>336.81666666666678</v>
      </c>
      <c r="K285" s="276">
        <v>326.05</v>
      </c>
      <c r="L285" s="276">
        <v>312</v>
      </c>
      <c r="M285" s="276">
        <v>2.6525699999999999</v>
      </c>
    </row>
    <row r="286" spans="1:13">
      <c r="A286" s="267">
        <v>276</v>
      </c>
      <c r="B286" s="276" t="s">
        <v>445</v>
      </c>
      <c r="C286" s="277">
        <v>651.5</v>
      </c>
      <c r="D286" s="278">
        <v>657.16666666666663</v>
      </c>
      <c r="E286" s="278">
        <v>640.93333333333328</v>
      </c>
      <c r="F286" s="278">
        <v>630.36666666666667</v>
      </c>
      <c r="G286" s="278">
        <v>614.13333333333333</v>
      </c>
      <c r="H286" s="278">
        <v>667.73333333333323</v>
      </c>
      <c r="I286" s="278">
        <v>683.96666666666658</v>
      </c>
      <c r="J286" s="278">
        <v>694.53333333333319</v>
      </c>
      <c r="K286" s="276">
        <v>673.4</v>
      </c>
      <c r="L286" s="276">
        <v>646.6</v>
      </c>
      <c r="M286" s="276">
        <v>1.41228</v>
      </c>
    </row>
    <row r="287" spans="1:13">
      <c r="A287" s="267">
        <v>277</v>
      </c>
      <c r="B287" s="276" t="s">
        <v>446</v>
      </c>
      <c r="C287" s="277">
        <v>61.35</v>
      </c>
      <c r="D287" s="278">
        <v>61.933333333333337</v>
      </c>
      <c r="E287" s="278">
        <v>60.416666666666671</v>
      </c>
      <c r="F287" s="278">
        <v>59.483333333333334</v>
      </c>
      <c r="G287" s="278">
        <v>57.966666666666669</v>
      </c>
      <c r="H287" s="278">
        <v>62.866666666666674</v>
      </c>
      <c r="I287" s="278">
        <v>64.38333333333334</v>
      </c>
      <c r="J287" s="278">
        <v>65.316666666666677</v>
      </c>
      <c r="K287" s="276">
        <v>63.45</v>
      </c>
      <c r="L287" s="276">
        <v>61</v>
      </c>
      <c r="M287" s="276">
        <v>21.357589999999998</v>
      </c>
    </row>
    <row r="288" spans="1:13">
      <c r="A288" s="267">
        <v>278</v>
      </c>
      <c r="B288" s="276" t="s">
        <v>447</v>
      </c>
      <c r="C288" s="277">
        <v>44.45</v>
      </c>
      <c r="D288" s="278">
        <v>44.65</v>
      </c>
      <c r="E288" s="278">
        <v>43.849999999999994</v>
      </c>
      <c r="F288" s="278">
        <v>43.249999999999993</v>
      </c>
      <c r="G288" s="278">
        <v>42.449999999999989</v>
      </c>
      <c r="H288" s="278">
        <v>45.25</v>
      </c>
      <c r="I288" s="278">
        <v>46.05</v>
      </c>
      <c r="J288" s="278">
        <v>46.650000000000006</v>
      </c>
      <c r="K288" s="276">
        <v>45.45</v>
      </c>
      <c r="L288" s="276">
        <v>44.05</v>
      </c>
      <c r="M288" s="276">
        <v>9.3651800000000005</v>
      </c>
    </row>
    <row r="289" spans="1:13">
      <c r="A289" s="267">
        <v>279</v>
      </c>
      <c r="B289" s="276" t="s">
        <v>448</v>
      </c>
      <c r="C289" s="277">
        <v>545.45000000000005</v>
      </c>
      <c r="D289" s="278">
        <v>540.29999999999995</v>
      </c>
      <c r="E289" s="278">
        <v>532.69999999999993</v>
      </c>
      <c r="F289" s="278">
        <v>519.94999999999993</v>
      </c>
      <c r="G289" s="278">
        <v>512.34999999999991</v>
      </c>
      <c r="H289" s="278">
        <v>553.04999999999995</v>
      </c>
      <c r="I289" s="278">
        <v>560.64999999999986</v>
      </c>
      <c r="J289" s="278">
        <v>573.4</v>
      </c>
      <c r="K289" s="276">
        <v>547.9</v>
      </c>
      <c r="L289" s="276">
        <v>527.54999999999995</v>
      </c>
      <c r="M289" s="276">
        <v>4.1006799999999997</v>
      </c>
    </row>
    <row r="290" spans="1:13">
      <c r="A290" s="267">
        <v>280</v>
      </c>
      <c r="B290" s="276" t="s">
        <v>449</v>
      </c>
      <c r="C290" s="277">
        <v>357.45</v>
      </c>
      <c r="D290" s="278">
        <v>357.31666666666666</v>
      </c>
      <c r="E290" s="278">
        <v>353.13333333333333</v>
      </c>
      <c r="F290" s="278">
        <v>348.81666666666666</v>
      </c>
      <c r="G290" s="278">
        <v>344.63333333333333</v>
      </c>
      <c r="H290" s="278">
        <v>361.63333333333333</v>
      </c>
      <c r="I290" s="278">
        <v>365.81666666666661</v>
      </c>
      <c r="J290" s="278">
        <v>370.13333333333333</v>
      </c>
      <c r="K290" s="276">
        <v>361.5</v>
      </c>
      <c r="L290" s="276">
        <v>353</v>
      </c>
      <c r="M290" s="276">
        <v>2.95668</v>
      </c>
    </row>
    <row r="291" spans="1:13">
      <c r="A291" s="267">
        <v>281</v>
      </c>
      <c r="B291" s="276" t="s">
        <v>451</v>
      </c>
      <c r="C291" s="277">
        <v>241.7</v>
      </c>
      <c r="D291" s="278">
        <v>238.66666666666666</v>
      </c>
      <c r="E291" s="278">
        <v>231.33333333333331</v>
      </c>
      <c r="F291" s="278">
        <v>220.96666666666667</v>
      </c>
      <c r="G291" s="278">
        <v>213.63333333333333</v>
      </c>
      <c r="H291" s="278">
        <v>249.0333333333333</v>
      </c>
      <c r="I291" s="278">
        <v>256.36666666666662</v>
      </c>
      <c r="J291" s="278">
        <v>266.73333333333329</v>
      </c>
      <c r="K291" s="276">
        <v>246</v>
      </c>
      <c r="L291" s="276">
        <v>228.3</v>
      </c>
      <c r="M291" s="276">
        <v>1.70563</v>
      </c>
    </row>
    <row r="292" spans="1:13">
      <c r="A292" s="267">
        <v>282</v>
      </c>
      <c r="B292" s="276" t="s">
        <v>133</v>
      </c>
      <c r="C292" s="277">
        <v>1828</v>
      </c>
      <c r="D292" s="278">
        <v>1842.5</v>
      </c>
      <c r="E292" s="278">
        <v>1810</v>
      </c>
      <c r="F292" s="278">
        <v>1792</v>
      </c>
      <c r="G292" s="278">
        <v>1759.5</v>
      </c>
      <c r="H292" s="278">
        <v>1860.5</v>
      </c>
      <c r="I292" s="278">
        <v>1893</v>
      </c>
      <c r="J292" s="278">
        <v>1911</v>
      </c>
      <c r="K292" s="276">
        <v>1875</v>
      </c>
      <c r="L292" s="276">
        <v>1824.5</v>
      </c>
      <c r="M292" s="276">
        <v>42.981749999999998</v>
      </c>
    </row>
    <row r="293" spans="1:13">
      <c r="A293" s="267">
        <v>283</v>
      </c>
      <c r="B293" s="276" t="s">
        <v>134</v>
      </c>
      <c r="C293" s="277">
        <v>92.25</v>
      </c>
      <c r="D293" s="278">
        <v>93.850000000000009</v>
      </c>
      <c r="E293" s="278">
        <v>89.800000000000011</v>
      </c>
      <c r="F293" s="278">
        <v>87.350000000000009</v>
      </c>
      <c r="G293" s="278">
        <v>83.300000000000011</v>
      </c>
      <c r="H293" s="278">
        <v>96.300000000000011</v>
      </c>
      <c r="I293" s="278">
        <v>100.35</v>
      </c>
      <c r="J293" s="278">
        <v>102.80000000000001</v>
      </c>
      <c r="K293" s="276">
        <v>97.9</v>
      </c>
      <c r="L293" s="276">
        <v>91.4</v>
      </c>
      <c r="M293" s="276">
        <v>289.52886999999998</v>
      </c>
    </row>
    <row r="294" spans="1:13">
      <c r="A294" s="267">
        <v>284</v>
      </c>
      <c r="B294" s="276" t="s">
        <v>265</v>
      </c>
      <c r="C294" s="277">
        <v>2401.9499999999998</v>
      </c>
      <c r="D294" s="278">
        <v>2444.5</v>
      </c>
      <c r="E294" s="278">
        <v>2347.5</v>
      </c>
      <c r="F294" s="278">
        <v>2293.0500000000002</v>
      </c>
      <c r="G294" s="278">
        <v>2196.0500000000002</v>
      </c>
      <c r="H294" s="278">
        <v>2498.9499999999998</v>
      </c>
      <c r="I294" s="278">
        <v>2595.9499999999998</v>
      </c>
      <c r="J294" s="278">
        <v>2650.3999999999996</v>
      </c>
      <c r="K294" s="276">
        <v>2541.5</v>
      </c>
      <c r="L294" s="276">
        <v>2390.0500000000002</v>
      </c>
      <c r="M294" s="276">
        <v>2.4395899999999999</v>
      </c>
    </row>
    <row r="295" spans="1:13">
      <c r="A295" s="267">
        <v>285</v>
      </c>
      <c r="B295" s="276" t="s">
        <v>135</v>
      </c>
      <c r="C295" s="277">
        <v>413.55</v>
      </c>
      <c r="D295" s="278">
        <v>417.75</v>
      </c>
      <c r="E295" s="278">
        <v>408.05</v>
      </c>
      <c r="F295" s="278">
        <v>402.55</v>
      </c>
      <c r="G295" s="278">
        <v>392.85</v>
      </c>
      <c r="H295" s="278">
        <v>423.25</v>
      </c>
      <c r="I295" s="278">
        <v>432.95000000000005</v>
      </c>
      <c r="J295" s="278">
        <v>438.45</v>
      </c>
      <c r="K295" s="276">
        <v>427.45</v>
      </c>
      <c r="L295" s="276">
        <v>412.25</v>
      </c>
      <c r="M295" s="276">
        <v>53.406649999999999</v>
      </c>
    </row>
    <row r="296" spans="1:13">
      <c r="A296" s="267">
        <v>286</v>
      </c>
      <c r="B296" s="276" t="s">
        <v>1841</v>
      </c>
      <c r="C296" s="277">
        <v>223.85</v>
      </c>
      <c r="D296" s="278">
        <v>224.58333333333334</v>
      </c>
      <c r="E296" s="278">
        <v>221.41666666666669</v>
      </c>
      <c r="F296" s="278">
        <v>218.98333333333335</v>
      </c>
      <c r="G296" s="278">
        <v>215.81666666666669</v>
      </c>
      <c r="H296" s="278">
        <v>227.01666666666668</v>
      </c>
      <c r="I296" s="278">
        <v>230.18333333333337</v>
      </c>
      <c r="J296" s="278">
        <v>232.61666666666667</v>
      </c>
      <c r="K296" s="276">
        <v>227.75</v>
      </c>
      <c r="L296" s="276">
        <v>222.15</v>
      </c>
      <c r="M296" s="276">
        <v>0.50641000000000003</v>
      </c>
    </row>
    <row r="297" spans="1:13">
      <c r="A297" s="267">
        <v>287</v>
      </c>
      <c r="B297" s="276" t="s">
        <v>452</v>
      </c>
      <c r="C297" s="277">
        <v>5038.55</v>
      </c>
      <c r="D297" s="278">
        <v>5058.5166666666664</v>
      </c>
      <c r="E297" s="278">
        <v>4992.0333333333328</v>
      </c>
      <c r="F297" s="278">
        <v>4945.5166666666664</v>
      </c>
      <c r="G297" s="278">
        <v>4879.0333333333328</v>
      </c>
      <c r="H297" s="278">
        <v>5105.0333333333328</v>
      </c>
      <c r="I297" s="278">
        <v>5171.5166666666664</v>
      </c>
      <c r="J297" s="278">
        <v>5218.0333333333328</v>
      </c>
      <c r="K297" s="276">
        <v>5125</v>
      </c>
      <c r="L297" s="276">
        <v>5012</v>
      </c>
      <c r="M297" s="276">
        <v>6.3070000000000001E-2</v>
      </c>
    </row>
    <row r="298" spans="1:13">
      <c r="A298" s="267">
        <v>288</v>
      </c>
      <c r="B298" s="276" t="s">
        <v>266</v>
      </c>
      <c r="C298" s="277">
        <v>3929.45</v>
      </c>
      <c r="D298" s="278">
        <v>3956.0833333333335</v>
      </c>
      <c r="E298" s="278">
        <v>3883.3666666666668</v>
      </c>
      <c r="F298" s="278">
        <v>3837.2833333333333</v>
      </c>
      <c r="G298" s="278">
        <v>3764.5666666666666</v>
      </c>
      <c r="H298" s="278">
        <v>4002.166666666667</v>
      </c>
      <c r="I298" s="278">
        <v>4074.8833333333332</v>
      </c>
      <c r="J298" s="278">
        <v>4120.9666666666672</v>
      </c>
      <c r="K298" s="276">
        <v>4028.8</v>
      </c>
      <c r="L298" s="276">
        <v>3910</v>
      </c>
      <c r="M298" s="276">
        <v>1.4746300000000001</v>
      </c>
    </row>
    <row r="299" spans="1:13">
      <c r="A299" s="267">
        <v>289</v>
      </c>
      <c r="B299" s="276" t="s">
        <v>136</v>
      </c>
      <c r="C299" s="277">
        <v>1362.1</v>
      </c>
      <c r="D299" s="278">
        <v>1361.8666666666666</v>
      </c>
      <c r="E299" s="278">
        <v>1348.7333333333331</v>
      </c>
      <c r="F299" s="278">
        <v>1335.3666666666666</v>
      </c>
      <c r="G299" s="278">
        <v>1322.2333333333331</v>
      </c>
      <c r="H299" s="278">
        <v>1375.2333333333331</v>
      </c>
      <c r="I299" s="278">
        <v>1388.3666666666668</v>
      </c>
      <c r="J299" s="278">
        <v>1401.7333333333331</v>
      </c>
      <c r="K299" s="276">
        <v>1375</v>
      </c>
      <c r="L299" s="276">
        <v>1348.5</v>
      </c>
      <c r="M299" s="276">
        <v>32.826650000000001</v>
      </c>
    </row>
    <row r="300" spans="1:13">
      <c r="A300" s="267">
        <v>290</v>
      </c>
      <c r="B300" s="276" t="s">
        <v>454</v>
      </c>
      <c r="C300" s="277">
        <v>370.55</v>
      </c>
      <c r="D300" s="278">
        <v>370.8</v>
      </c>
      <c r="E300" s="278">
        <v>366.6</v>
      </c>
      <c r="F300" s="278">
        <v>362.65000000000003</v>
      </c>
      <c r="G300" s="278">
        <v>358.45000000000005</v>
      </c>
      <c r="H300" s="278">
        <v>374.75</v>
      </c>
      <c r="I300" s="278">
        <v>378.94999999999993</v>
      </c>
      <c r="J300" s="278">
        <v>382.9</v>
      </c>
      <c r="K300" s="276">
        <v>375</v>
      </c>
      <c r="L300" s="276">
        <v>366.85</v>
      </c>
      <c r="M300" s="276">
        <v>22.218340000000001</v>
      </c>
    </row>
    <row r="301" spans="1:13">
      <c r="A301" s="267">
        <v>291</v>
      </c>
      <c r="B301" s="276" t="s">
        <v>455</v>
      </c>
      <c r="C301" s="277">
        <v>40.25</v>
      </c>
      <c r="D301" s="278">
        <v>40.483333333333334</v>
      </c>
      <c r="E301" s="278">
        <v>39.766666666666666</v>
      </c>
      <c r="F301" s="278">
        <v>39.283333333333331</v>
      </c>
      <c r="G301" s="278">
        <v>38.566666666666663</v>
      </c>
      <c r="H301" s="278">
        <v>40.966666666666669</v>
      </c>
      <c r="I301" s="278">
        <v>41.683333333333337</v>
      </c>
      <c r="J301" s="278">
        <v>42.166666666666671</v>
      </c>
      <c r="K301" s="276">
        <v>41.2</v>
      </c>
      <c r="L301" s="276">
        <v>40</v>
      </c>
      <c r="M301" s="276">
        <v>11.26383</v>
      </c>
    </row>
    <row r="302" spans="1:13">
      <c r="A302" s="267">
        <v>292</v>
      </c>
      <c r="B302" s="276" t="s">
        <v>456</v>
      </c>
      <c r="C302" s="277">
        <v>924.55</v>
      </c>
      <c r="D302" s="278">
        <v>925.85</v>
      </c>
      <c r="E302" s="278">
        <v>901.7</v>
      </c>
      <c r="F302" s="278">
        <v>878.85</v>
      </c>
      <c r="G302" s="278">
        <v>854.7</v>
      </c>
      <c r="H302" s="278">
        <v>948.7</v>
      </c>
      <c r="I302" s="278">
        <v>972.84999999999991</v>
      </c>
      <c r="J302" s="278">
        <v>995.7</v>
      </c>
      <c r="K302" s="276">
        <v>950</v>
      </c>
      <c r="L302" s="276">
        <v>903</v>
      </c>
      <c r="M302" s="276">
        <v>1.0037700000000001</v>
      </c>
    </row>
    <row r="303" spans="1:13">
      <c r="A303" s="267">
        <v>293</v>
      </c>
      <c r="B303" s="276" t="s">
        <v>137</v>
      </c>
      <c r="C303" s="277">
        <v>1079.25</v>
      </c>
      <c r="D303" s="278">
        <v>1074.9666666666667</v>
      </c>
      <c r="E303" s="278">
        <v>1060.9333333333334</v>
      </c>
      <c r="F303" s="278">
        <v>1042.6166666666668</v>
      </c>
      <c r="G303" s="278">
        <v>1028.5833333333335</v>
      </c>
      <c r="H303" s="278">
        <v>1093.2833333333333</v>
      </c>
      <c r="I303" s="278">
        <v>1107.3166666666666</v>
      </c>
      <c r="J303" s="278">
        <v>1125.6333333333332</v>
      </c>
      <c r="K303" s="276">
        <v>1089</v>
      </c>
      <c r="L303" s="276">
        <v>1056.6500000000001</v>
      </c>
      <c r="M303" s="276">
        <v>25.40352</v>
      </c>
    </row>
    <row r="304" spans="1:13">
      <c r="A304" s="267">
        <v>294</v>
      </c>
      <c r="B304" s="276" t="s">
        <v>457</v>
      </c>
      <c r="C304" s="277">
        <v>1602.1</v>
      </c>
      <c r="D304" s="278">
        <v>1604.1499999999999</v>
      </c>
      <c r="E304" s="278">
        <v>1588.2999999999997</v>
      </c>
      <c r="F304" s="278">
        <v>1574.4999999999998</v>
      </c>
      <c r="G304" s="278">
        <v>1558.6499999999996</v>
      </c>
      <c r="H304" s="278">
        <v>1617.9499999999998</v>
      </c>
      <c r="I304" s="278">
        <v>1633.7999999999997</v>
      </c>
      <c r="J304" s="278">
        <v>1647.6</v>
      </c>
      <c r="K304" s="276">
        <v>1620</v>
      </c>
      <c r="L304" s="276">
        <v>1590.35</v>
      </c>
      <c r="M304" s="276">
        <v>0.33831</v>
      </c>
    </row>
    <row r="305" spans="1:13">
      <c r="A305" s="267">
        <v>295</v>
      </c>
      <c r="B305" s="276" t="s">
        <v>458</v>
      </c>
      <c r="C305" s="277">
        <v>874.95</v>
      </c>
      <c r="D305" s="278">
        <v>881.9</v>
      </c>
      <c r="E305" s="278">
        <v>860.09999999999991</v>
      </c>
      <c r="F305" s="278">
        <v>845.24999999999989</v>
      </c>
      <c r="G305" s="278">
        <v>823.44999999999982</v>
      </c>
      <c r="H305" s="278">
        <v>896.75</v>
      </c>
      <c r="I305" s="278">
        <v>918.55</v>
      </c>
      <c r="J305" s="278">
        <v>933.40000000000009</v>
      </c>
      <c r="K305" s="276">
        <v>903.7</v>
      </c>
      <c r="L305" s="276">
        <v>867.05</v>
      </c>
      <c r="M305" s="276">
        <v>0.18063000000000001</v>
      </c>
    </row>
    <row r="306" spans="1:13">
      <c r="A306" s="267">
        <v>296</v>
      </c>
      <c r="B306" s="276" t="s">
        <v>459</v>
      </c>
      <c r="C306" s="277">
        <v>28.1</v>
      </c>
      <c r="D306" s="278">
        <v>28.55</v>
      </c>
      <c r="E306" s="278">
        <v>27.400000000000002</v>
      </c>
      <c r="F306" s="278">
        <v>26.700000000000003</v>
      </c>
      <c r="G306" s="278">
        <v>25.550000000000004</v>
      </c>
      <c r="H306" s="278">
        <v>29.25</v>
      </c>
      <c r="I306" s="278">
        <v>30.4</v>
      </c>
      <c r="J306" s="278">
        <v>31.099999999999998</v>
      </c>
      <c r="K306" s="276">
        <v>29.7</v>
      </c>
      <c r="L306" s="276">
        <v>27.85</v>
      </c>
      <c r="M306" s="276">
        <v>21.453309999999998</v>
      </c>
    </row>
    <row r="307" spans="1:13">
      <c r="A307" s="267">
        <v>297</v>
      </c>
      <c r="B307" s="276" t="s">
        <v>460</v>
      </c>
      <c r="C307" s="277">
        <v>139.55000000000001</v>
      </c>
      <c r="D307" s="278">
        <v>141.03333333333333</v>
      </c>
      <c r="E307" s="278">
        <v>137.21666666666667</v>
      </c>
      <c r="F307" s="278">
        <v>134.88333333333333</v>
      </c>
      <c r="G307" s="278">
        <v>131.06666666666666</v>
      </c>
      <c r="H307" s="278">
        <v>143.36666666666667</v>
      </c>
      <c r="I307" s="278">
        <v>147.18333333333334</v>
      </c>
      <c r="J307" s="278">
        <v>149.51666666666668</v>
      </c>
      <c r="K307" s="276">
        <v>144.85</v>
      </c>
      <c r="L307" s="276">
        <v>138.69999999999999</v>
      </c>
      <c r="M307" s="276">
        <v>3.1096300000000001</v>
      </c>
    </row>
    <row r="308" spans="1:13">
      <c r="A308" s="267">
        <v>298</v>
      </c>
      <c r="B308" s="276" t="s">
        <v>148</v>
      </c>
      <c r="C308" s="277">
        <v>92305.95</v>
      </c>
      <c r="D308" s="278">
        <v>92690.633333333346</v>
      </c>
      <c r="E308" s="278">
        <v>91035.316666666695</v>
      </c>
      <c r="F308" s="278">
        <v>89764.683333333349</v>
      </c>
      <c r="G308" s="278">
        <v>88109.366666666698</v>
      </c>
      <c r="H308" s="278">
        <v>93961.266666666692</v>
      </c>
      <c r="I308" s="278">
        <v>95616.583333333343</v>
      </c>
      <c r="J308" s="278">
        <v>96887.216666666689</v>
      </c>
      <c r="K308" s="276">
        <v>94345.95</v>
      </c>
      <c r="L308" s="276">
        <v>91420</v>
      </c>
      <c r="M308" s="276">
        <v>0.90866999999999998</v>
      </c>
    </row>
    <row r="309" spans="1:13">
      <c r="A309" s="267">
        <v>299</v>
      </c>
      <c r="B309" s="276" t="s">
        <v>145</v>
      </c>
      <c r="C309" s="277">
        <v>1041.05</v>
      </c>
      <c r="D309" s="278">
        <v>1042</v>
      </c>
      <c r="E309" s="278">
        <v>1018.05</v>
      </c>
      <c r="F309" s="278">
        <v>995.05</v>
      </c>
      <c r="G309" s="278">
        <v>971.09999999999991</v>
      </c>
      <c r="H309" s="278">
        <v>1065</v>
      </c>
      <c r="I309" s="278">
        <v>1088.9499999999998</v>
      </c>
      <c r="J309" s="278">
        <v>1111.95</v>
      </c>
      <c r="K309" s="276">
        <v>1065.95</v>
      </c>
      <c r="L309" s="276">
        <v>1019</v>
      </c>
      <c r="M309" s="276">
        <v>17.424939999999999</v>
      </c>
    </row>
    <row r="310" spans="1:13">
      <c r="A310" s="267">
        <v>300</v>
      </c>
      <c r="B310" s="276" t="s">
        <v>462</v>
      </c>
      <c r="C310" s="277">
        <v>3801.05</v>
      </c>
      <c r="D310" s="278">
        <v>3826.3833333333332</v>
      </c>
      <c r="E310" s="278">
        <v>3712.7666666666664</v>
      </c>
      <c r="F310" s="278">
        <v>3624.4833333333331</v>
      </c>
      <c r="G310" s="278">
        <v>3510.8666666666663</v>
      </c>
      <c r="H310" s="278">
        <v>3914.6666666666665</v>
      </c>
      <c r="I310" s="278">
        <v>4028.2833333333333</v>
      </c>
      <c r="J310" s="278">
        <v>4116.5666666666666</v>
      </c>
      <c r="K310" s="276">
        <v>3940</v>
      </c>
      <c r="L310" s="276">
        <v>3738.1</v>
      </c>
      <c r="M310" s="276">
        <v>0.41987999999999998</v>
      </c>
    </row>
    <row r="311" spans="1:13">
      <c r="A311" s="267">
        <v>301</v>
      </c>
      <c r="B311" s="276" t="s">
        <v>463</v>
      </c>
      <c r="C311" s="277">
        <v>304.60000000000002</v>
      </c>
      <c r="D311" s="278">
        <v>308.61666666666667</v>
      </c>
      <c r="E311" s="278">
        <v>300.23333333333335</v>
      </c>
      <c r="F311" s="278">
        <v>295.86666666666667</v>
      </c>
      <c r="G311" s="278">
        <v>287.48333333333335</v>
      </c>
      <c r="H311" s="278">
        <v>312.98333333333335</v>
      </c>
      <c r="I311" s="278">
        <v>321.36666666666667</v>
      </c>
      <c r="J311" s="278">
        <v>325.73333333333335</v>
      </c>
      <c r="K311" s="276">
        <v>317</v>
      </c>
      <c r="L311" s="276">
        <v>304.25</v>
      </c>
      <c r="M311" s="276">
        <v>0.94052999999999998</v>
      </c>
    </row>
    <row r="312" spans="1:13">
      <c r="A312" s="267">
        <v>302</v>
      </c>
      <c r="B312" s="276" t="s">
        <v>139</v>
      </c>
      <c r="C312" s="277">
        <v>173.85</v>
      </c>
      <c r="D312" s="278">
        <v>176.35</v>
      </c>
      <c r="E312" s="278">
        <v>170.5</v>
      </c>
      <c r="F312" s="278">
        <v>167.15</v>
      </c>
      <c r="G312" s="278">
        <v>161.30000000000001</v>
      </c>
      <c r="H312" s="278">
        <v>179.7</v>
      </c>
      <c r="I312" s="278">
        <v>185.54999999999995</v>
      </c>
      <c r="J312" s="278">
        <v>188.89999999999998</v>
      </c>
      <c r="K312" s="276">
        <v>182.2</v>
      </c>
      <c r="L312" s="276">
        <v>173</v>
      </c>
      <c r="M312" s="276">
        <v>87.682090000000002</v>
      </c>
    </row>
    <row r="313" spans="1:13">
      <c r="A313" s="267">
        <v>303</v>
      </c>
      <c r="B313" s="276" t="s">
        <v>138</v>
      </c>
      <c r="C313" s="277">
        <v>798.4</v>
      </c>
      <c r="D313" s="278">
        <v>806.69999999999993</v>
      </c>
      <c r="E313" s="278">
        <v>786.69999999999982</v>
      </c>
      <c r="F313" s="278">
        <v>774.99999999999989</v>
      </c>
      <c r="G313" s="278">
        <v>754.99999999999977</v>
      </c>
      <c r="H313" s="278">
        <v>818.39999999999986</v>
      </c>
      <c r="I313" s="278">
        <v>838.40000000000009</v>
      </c>
      <c r="J313" s="278">
        <v>850.09999999999991</v>
      </c>
      <c r="K313" s="276">
        <v>826.7</v>
      </c>
      <c r="L313" s="276">
        <v>795</v>
      </c>
      <c r="M313" s="276">
        <v>55.88252</v>
      </c>
    </row>
    <row r="314" spans="1:13">
      <c r="A314" s="267">
        <v>304</v>
      </c>
      <c r="B314" s="276" t="s">
        <v>464</v>
      </c>
      <c r="C314" s="277">
        <v>165.05</v>
      </c>
      <c r="D314" s="278">
        <v>165.01666666666668</v>
      </c>
      <c r="E314" s="278">
        <v>161.03333333333336</v>
      </c>
      <c r="F314" s="278">
        <v>157.01666666666668</v>
      </c>
      <c r="G314" s="278">
        <v>153.03333333333336</v>
      </c>
      <c r="H314" s="278">
        <v>169.03333333333336</v>
      </c>
      <c r="I314" s="278">
        <v>173.01666666666665</v>
      </c>
      <c r="J314" s="278">
        <v>177.03333333333336</v>
      </c>
      <c r="K314" s="276">
        <v>169</v>
      </c>
      <c r="L314" s="276">
        <v>161</v>
      </c>
      <c r="M314" s="276">
        <v>3.5468199999999999</v>
      </c>
    </row>
    <row r="315" spans="1:13">
      <c r="A315" s="267">
        <v>305</v>
      </c>
      <c r="B315" s="276" t="s">
        <v>465</v>
      </c>
      <c r="C315" s="277">
        <v>214.9</v>
      </c>
      <c r="D315" s="278">
        <v>216.03333333333333</v>
      </c>
      <c r="E315" s="278">
        <v>213.36666666666667</v>
      </c>
      <c r="F315" s="278">
        <v>211.83333333333334</v>
      </c>
      <c r="G315" s="278">
        <v>209.16666666666669</v>
      </c>
      <c r="H315" s="278">
        <v>217.56666666666666</v>
      </c>
      <c r="I315" s="278">
        <v>220.23333333333335</v>
      </c>
      <c r="J315" s="278">
        <v>221.76666666666665</v>
      </c>
      <c r="K315" s="276">
        <v>218.7</v>
      </c>
      <c r="L315" s="276">
        <v>214.5</v>
      </c>
      <c r="M315" s="276">
        <v>0.96216999999999997</v>
      </c>
    </row>
    <row r="316" spans="1:13">
      <c r="A316" s="267">
        <v>306</v>
      </c>
      <c r="B316" s="276" t="s">
        <v>466</v>
      </c>
      <c r="C316" s="277">
        <v>491.95</v>
      </c>
      <c r="D316" s="278">
        <v>505.26666666666665</v>
      </c>
      <c r="E316" s="278">
        <v>466.68333333333328</v>
      </c>
      <c r="F316" s="278">
        <v>441.41666666666663</v>
      </c>
      <c r="G316" s="278">
        <v>402.83333333333326</v>
      </c>
      <c r="H316" s="278">
        <v>530.5333333333333</v>
      </c>
      <c r="I316" s="278">
        <v>569.11666666666679</v>
      </c>
      <c r="J316" s="278">
        <v>594.38333333333333</v>
      </c>
      <c r="K316" s="276">
        <v>543.85</v>
      </c>
      <c r="L316" s="276">
        <v>480</v>
      </c>
      <c r="M316" s="276">
        <v>6.8879200000000003</v>
      </c>
    </row>
    <row r="317" spans="1:13">
      <c r="A317" s="267">
        <v>307</v>
      </c>
      <c r="B317" s="276" t="s">
        <v>140</v>
      </c>
      <c r="C317" s="277">
        <v>162.1</v>
      </c>
      <c r="D317" s="278">
        <v>163.13333333333335</v>
      </c>
      <c r="E317" s="278">
        <v>160.26666666666671</v>
      </c>
      <c r="F317" s="278">
        <v>158.43333333333337</v>
      </c>
      <c r="G317" s="278">
        <v>155.56666666666672</v>
      </c>
      <c r="H317" s="278">
        <v>164.9666666666667</v>
      </c>
      <c r="I317" s="278">
        <v>167.83333333333331</v>
      </c>
      <c r="J317" s="278">
        <v>169.66666666666669</v>
      </c>
      <c r="K317" s="276">
        <v>166</v>
      </c>
      <c r="L317" s="276">
        <v>161.30000000000001</v>
      </c>
      <c r="M317" s="276">
        <v>55.79607</v>
      </c>
    </row>
    <row r="318" spans="1:13">
      <c r="A318" s="267">
        <v>308</v>
      </c>
      <c r="B318" s="276" t="s">
        <v>267</v>
      </c>
      <c r="C318" s="277">
        <v>38.1</v>
      </c>
      <c r="D318" s="278">
        <v>38.166666666666664</v>
      </c>
      <c r="E318" s="278">
        <v>37.583333333333329</v>
      </c>
      <c r="F318" s="278">
        <v>37.066666666666663</v>
      </c>
      <c r="G318" s="278">
        <v>36.483333333333327</v>
      </c>
      <c r="H318" s="278">
        <v>38.68333333333333</v>
      </c>
      <c r="I318" s="278">
        <v>39.266666666666659</v>
      </c>
      <c r="J318" s="278">
        <v>39.783333333333331</v>
      </c>
      <c r="K318" s="276">
        <v>38.75</v>
      </c>
      <c r="L318" s="276">
        <v>37.65</v>
      </c>
      <c r="M318" s="276">
        <v>9.7271300000000007</v>
      </c>
    </row>
    <row r="319" spans="1:13">
      <c r="A319" s="267">
        <v>309</v>
      </c>
      <c r="B319" s="276" t="s">
        <v>141</v>
      </c>
      <c r="C319" s="277">
        <v>418.75</v>
      </c>
      <c r="D319" s="278">
        <v>418.10000000000008</v>
      </c>
      <c r="E319" s="278">
        <v>413.75000000000017</v>
      </c>
      <c r="F319" s="278">
        <v>408.75000000000011</v>
      </c>
      <c r="G319" s="278">
        <v>404.4000000000002</v>
      </c>
      <c r="H319" s="278">
        <v>423.10000000000014</v>
      </c>
      <c r="I319" s="278">
        <v>427.45000000000005</v>
      </c>
      <c r="J319" s="278">
        <v>432.4500000000001</v>
      </c>
      <c r="K319" s="276">
        <v>422.45</v>
      </c>
      <c r="L319" s="276">
        <v>413.1</v>
      </c>
      <c r="M319" s="276">
        <v>18.357009999999999</v>
      </c>
    </row>
    <row r="320" spans="1:13">
      <c r="A320" s="267">
        <v>310</v>
      </c>
      <c r="B320" s="276" t="s">
        <v>142</v>
      </c>
      <c r="C320" s="277">
        <v>8048.85</v>
      </c>
      <c r="D320" s="278">
        <v>8118.95</v>
      </c>
      <c r="E320" s="278">
        <v>7929.9</v>
      </c>
      <c r="F320" s="278">
        <v>7810.95</v>
      </c>
      <c r="G320" s="278">
        <v>7621.9</v>
      </c>
      <c r="H320" s="278">
        <v>8237.9</v>
      </c>
      <c r="I320" s="278">
        <v>8426.9500000000007</v>
      </c>
      <c r="J320" s="278">
        <v>8545.9</v>
      </c>
      <c r="K320" s="276">
        <v>8308</v>
      </c>
      <c r="L320" s="276">
        <v>8000</v>
      </c>
      <c r="M320" s="276">
        <v>11.729139999999999</v>
      </c>
    </row>
    <row r="321" spans="1:13">
      <c r="A321" s="267">
        <v>311</v>
      </c>
      <c r="B321" s="276" t="s">
        <v>144</v>
      </c>
      <c r="C321" s="277">
        <v>702.1</v>
      </c>
      <c r="D321" s="278">
        <v>705.26666666666677</v>
      </c>
      <c r="E321" s="278">
        <v>693.83333333333348</v>
      </c>
      <c r="F321" s="278">
        <v>685.56666666666672</v>
      </c>
      <c r="G321" s="278">
        <v>674.13333333333344</v>
      </c>
      <c r="H321" s="278">
        <v>713.53333333333353</v>
      </c>
      <c r="I321" s="278">
        <v>724.9666666666667</v>
      </c>
      <c r="J321" s="278">
        <v>733.23333333333358</v>
      </c>
      <c r="K321" s="276">
        <v>716.7</v>
      </c>
      <c r="L321" s="276">
        <v>697</v>
      </c>
      <c r="M321" s="276">
        <v>9.6815899999999999</v>
      </c>
    </row>
    <row r="322" spans="1:13">
      <c r="A322" s="267">
        <v>312</v>
      </c>
      <c r="B322" s="276" t="s">
        <v>468</v>
      </c>
      <c r="C322" s="277">
        <v>2184.5</v>
      </c>
      <c r="D322" s="278">
        <v>2200.2000000000003</v>
      </c>
      <c r="E322" s="278">
        <v>2151.4000000000005</v>
      </c>
      <c r="F322" s="278">
        <v>2118.3000000000002</v>
      </c>
      <c r="G322" s="278">
        <v>2069.5000000000005</v>
      </c>
      <c r="H322" s="278">
        <v>2233.3000000000006</v>
      </c>
      <c r="I322" s="278">
        <v>2282.1000000000008</v>
      </c>
      <c r="J322" s="278">
        <v>2315.2000000000007</v>
      </c>
      <c r="K322" s="276">
        <v>2249</v>
      </c>
      <c r="L322" s="276">
        <v>2167.1</v>
      </c>
      <c r="M322" s="276">
        <v>0.54501999999999995</v>
      </c>
    </row>
    <row r="323" spans="1:13">
      <c r="A323" s="267">
        <v>313</v>
      </c>
      <c r="B323" s="276" t="s">
        <v>146</v>
      </c>
      <c r="C323" s="277">
        <v>1791.3</v>
      </c>
      <c r="D323" s="278">
        <v>1768.8333333333333</v>
      </c>
      <c r="E323" s="278">
        <v>1737.6666666666665</v>
      </c>
      <c r="F323" s="278">
        <v>1684.0333333333333</v>
      </c>
      <c r="G323" s="278">
        <v>1652.8666666666666</v>
      </c>
      <c r="H323" s="278">
        <v>1822.4666666666665</v>
      </c>
      <c r="I323" s="278">
        <v>1853.633333333333</v>
      </c>
      <c r="J323" s="278">
        <v>1907.2666666666664</v>
      </c>
      <c r="K323" s="276">
        <v>1800</v>
      </c>
      <c r="L323" s="276">
        <v>1715.2</v>
      </c>
      <c r="M323" s="276">
        <v>12.862970000000001</v>
      </c>
    </row>
    <row r="324" spans="1:13">
      <c r="A324" s="267">
        <v>314</v>
      </c>
      <c r="B324" s="276" t="s">
        <v>469</v>
      </c>
      <c r="C324" s="277">
        <v>92.35</v>
      </c>
      <c r="D324" s="278">
        <v>90.816666666666663</v>
      </c>
      <c r="E324" s="278">
        <v>87.533333333333331</v>
      </c>
      <c r="F324" s="278">
        <v>82.716666666666669</v>
      </c>
      <c r="G324" s="278">
        <v>79.433333333333337</v>
      </c>
      <c r="H324" s="278">
        <v>95.633333333333326</v>
      </c>
      <c r="I324" s="278">
        <v>98.916666666666657</v>
      </c>
      <c r="J324" s="278">
        <v>103.73333333333332</v>
      </c>
      <c r="K324" s="276">
        <v>94.1</v>
      </c>
      <c r="L324" s="276">
        <v>86</v>
      </c>
      <c r="M324" s="276">
        <v>24.649069999999998</v>
      </c>
    </row>
    <row r="325" spans="1:13">
      <c r="A325" s="267">
        <v>315</v>
      </c>
      <c r="B325" s="276" t="s">
        <v>470</v>
      </c>
      <c r="C325" s="277">
        <v>489.1</v>
      </c>
      <c r="D325" s="278">
        <v>482.25</v>
      </c>
      <c r="E325" s="278">
        <v>444.79999999999995</v>
      </c>
      <c r="F325" s="278">
        <v>400.49999999999994</v>
      </c>
      <c r="G325" s="278">
        <v>363.0499999999999</v>
      </c>
      <c r="H325" s="278">
        <v>526.54999999999995</v>
      </c>
      <c r="I325" s="278">
        <v>564</v>
      </c>
      <c r="J325" s="278">
        <v>608.30000000000007</v>
      </c>
      <c r="K325" s="276">
        <v>519.70000000000005</v>
      </c>
      <c r="L325" s="276">
        <v>437.95</v>
      </c>
      <c r="M325" s="276">
        <v>15.94154</v>
      </c>
    </row>
    <row r="326" spans="1:13">
      <c r="A326" s="267">
        <v>316</v>
      </c>
      <c r="B326" s="276" t="s">
        <v>1975</v>
      </c>
      <c r="C326" s="277">
        <v>190.45</v>
      </c>
      <c r="D326" s="278">
        <v>191.7833333333333</v>
      </c>
      <c r="E326" s="278">
        <v>187.71666666666661</v>
      </c>
      <c r="F326" s="278">
        <v>184.98333333333332</v>
      </c>
      <c r="G326" s="278">
        <v>180.91666666666663</v>
      </c>
      <c r="H326" s="278">
        <v>194.51666666666659</v>
      </c>
      <c r="I326" s="278">
        <v>198.58333333333331</v>
      </c>
      <c r="J326" s="278">
        <v>201.31666666666658</v>
      </c>
      <c r="K326" s="276">
        <v>195.85</v>
      </c>
      <c r="L326" s="276">
        <v>189.05</v>
      </c>
      <c r="M326" s="276">
        <v>5.1452400000000003</v>
      </c>
    </row>
    <row r="327" spans="1:13">
      <c r="A327" s="267">
        <v>317</v>
      </c>
      <c r="B327" s="276" t="s">
        <v>147</v>
      </c>
      <c r="C327" s="277">
        <v>156.25</v>
      </c>
      <c r="D327" s="278">
        <v>158.58333333333334</v>
      </c>
      <c r="E327" s="278">
        <v>152.4666666666667</v>
      </c>
      <c r="F327" s="278">
        <v>148.68333333333337</v>
      </c>
      <c r="G327" s="278">
        <v>142.56666666666672</v>
      </c>
      <c r="H327" s="278">
        <v>162.36666666666667</v>
      </c>
      <c r="I327" s="278">
        <v>168.48333333333329</v>
      </c>
      <c r="J327" s="278">
        <v>172.26666666666665</v>
      </c>
      <c r="K327" s="276">
        <v>164.7</v>
      </c>
      <c r="L327" s="276">
        <v>154.80000000000001</v>
      </c>
      <c r="M327" s="276">
        <v>223.08493000000001</v>
      </c>
    </row>
    <row r="328" spans="1:13">
      <c r="A328" s="267">
        <v>318</v>
      </c>
      <c r="B328" s="276" t="s">
        <v>471</v>
      </c>
      <c r="C328" s="277">
        <v>620.15</v>
      </c>
      <c r="D328" s="278">
        <v>621.98333333333323</v>
      </c>
      <c r="E328" s="278">
        <v>611.66666666666652</v>
      </c>
      <c r="F328" s="278">
        <v>603.18333333333328</v>
      </c>
      <c r="G328" s="278">
        <v>592.86666666666656</v>
      </c>
      <c r="H328" s="278">
        <v>630.46666666666647</v>
      </c>
      <c r="I328" s="278">
        <v>640.7833333333333</v>
      </c>
      <c r="J328" s="278">
        <v>649.26666666666642</v>
      </c>
      <c r="K328" s="276">
        <v>632.29999999999995</v>
      </c>
      <c r="L328" s="276">
        <v>613.5</v>
      </c>
      <c r="M328" s="276">
        <v>1.01311</v>
      </c>
    </row>
    <row r="329" spans="1:13">
      <c r="A329" s="267">
        <v>319</v>
      </c>
      <c r="B329" s="276" t="s">
        <v>268</v>
      </c>
      <c r="C329" s="277">
        <v>1599.05</v>
      </c>
      <c r="D329" s="278">
        <v>1584.0166666666667</v>
      </c>
      <c r="E329" s="278">
        <v>1552.0333333333333</v>
      </c>
      <c r="F329" s="278">
        <v>1505.0166666666667</v>
      </c>
      <c r="G329" s="278">
        <v>1473.0333333333333</v>
      </c>
      <c r="H329" s="278">
        <v>1631.0333333333333</v>
      </c>
      <c r="I329" s="278">
        <v>1663.0166666666664</v>
      </c>
      <c r="J329" s="278">
        <v>1710.0333333333333</v>
      </c>
      <c r="K329" s="276">
        <v>1616</v>
      </c>
      <c r="L329" s="276">
        <v>1537</v>
      </c>
      <c r="M329" s="276">
        <v>9.2036999999999995</v>
      </c>
    </row>
    <row r="330" spans="1:13">
      <c r="A330" s="267">
        <v>320</v>
      </c>
      <c r="B330" s="276" t="s">
        <v>472</v>
      </c>
      <c r="C330" s="277">
        <v>1674.8</v>
      </c>
      <c r="D330" s="278">
        <v>1678.6000000000001</v>
      </c>
      <c r="E330" s="278">
        <v>1659.2000000000003</v>
      </c>
      <c r="F330" s="278">
        <v>1643.6000000000001</v>
      </c>
      <c r="G330" s="278">
        <v>1624.2000000000003</v>
      </c>
      <c r="H330" s="278">
        <v>1694.2000000000003</v>
      </c>
      <c r="I330" s="278">
        <v>1713.6000000000004</v>
      </c>
      <c r="J330" s="278">
        <v>1729.2000000000003</v>
      </c>
      <c r="K330" s="276">
        <v>1698</v>
      </c>
      <c r="L330" s="276">
        <v>1663</v>
      </c>
      <c r="M330" s="276">
        <v>1.89367</v>
      </c>
    </row>
    <row r="331" spans="1:13">
      <c r="A331" s="267">
        <v>321</v>
      </c>
      <c r="B331" s="276" t="s">
        <v>149</v>
      </c>
      <c r="C331" s="277">
        <v>1165.4000000000001</v>
      </c>
      <c r="D331" s="278">
        <v>1174.9333333333334</v>
      </c>
      <c r="E331" s="278">
        <v>1152.4666666666667</v>
      </c>
      <c r="F331" s="278">
        <v>1139.5333333333333</v>
      </c>
      <c r="G331" s="278">
        <v>1117.0666666666666</v>
      </c>
      <c r="H331" s="278">
        <v>1187.8666666666668</v>
      </c>
      <c r="I331" s="278">
        <v>1210.3333333333335</v>
      </c>
      <c r="J331" s="278">
        <v>1223.2666666666669</v>
      </c>
      <c r="K331" s="276">
        <v>1197.4000000000001</v>
      </c>
      <c r="L331" s="276">
        <v>1162</v>
      </c>
      <c r="M331" s="276">
        <v>13.34225</v>
      </c>
    </row>
    <row r="332" spans="1:13">
      <c r="A332" s="267">
        <v>322</v>
      </c>
      <c r="B332" s="276" t="s">
        <v>269</v>
      </c>
      <c r="C332" s="277">
        <v>905.1</v>
      </c>
      <c r="D332" s="278">
        <v>898.41666666666663</v>
      </c>
      <c r="E332" s="278">
        <v>889.63333333333321</v>
      </c>
      <c r="F332" s="278">
        <v>874.16666666666663</v>
      </c>
      <c r="G332" s="278">
        <v>865.38333333333321</v>
      </c>
      <c r="H332" s="278">
        <v>913.88333333333321</v>
      </c>
      <c r="I332" s="278">
        <v>922.66666666666674</v>
      </c>
      <c r="J332" s="278">
        <v>938.13333333333321</v>
      </c>
      <c r="K332" s="276">
        <v>907.2</v>
      </c>
      <c r="L332" s="276">
        <v>882.95</v>
      </c>
      <c r="M332" s="276">
        <v>1.6407</v>
      </c>
    </row>
    <row r="333" spans="1:13">
      <c r="A333" s="267">
        <v>323</v>
      </c>
      <c r="B333" s="276" t="s">
        <v>151</v>
      </c>
      <c r="C333" s="277">
        <v>31.45</v>
      </c>
      <c r="D333" s="278">
        <v>31.7</v>
      </c>
      <c r="E333" s="278">
        <v>30.799999999999997</v>
      </c>
      <c r="F333" s="278">
        <v>30.15</v>
      </c>
      <c r="G333" s="278">
        <v>29.249999999999996</v>
      </c>
      <c r="H333" s="278">
        <v>32.349999999999994</v>
      </c>
      <c r="I333" s="278">
        <v>33.25</v>
      </c>
      <c r="J333" s="278">
        <v>33.9</v>
      </c>
      <c r="K333" s="276">
        <v>32.6</v>
      </c>
      <c r="L333" s="276">
        <v>31.05</v>
      </c>
      <c r="M333" s="276">
        <v>94.131020000000007</v>
      </c>
    </row>
    <row r="334" spans="1:13">
      <c r="A334" s="267">
        <v>324</v>
      </c>
      <c r="B334" s="276" t="s">
        <v>152</v>
      </c>
      <c r="C334" s="277">
        <v>57.1</v>
      </c>
      <c r="D334" s="278">
        <v>57.816666666666663</v>
      </c>
      <c r="E334" s="278">
        <v>56.133333333333326</v>
      </c>
      <c r="F334" s="278">
        <v>55.166666666666664</v>
      </c>
      <c r="G334" s="278">
        <v>53.483333333333327</v>
      </c>
      <c r="H334" s="278">
        <v>58.783333333333324</v>
      </c>
      <c r="I334" s="278">
        <v>60.466666666666661</v>
      </c>
      <c r="J334" s="278">
        <v>61.433333333333323</v>
      </c>
      <c r="K334" s="276">
        <v>59.5</v>
      </c>
      <c r="L334" s="276">
        <v>56.85</v>
      </c>
      <c r="M334" s="276">
        <v>59.864699999999999</v>
      </c>
    </row>
    <row r="335" spans="1:13">
      <c r="A335" s="267">
        <v>325</v>
      </c>
      <c r="B335" s="276" t="s">
        <v>473</v>
      </c>
      <c r="C335" s="277">
        <v>587.29999999999995</v>
      </c>
      <c r="D335" s="278">
        <v>588.5</v>
      </c>
      <c r="E335" s="278">
        <v>579.95000000000005</v>
      </c>
      <c r="F335" s="278">
        <v>572.6</v>
      </c>
      <c r="G335" s="278">
        <v>564.05000000000007</v>
      </c>
      <c r="H335" s="278">
        <v>595.85</v>
      </c>
      <c r="I335" s="278">
        <v>604.4</v>
      </c>
      <c r="J335" s="278">
        <v>611.75</v>
      </c>
      <c r="K335" s="276">
        <v>597.04999999999995</v>
      </c>
      <c r="L335" s="276">
        <v>581.15</v>
      </c>
      <c r="M335" s="276">
        <v>0.70991000000000004</v>
      </c>
    </row>
    <row r="336" spans="1:13">
      <c r="A336" s="267">
        <v>326</v>
      </c>
      <c r="B336" s="276" t="s">
        <v>270</v>
      </c>
      <c r="C336" s="277">
        <v>24.2</v>
      </c>
      <c r="D336" s="278">
        <v>24.383333333333336</v>
      </c>
      <c r="E336" s="278">
        <v>23.966666666666672</v>
      </c>
      <c r="F336" s="278">
        <v>23.733333333333334</v>
      </c>
      <c r="G336" s="278">
        <v>23.31666666666667</v>
      </c>
      <c r="H336" s="278">
        <v>24.616666666666674</v>
      </c>
      <c r="I336" s="278">
        <v>25.033333333333339</v>
      </c>
      <c r="J336" s="278">
        <v>25.266666666666676</v>
      </c>
      <c r="K336" s="276">
        <v>24.8</v>
      </c>
      <c r="L336" s="276">
        <v>24.15</v>
      </c>
      <c r="M336" s="276">
        <v>45.338920000000002</v>
      </c>
    </row>
    <row r="337" spans="1:13">
      <c r="A337" s="267">
        <v>327</v>
      </c>
      <c r="B337" s="276" t="s">
        <v>474</v>
      </c>
      <c r="C337" s="277">
        <v>52.45</v>
      </c>
      <c r="D337" s="278">
        <v>52.95000000000001</v>
      </c>
      <c r="E337" s="278">
        <v>51.700000000000017</v>
      </c>
      <c r="F337" s="278">
        <v>50.95000000000001</v>
      </c>
      <c r="G337" s="278">
        <v>49.700000000000017</v>
      </c>
      <c r="H337" s="278">
        <v>53.700000000000017</v>
      </c>
      <c r="I337" s="278">
        <v>54.95</v>
      </c>
      <c r="J337" s="278">
        <v>55.700000000000017</v>
      </c>
      <c r="K337" s="276">
        <v>54.2</v>
      </c>
      <c r="L337" s="276">
        <v>52.2</v>
      </c>
      <c r="M337" s="276">
        <v>10.760859999999999</v>
      </c>
    </row>
    <row r="338" spans="1:13">
      <c r="A338" s="267">
        <v>328</v>
      </c>
      <c r="B338" s="276" t="s">
        <v>155</v>
      </c>
      <c r="C338" s="277">
        <v>111.9</v>
      </c>
      <c r="D338" s="278">
        <v>113.63333333333333</v>
      </c>
      <c r="E338" s="278">
        <v>109.46666666666665</v>
      </c>
      <c r="F338" s="278">
        <v>107.03333333333333</v>
      </c>
      <c r="G338" s="278">
        <v>102.86666666666666</v>
      </c>
      <c r="H338" s="278">
        <v>116.06666666666665</v>
      </c>
      <c r="I338" s="278">
        <v>120.23333333333333</v>
      </c>
      <c r="J338" s="278">
        <v>122.66666666666664</v>
      </c>
      <c r="K338" s="276">
        <v>117.8</v>
      </c>
      <c r="L338" s="276">
        <v>111.2</v>
      </c>
      <c r="M338" s="276">
        <v>90.778559999999999</v>
      </c>
    </row>
    <row r="339" spans="1:13">
      <c r="A339" s="267">
        <v>329</v>
      </c>
      <c r="B339" s="276" t="s">
        <v>737</v>
      </c>
      <c r="C339" s="277">
        <v>149.19999999999999</v>
      </c>
      <c r="D339" s="278">
        <v>150.33333333333334</v>
      </c>
      <c r="E339" s="278">
        <v>145.86666666666667</v>
      </c>
      <c r="F339" s="278">
        <v>142.53333333333333</v>
      </c>
      <c r="G339" s="278">
        <v>138.06666666666666</v>
      </c>
      <c r="H339" s="278">
        <v>153.66666666666669</v>
      </c>
      <c r="I339" s="278">
        <v>158.13333333333333</v>
      </c>
      <c r="J339" s="278">
        <v>161.4666666666667</v>
      </c>
      <c r="K339" s="276">
        <v>154.80000000000001</v>
      </c>
      <c r="L339" s="276">
        <v>147</v>
      </c>
      <c r="M339" s="276">
        <v>47.762749999999997</v>
      </c>
    </row>
    <row r="340" spans="1:13">
      <c r="A340" s="267">
        <v>330</v>
      </c>
      <c r="B340" s="276" t="s">
        <v>156</v>
      </c>
      <c r="C340" s="277">
        <v>94.05</v>
      </c>
      <c r="D340" s="278">
        <v>94.483333333333348</v>
      </c>
      <c r="E340" s="278">
        <v>92.466666666666697</v>
      </c>
      <c r="F340" s="278">
        <v>90.883333333333354</v>
      </c>
      <c r="G340" s="278">
        <v>88.866666666666703</v>
      </c>
      <c r="H340" s="278">
        <v>96.066666666666691</v>
      </c>
      <c r="I340" s="278">
        <v>98.083333333333343</v>
      </c>
      <c r="J340" s="278">
        <v>99.666666666666686</v>
      </c>
      <c r="K340" s="276">
        <v>96.5</v>
      </c>
      <c r="L340" s="276">
        <v>92.9</v>
      </c>
      <c r="M340" s="276">
        <v>260.29669000000001</v>
      </c>
    </row>
    <row r="341" spans="1:13">
      <c r="A341" s="267">
        <v>331</v>
      </c>
      <c r="B341" s="276" t="s">
        <v>475</v>
      </c>
      <c r="C341" s="277">
        <v>459.25</v>
      </c>
      <c r="D341" s="278">
        <v>462.08333333333331</v>
      </c>
      <c r="E341" s="278">
        <v>447.16666666666663</v>
      </c>
      <c r="F341" s="278">
        <v>435.08333333333331</v>
      </c>
      <c r="G341" s="278">
        <v>420.16666666666663</v>
      </c>
      <c r="H341" s="278">
        <v>474.16666666666663</v>
      </c>
      <c r="I341" s="278">
        <v>489.08333333333326</v>
      </c>
      <c r="J341" s="278">
        <v>501.16666666666663</v>
      </c>
      <c r="K341" s="276">
        <v>477</v>
      </c>
      <c r="L341" s="276">
        <v>450</v>
      </c>
      <c r="M341" s="276">
        <v>0.91374</v>
      </c>
    </row>
    <row r="342" spans="1:13">
      <c r="A342" s="267">
        <v>332</v>
      </c>
      <c r="B342" s="276" t="s">
        <v>150</v>
      </c>
      <c r="C342" s="277">
        <v>46.6</v>
      </c>
      <c r="D342" s="278">
        <v>47.366666666666674</v>
      </c>
      <c r="E342" s="278">
        <v>45.533333333333346</v>
      </c>
      <c r="F342" s="278">
        <v>44.466666666666669</v>
      </c>
      <c r="G342" s="278">
        <v>42.63333333333334</v>
      </c>
      <c r="H342" s="278">
        <v>48.433333333333351</v>
      </c>
      <c r="I342" s="278">
        <v>50.26666666666668</v>
      </c>
      <c r="J342" s="278">
        <v>51.333333333333357</v>
      </c>
      <c r="K342" s="276">
        <v>49.2</v>
      </c>
      <c r="L342" s="276">
        <v>46.3</v>
      </c>
      <c r="M342" s="276">
        <v>373.41858999999999</v>
      </c>
    </row>
    <row r="343" spans="1:13">
      <c r="A343" s="267">
        <v>333</v>
      </c>
      <c r="B343" s="276" t="s">
        <v>476</v>
      </c>
      <c r="C343" s="277">
        <v>42.15</v>
      </c>
      <c r="D343" s="278">
        <v>42.483333333333334</v>
      </c>
      <c r="E343" s="278">
        <v>41.616666666666667</v>
      </c>
      <c r="F343" s="278">
        <v>41.083333333333336</v>
      </c>
      <c r="G343" s="278">
        <v>40.216666666666669</v>
      </c>
      <c r="H343" s="278">
        <v>43.016666666666666</v>
      </c>
      <c r="I343" s="278">
        <v>43.88333333333334</v>
      </c>
      <c r="J343" s="278">
        <v>44.416666666666664</v>
      </c>
      <c r="K343" s="276">
        <v>43.35</v>
      </c>
      <c r="L343" s="276">
        <v>41.95</v>
      </c>
      <c r="M343" s="276">
        <v>12.05133</v>
      </c>
    </row>
    <row r="344" spans="1:13">
      <c r="A344" s="267">
        <v>334</v>
      </c>
      <c r="B344" s="276" t="s">
        <v>478</v>
      </c>
      <c r="C344" s="277">
        <v>2495.8000000000002</v>
      </c>
      <c r="D344" s="278">
        <v>2523.7000000000003</v>
      </c>
      <c r="E344" s="278">
        <v>2462.1000000000004</v>
      </c>
      <c r="F344" s="278">
        <v>2428.4</v>
      </c>
      <c r="G344" s="278">
        <v>2366.8000000000002</v>
      </c>
      <c r="H344" s="278">
        <v>2557.4000000000005</v>
      </c>
      <c r="I344" s="278">
        <v>2619</v>
      </c>
      <c r="J344" s="278">
        <v>2652.7000000000007</v>
      </c>
      <c r="K344" s="276">
        <v>2585.3000000000002</v>
      </c>
      <c r="L344" s="276">
        <v>2490</v>
      </c>
      <c r="M344" s="276">
        <v>1.0497300000000001</v>
      </c>
    </row>
    <row r="345" spans="1:13">
      <c r="A345" s="267">
        <v>335</v>
      </c>
      <c r="B345" s="276" t="s">
        <v>2049</v>
      </c>
      <c r="C345" s="277">
        <v>81.55</v>
      </c>
      <c r="D345" s="278">
        <v>82.083333333333329</v>
      </c>
      <c r="E345" s="278">
        <v>80.566666666666663</v>
      </c>
      <c r="F345" s="278">
        <v>79.583333333333329</v>
      </c>
      <c r="G345" s="278">
        <v>78.066666666666663</v>
      </c>
      <c r="H345" s="278">
        <v>83.066666666666663</v>
      </c>
      <c r="I345" s="278">
        <v>84.583333333333343</v>
      </c>
      <c r="J345" s="278">
        <v>85.566666666666663</v>
      </c>
      <c r="K345" s="276">
        <v>83.6</v>
      </c>
      <c r="L345" s="276">
        <v>81.099999999999994</v>
      </c>
      <c r="M345" s="276">
        <v>0.92188000000000003</v>
      </c>
    </row>
    <row r="346" spans="1:13">
      <c r="A346" s="267">
        <v>336</v>
      </c>
      <c r="B346" s="276" t="s">
        <v>153</v>
      </c>
      <c r="C346" s="277">
        <v>17589.599999999999</v>
      </c>
      <c r="D346" s="278">
        <v>17673.966666666664</v>
      </c>
      <c r="E346" s="278">
        <v>17465.633333333328</v>
      </c>
      <c r="F346" s="278">
        <v>17341.666666666664</v>
      </c>
      <c r="G346" s="278">
        <v>17133.333333333328</v>
      </c>
      <c r="H346" s="278">
        <v>17797.933333333327</v>
      </c>
      <c r="I346" s="278">
        <v>18006.266666666663</v>
      </c>
      <c r="J346" s="278">
        <v>18130.233333333326</v>
      </c>
      <c r="K346" s="276">
        <v>17882.3</v>
      </c>
      <c r="L346" s="276">
        <v>17550</v>
      </c>
      <c r="M346" s="276">
        <v>0.98250000000000004</v>
      </c>
    </row>
    <row r="347" spans="1:13">
      <c r="A347" s="267">
        <v>337</v>
      </c>
      <c r="B347" s="276" t="s">
        <v>3181</v>
      </c>
      <c r="C347" s="277">
        <v>37</v>
      </c>
      <c r="D347" s="278">
        <v>37.083333333333336</v>
      </c>
      <c r="E347" s="278">
        <v>36.416666666666671</v>
      </c>
      <c r="F347" s="278">
        <v>35.833333333333336</v>
      </c>
      <c r="G347" s="278">
        <v>35.166666666666671</v>
      </c>
      <c r="H347" s="278">
        <v>37.666666666666671</v>
      </c>
      <c r="I347" s="278">
        <v>38.333333333333343</v>
      </c>
      <c r="J347" s="278">
        <v>38.916666666666671</v>
      </c>
      <c r="K347" s="276">
        <v>37.75</v>
      </c>
      <c r="L347" s="276">
        <v>36.5</v>
      </c>
      <c r="M347" s="276">
        <v>14.13973</v>
      </c>
    </row>
    <row r="348" spans="1:13">
      <c r="A348" s="267">
        <v>338</v>
      </c>
      <c r="B348" s="276" t="s">
        <v>479</v>
      </c>
      <c r="C348" s="277">
        <v>1470.4</v>
      </c>
      <c r="D348" s="278">
        <v>1468.25</v>
      </c>
      <c r="E348" s="278">
        <v>1446.5</v>
      </c>
      <c r="F348" s="278">
        <v>1422.6</v>
      </c>
      <c r="G348" s="278">
        <v>1400.85</v>
      </c>
      <c r="H348" s="278">
        <v>1492.15</v>
      </c>
      <c r="I348" s="278">
        <v>1513.9</v>
      </c>
      <c r="J348" s="278">
        <v>1537.8000000000002</v>
      </c>
      <c r="K348" s="276">
        <v>1490</v>
      </c>
      <c r="L348" s="276">
        <v>1444.35</v>
      </c>
      <c r="M348" s="276">
        <v>9.3420000000000003E-2</v>
      </c>
    </row>
    <row r="349" spans="1:13">
      <c r="A349" s="267">
        <v>339</v>
      </c>
      <c r="B349" s="276" t="s">
        <v>3161</v>
      </c>
      <c r="C349" s="277">
        <v>328.75</v>
      </c>
      <c r="D349" s="278">
        <v>329.8</v>
      </c>
      <c r="E349" s="278">
        <v>324.95000000000005</v>
      </c>
      <c r="F349" s="278">
        <v>321.15000000000003</v>
      </c>
      <c r="G349" s="278">
        <v>316.30000000000007</v>
      </c>
      <c r="H349" s="278">
        <v>333.6</v>
      </c>
      <c r="I349" s="278">
        <v>338.45000000000005</v>
      </c>
      <c r="J349" s="278">
        <v>342.25</v>
      </c>
      <c r="K349" s="276">
        <v>334.65</v>
      </c>
      <c r="L349" s="276">
        <v>326</v>
      </c>
      <c r="M349" s="276">
        <v>8.9490800000000004</v>
      </c>
    </row>
    <row r="350" spans="1:13">
      <c r="A350" s="267">
        <v>340</v>
      </c>
      <c r="B350" s="276" t="s">
        <v>271</v>
      </c>
      <c r="C350" s="277">
        <v>567.45000000000005</v>
      </c>
      <c r="D350" s="278">
        <v>568.31666666666672</v>
      </c>
      <c r="E350" s="278">
        <v>560.78333333333342</v>
      </c>
      <c r="F350" s="278">
        <v>554.11666666666667</v>
      </c>
      <c r="G350" s="278">
        <v>546.58333333333337</v>
      </c>
      <c r="H350" s="278">
        <v>574.98333333333346</v>
      </c>
      <c r="I350" s="278">
        <v>582.51666666666677</v>
      </c>
      <c r="J350" s="278">
        <v>589.18333333333351</v>
      </c>
      <c r="K350" s="276">
        <v>575.85</v>
      </c>
      <c r="L350" s="276">
        <v>561.65</v>
      </c>
      <c r="M350" s="276">
        <v>2.2820999999999998</v>
      </c>
    </row>
    <row r="351" spans="1:13">
      <c r="A351" s="267">
        <v>341</v>
      </c>
      <c r="B351" s="276" t="s">
        <v>158</v>
      </c>
      <c r="C351" s="277">
        <v>92.75</v>
      </c>
      <c r="D351" s="278">
        <v>93.566666666666663</v>
      </c>
      <c r="E351" s="278">
        <v>91.683333333333323</v>
      </c>
      <c r="F351" s="278">
        <v>90.61666666666666</v>
      </c>
      <c r="G351" s="278">
        <v>88.73333333333332</v>
      </c>
      <c r="H351" s="278">
        <v>94.633333333333326</v>
      </c>
      <c r="I351" s="278">
        <v>96.516666666666652</v>
      </c>
      <c r="J351" s="278">
        <v>97.583333333333329</v>
      </c>
      <c r="K351" s="276">
        <v>95.45</v>
      </c>
      <c r="L351" s="276">
        <v>92.5</v>
      </c>
      <c r="M351" s="276">
        <v>273.11961000000002</v>
      </c>
    </row>
    <row r="352" spans="1:13">
      <c r="A352" s="267">
        <v>342</v>
      </c>
      <c r="B352" s="276" t="s">
        <v>157</v>
      </c>
      <c r="C352" s="277">
        <v>111.5</v>
      </c>
      <c r="D352" s="278">
        <v>112.64999999999999</v>
      </c>
      <c r="E352" s="278">
        <v>108.89999999999998</v>
      </c>
      <c r="F352" s="278">
        <v>106.29999999999998</v>
      </c>
      <c r="G352" s="278">
        <v>102.54999999999997</v>
      </c>
      <c r="H352" s="278">
        <v>115.24999999999999</v>
      </c>
      <c r="I352" s="278">
        <v>119.00000000000001</v>
      </c>
      <c r="J352" s="278">
        <v>121.6</v>
      </c>
      <c r="K352" s="276">
        <v>116.4</v>
      </c>
      <c r="L352" s="276">
        <v>110.05</v>
      </c>
      <c r="M352" s="276">
        <v>27.143260000000001</v>
      </c>
    </row>
    <row r="353" spans="1:13">
      <c r="A353" s="267">
        <v>343</v>
      </c>
      <c r="B353" s="276" t="s">
        <v>480</v>
      </c>
      <c r="C353" s="277">
        <v>74.8</v>
      </c>
      <c r="D353" s="278">
        <v>75.599999999999994</v>
      </c>
      <c r="E353" s="278">
        <v>73.299999999999983</v>
      </c>
      <c r="F353" s="278">
        <v>71.799999999999983</v>
      </c>
      <c r="G353" s="278">
        <v>69.499999999999972</v>
      </c>
      <c r="H353" s="278">
        <v>77.099999999999994</v>
      </c>
      <c r="I353" s="278">
        <v>79.400000000000006</v>
      </c>
      <c r="J353" s="278">
        <v>80.900000000000006</v>
      </c>
      <c r="K353" s="276">
        <v>77.900000000000006</v>
      </c>
      <c r="L353" s="276">
        <v>74.099999999999994</v>
      </c>
      <c r="M353" s="276">
        <v>0.53278999999999999</v>
      </c>
    </row>
    <row r="354" spans="1:13">
      <c r="A354" s="267">
        <v>344</v>
      </c>
      <c r="B354" s="276" t="s">
        <v>272</v>
      </c>
      <c r="C354" s="277">
        <v>3314.65</v>
      </c>
      <c r="D354" s="278">
        <v>3329.2166666666667</v>
      </c>
      <c r="E354" s="278">
        <v>3270.4333333333334</v>
      </c>
      <c r="F354" s="278">
        <v>3226.2166666666667</v>
      </c>
      <c r="G354" s="278">
        <v>3167.4333333333334</v>
      </c>
      <c r="H354" s="278">
        <v>3373.4333333333334</v>
      </c>
      <c r="I354" s="278">
        <v>3432.2166666666672</v>
      </c>
      <c r="J354" s="278">
        <v>3476.4333333333334</v>
      </c>
      <c r="K354" s="276">
        <v>3388</v>
      </c>
      <c r="L354" s="276">
        <v>3285</v>
      </c>
      <c r="M354" s="276">
        <v>0.43624000000000002</v>
      </c>
    </row>
    <row r="355" spans="1:13">
      <c r="A355" s="267">
        <v>345</v>
      </c>
      <c r="B355" s="276" t="s">
        <v>481</v>
      </c>
      <c r="C355" s="277">
        <v>81.7</v>
      </c>
      <c r="D355" s="278">
        <v>82.166666666666671</v>
      </c>
      <c r="E355" s="278">
        <v>79.983333333333348</v>
      </c>
      <c r="F355" s="278">
        <v>78.26666666666668</v>
      </c>
      <c r="G355" s="278">
        <v>76.083333333333357</v>
      </c>
      <c r="H355" s="278">
        <v>83.88333333333334</v>
      </c>
      <c r="I355" s="278">
        <v>86.066666666666649</v>
      </c>
      <c r="J355" s="278">
        <v>87.783333333333331</v>
      </c>
      <c r="K355" s="276">
        <v>84.35</v>
      </c>
      <c r="L355" s="276">
        <v>80.45</v>
      </c>
      <c r="M355" s="276">
        <v>2.5916800000000002</v>
      </c>
    </row>
    <row r="356" spans="1:13">
      <c r="A356" s="267">
        <v>346</v>
      </c>
      <c r="B356" s="276" t="s">
        <v>482</v>
      </c>
      <c r="C356" s="277">
        <v>256.64999999999998</v>
      </c>
      <c r="D356" s="278">
        <v>252.71666666666667</v>
      </c>
      <c r="E356" s="278">
        <v>244.43333333333334</v>
      </c>
      <c r="F356" s="278">
        <v>232.21666666666667</v>
      </c>
      <c r="G356" s="278">
        <v>223.93333333333334</v>
      </c>
      <c r="H356" s="278">
        <v>264.93333333333334</v>
      </c>
      <c r="I356" s="278">
        <v>273.2166666666667</v>
      </c>
      <c r="J356" s="278">
        <v>285.43333333333334</v>
      </c>
      <c r="K356" s="276">
        <v>261</v>
      </c>
      <c r="L356" s="276">
        <v>240.5</v>
      </c>
      <c r="M356" s="276">
        <v>11.63406</v>
      </c>
    </row>
    <row r="357" spans="1:13">
      <c r="A357" s="267">
        <v>347</v>
      </c>
      <c r="B357" s="276" t="s">
        <v>483</v>
      </c>
      <c r="C357" s="277">
        <v>229.85</v>
      </c>
      <c r="D357" s="278">
        <v>232.61666666666667</v>
      </c>
      <c r="E357" s="278">
        <v>222.73333333333335</v>
      </c>
      <c r="F357" s="278">
        <v>215.61666666666667</v>
      </c>
      <c r="G357" s="278">
        <v>205.73333333333335</v>
      </c>
      <c r="H357" s="278">
        <v>239.73333333333335</v>
      </c>
      <c r="I357" s="278">
        <v>249.61666666666667</v>
      </c>
      <c r="J357" s="278">
        <v>256.73333333333335</v>
      </c>
      <c r="K357" s="276">
        <v>242.5</v>
      </c>
      <c r="L357" s="276">
        <v>225.5</v>
      </c>
      <c r="M357" s="276">
        <v>1.4918899999999999</v>
      </c>
    </row>
    <row r="358" spans="1:13">
      <c r="A358" s="267">
        <v>348</v>
      </c>
      <c r="B358" s="276" t="s">
        <v>273</v>
      </c>
      <c r="C358" s="277">
        <v>2154.8000000000002</v>
      </c>
      <c r="D358" s="278">
        <v>2175.6833333333334</v>
      </c>
      <c r="E358" s="278">
        <v>2129.1166666666668</v>
      </c>
      <c r="F358" s="278">
        <v>2103.4333333333334</v>
      </c>
      <c r="G358" s="278">
        <v>2056.8666666666668</v>
      </c>
      <c r="H358" s="278">
        <v>2201.3666666666668</v>
      </c>
      <c r="I358" s="278">
        <v>2247.9333333333334</v>
      </c>
      <c r="J358" s="278">
        <v>2273.6166666666668</v>
      </c>
      <c r="K358" s="276">
        <v>2222.25</v>
      </c>
      <c r="L358" s="276">
        <v>2150</v>
      </c>
      <c r="M358" s="276">
        <v>3.5236200000000002</v>
      </c>
    </row>
    <row r="359" spans="1:13">
      <c r="A359" s="267">
        <v>349</v>
      </c>
      <c r="B359" s="276" t="s">
        <v>274</v>
      </c>
      <c r="C359" s="277">
        <v>368.2</v>
      </c>
      <c r="D359" s="278">
        <v>369.08333333333331</v>
      </c>
      <c r="E359" s="278">
        <v>361.66666666666663</v>
      </c>
      <c r="F359" s="278">
        <v>355.13333333333333</v>
      </c>
      <c r="G359" s="278">
        <v>347.71666666666664</v>
      </c>
      <c r="H359" s="278">
        <v>375.61666666666662</v>
      </c>
      <c r="I359" s="278">
        <v>383.03333333333325</v>
      </c>
      <c r="J359" s="278">
        <v>389.56666666666661</v>
      </c>
      <c r="K359" s="276">
        <v>376.5</v>
      </c>
      <c r="L359" s="276">
        <v>362.55</v>
      </c>
      <c r="M359" s="276">
        <v>2.27847</v>
      </c>
    </row>
    <row r="360" spans="1:13">
      <c r="A360" s="267">
        <v>350</v>
      </c>
      <c r="B360" s="276" t="s">
        <v>485</v>
      </c>
      <c r="C360" s="277">
        <v>187.6</v>
      </c>
      <c r="D360" s="278">
        <v>186.38333333333335</v>
      </c>
      <c r="E360" s="278">
        <v>183.76666666666671</v>
      </c>
      <c r="F360" s="278">
        <v>179.93333333333337</v>
      </c>
      <c r="G360" s="278">
        <v>177.31666666666672</v>
      </c>
      <c r="H360" s="278">
        <v>190.2166666666667</v>
      </c>
      <c r="I360" s="278">
        <v>192.83333333333331</v>
      </c>
      <c r="J360" s="278">
        <v>196.66666666666669</v>
      </c>
      <c r="K360" s="276">
        <v>189</v>
      </c>
      <c r="L360" s="276">
        <v>182.55</v>
      </c>
      <c r="M360" s="276">
        <v>4.2808900000000003</v>
      </c>
    </row>
    <row r="361" spans="1:13">
      <c r="A361" s="267">
        <v>351</v>
      </c>
      <c r="B361" s="276" t="s">
        <v>2253</v>
      </c>
      <c r="C361" s="277">
        <v>415.75</v>
      </c>
      <c r="D361" s="278">
        <v>411.95</v>
      </c>
      <c r="E361" s="278">
        <v>403.34999999999997</v>
      </c>
      <c r="F361" s="278">
        <v>390.95</v>
      </c>
      <c r="G361" s="278">
        <v>382.34999999999997</v>
      </c>
      <c r="H361" s="278">
        <v>424.34999999999997</v>
      </c>
      <c r="I361" s="278">
        <v>432.95</v>
      </c>
      <c r="J361" s="278">
        <v>445.34999999999997</v>
      </c>
      <c r="K361" s="276">
        <v>420.55</v>
      </c>
      <c r="L361" s="276">
        <v>399.55</v>
      </c>
      <c r="M361" s="276">
        <v>1.53247</v>
      </c>
    </row>
    <row r="362" spans="1:13">
      <c r="A362" s="267">
        <v>352</v>
      </c>
      <c r="B362" s="276" t="s">
        <v>486</v>
      </c>
      <c r="C362" s="277">
        <v>59.1</v>
      </c>
      <c r="D362" s="278">
        <v>59.15</v>
      </c>
      <c r="E362" s="278">
        <v>57.55</v>
      </c>
      <c r="F362" s="278">
        <v>56</v>
      </c>
      <c r="G362" s="278">
        <v>54.4</v>
      </c>
      <c r="H362" s="278">
        <v>60.699999999999996</v>
      </c>
      <c r="I362" s="278">
        <v>62.300000000000004</v>
      </c>
      <c r="J362" s="278">
        <v>63.849999999999994</v>
      </c>
      <c r="K362" s="276">
        <v>60.75</v>
      </c>
      <c r="L362" s="276">
        <v>57.6</v>
      </c>
      <c r="M362" s="276">
        <v>17.525410000000001</v>
      </c>
    </row>
    <row r="363" spans="1:13">
      <c r="A363" s="267">
        <v>353</v>
      </c>
      <c r="B363" s="276" t="s">
        <v>166</v>
      </c>
      <c r="C363" s="277">
        <v>1519.65</v>
      </c>
      <c r="D363" s="278">
        <v>1536.6333333333332</v>
      </c>
      <c r="E363" s="278">
        <v>1493.3666666666663</v>
      </c>
      <c r="F363" s="278">
        <v>1467.083333333333</v>
      </c>
      <c r="G363" s="278">
        <v>1423.8166666666662</v>
      </c>
      <c r="H363" s="278">
        <v>1562.9166666666665</v>
      </c>
      <c r="I363" s="278">
        <v>1606.1833333333334</v>
      </c>
      <c r="J363" s="278">
        <v>1632.4666666666667</v>
      </c>
      <c r="K363" s="276">
        <v>1579.9</v>
      </c>
      <c r="L363" s="276">
        <v>1510.35</v>
      </c>
      <c r="M363" s="276">
        <v>15.593450000000001</v>
      </c>
    </row>
    <row r="364" spans="1:13">
      <c r="A364" s="267">
        <v>354</v>
      </c>
      <c r="B364" s="276" t="s">
        <v>159</v>
      </c>
      <c r="C364" s="277">
        <v>29349.599999999999</v>
      </c>
      <c r="D364" s="278">
        <v>29345.533333333336</v>
      </c>
      <c r="E364" s="278">
        <v>28955.066666666673</v>
      </c>
      <c r="F364" s="278">
        <v>28560.533333333336</v>
      </c>
      <c r="G364" s="278">
        <v>28170.066666666673</v>
      </c>
      <c r="H364" s="278">
        <v>29740.066666666673</v>
      </c>
      <c r="I364" s="278">
        <v>30130.53333333334</v>
      </c>
      <c r="J364" s="278">
        <v>30525.066666666673</v>
      </c>
      <c r="K364" s="276">
        <v>29736</v>
      </c>
      <c r="L364" s="276">
        <v>28951</v>
      </c>
      <c r="M364" s="276">
        <v>0.44767000000000001</v>
      </c>
    </row>
    <row r="365" spans="1:13">
      <c r="A365" s="267">
        <v>355</v>
      </c>
      <c r="B365" s="276" t="s">
        <v>488</v>
      </c>
      <c r="C365" s="277">
        <v>1544</v>
      </c>
      <c r="D365" s="278">
        <v>1548.2333333333333</v>
      </c>
      <c r="E365" s="278">
        <v>1499.5166666666667</v>
      </c>
      <c r="F365" s="278">
        <v>1455.0333333333333</v>
      </c>
      <c r="G365" s="278">
        <v>1406.3166666666666</v>
      </c>
      <c r="H365" s="278">
        <v>1592.7166666666667</v>
      </c>
      <c r="I365" s="278">
        <v>1641.4333333333334</v>
      </c>
      <c r="J365" s="278">
        <v>1685.9166666666667</v>
      </c>
      <c r="K365" s="276">
        <v>1596.95</v>
      </c>
      <c r="L365" s="276">
        <v>1503.75</v>
      </c>
      <c r="M365" s="276">
        <v>1.4706399999999999</v>
      </c>
    </row>
    <row r="366" spans="1:13">
      <c r="A366" s="267">
        <v>356</v>
      </c>
      <c r="B366" s="276" t="s">
        <v>161</v>
      </c>
      <c r="C366" s="277">
        <v>241.4</v>
      </c>
      <c r="D366" s="278">
        <v>242.76666666666665</v>
      </c>
      <c r="E366" s="278">
        <v>239.6333333333333</v>
      </c>
      <c r="F366" s="278">
        <v>237.86666666666665</v>
      </c>
      <c r="G366" s="278">
        <v>234.73333333333329</v>
      </c>
      <c r="H366" s="278">
        <v>244.5333333333333</v>
      </c>
      <c r="I366" s="278">
        <v>247.66666666666663</v>
      </c>
      <c r="J366" s="278">
        <v>249.43333333333331</v>
      </c>
      <c r="K366" s="276">
        <v>245.9</v>
      </c>
      <c r="L366" s="276">
        <v>241</v>
      </c>
      <c r="M366" s="276">
        <v>42.894019999999998</v>
      </c>
    </row>
    <row r="367" spans="1:13">
      <c r="A367" s="267">
        <v>357</v>
      </c>
      <c r="B367" s="276" t="s">
        <v>275</v>
      </c>
      <c r="C367" s="277">
        <v>4818.3999999999996</v>
      </c>
      <c r="D367" s="278">
        <v>4817.2166666666662</v>
      </c>
      <c r="E367" s="278">
        <v>4788.1833333333325</v>
      </c>
      <c r="F367" s="278">
        <v>4757.9666666666662</v>
      </c>
      <c r="G367" s="278">
        <v>4728.9333333333325</v>
      </c>
      <c r="H367" s="278">
        <v>4847.4333333333325</v>
      </c>
      <c r="I367" s="278">
        <v>4876.4666666666672</v>
      </c>
      <c r="J367" s="278">
        <v>4906.6833333333325</v>
      </c>
      <c r="K367" s="276">
        <v>4846.25</v>
      </c>
      <c r="L367" s="276">
        <v>4787</v>
      </c>
      <c r="M367" s="276">
        <v>0.46065</v>
      </c>
    </row>
    <row r="368" spans="1:13">
      <c r="A368" s="267">
        <v>358</v>
      </c>
      <c r="B368" s="276" t="s">
        <v>489</v>
      </c>
      <c r="C368" s="277">
        <v>198.35</v>
      </c>
      <c r="D368" s="278">
        <v>199.45000000000002</v>
      </c>
      <c r="E368" s="278">
        <v>189.50000000000003</v>
      </c>
      <c r="F368" s="278">
        <v>180.65</v>
      </c>
      <c r="G368" s="278">
        <v>170.70000000000002</v>
      </c>
      <c r="H368" s="278">
        <v>208.30000000000004</v>
      </c>
      <c r="I368" s="278">
        <v>218.25000000000003</v>
      </c>
      <c r="J368" s="278">
        <v>227.10000000000005</v>
      </c>
      <c r="K368" s="276">
        <v>209.4</v>
      </c>
      <c r="L368" s="276">
        <v>190.6</v>
      </c>
      <c r="M368" s="276">
        <v>83.580489999999998</v>
      </c>
    </row>
    <row r="369" spans="1:13">
      <c r="A369" s="267">
        <v>359</v>
      </c>
      <c r="B369" s="276" t="s">
        <v>490</v>
      </c>
      <c r="C369" s="277">
        <v>736.6</v>
      </c>
      <c r="D369" s="278">
        <v>749.88333333333333</v>
      </c>
      <c r="E369" s="278">
        <v>716.9666666666667</v>
      </c>
      <c r="F369" s="278">
        <v>697.33333333333337</v>
      </c>
      <c r="G369" s="278">
        <v>664.41666666666674</v>
      </c>
      <c r="H369" s="278">
        <v>769.51666666666665</v>
      </c>
      <c r="I369" s="278">
        <v>802.43333333333339</v>
      </c>
      <c r="J369" s="278">
        <v>822.06666666666661</v>
      </c>
      <c r="K369" s="276">
        <v>782.8</v>
      </c>
      <c r="L369" s="276">
        <v>730.25</v>
      </c>
      <c r="M369" s="276">
        <v>0.85026000000000002</v>
      </c>
    </row>
    <row r="370" spans="1:13">
      <c r="A370" s="267">
        <v>360</v>
      </c>
      <c r="B370" s="276" t="s">
        <v>163</v>
      </c>
      <c r="C370" s="277">
        <v>1735.25</v>
      </c>
      <c r="D370" s="278">
        <v>1753.8666666666668</v>
      </c>
      <c r="E370" s="278">
        <v>1713.2833333333335</v>
      </c>
      <c r="F370" s="278">
        <v>1691.3166666666668</v>
      </c>
      <c r="G370" s="278">
        <v>1650.7333333333336</v>
      </c>
      <c r="H370" s="278">
        <v>1775.8333333333335</v>
      </c>
      <c r="I370" s="278">
        <v>1816.4166666666665</v>
      </c>
      <c r="J370" s="278">
        <v>1838.3833333333334</v>
      </c>
      <c r="K370" s="276">
        <v>1794.45</v>
      </c>
      <c r="L370" s="276">
        <v>1731.9</v>
      </c>
      <c r="M370" s="276">
        <v>6.9747599999999998</v>
      </c>
    </row>
    <row r="371" spans="1:13">
      <c r="A371" s="267">
        <v>361</v>
      </c>
      <c r="B371" s="276" t="s">
        <v>160</v>
      </c>
      <c r="C371" s="277">
        <v>1487.45</v>
      </c>
      <c r="D371" s="278">
        <v>1518.5</v>
      </c>
      <c r="E371" s="278">
        <v>1449.4</v>
      </c>
      <c r="F371" s="278">
        <v>1411.3500000000001</v>
      </c>
      <c r="G371" s="278">
        <v>1342.2500000000002</v>
      </c>
      <c r="H371" s="278">
        <v>1556.55</v>
      </c>
      <c r="I371" s="278">
        <v>1625.6499999999999</v>
      </c>
      <c r="J371" s="278">
        <v>1663.6999999999998</v>
      </c>
      <c r="K371" s="276">
        <v>1587.6</v>
      </c>
      <c r="L371" s="276">
        <v>1480.45</v>
      </c>
      <c r="M371" s="276">
        <v>18.893550000000001</v>
      </c>
    </row>
    <row r="372" spans="1:13">
      <c r="A372" s="267">
        <v>362</v>
      </c>
      <c r="B372" s="276" t="s">
        <v>2223</v>
      </c>
      <c r="C372" s="277">
        <v>510.6</v>
      </c>
      <c r="D372" s="278">
        <v>515.88333333333333</v>
      </c>
      <c r="E372" s="278">
        <v>502.76666666666665</v>
      </c>
      <c r="F372" s="278">
        <v>494.93333333333334</v>
      </c>
      <c r="G372" s="278">
        <v>481.81666666666666</v>
      </c>
      <c r="H372" s="278">
        <v>523.7166666666667</v>
      </c>
      <c r="I372" s="278">
        <v>536.83333333333326</v>
      </c>
      <c r="J372" s="278">
        <v>544.66666666666663</v>
      </c>
      <c r="K372" s="276">
        <v>529</v>
      </c>
      <c r="L372" s="276">
        <v>508.05</v>
      </c>
      <c r="M372" s="276">
        <v>0.72223999999999999</v>
      </c>
    </row>
    <row r="373" spans="1:13">
      <c r="A373" s="267">
        <v>363</v>
      </c>
      <c r="B373" s="276" t="s">
        <v>491</v>
      </c>
      <c r="C373" s="277">
        <v>1278.8</v>
      </c>
      <c r="D373" s="278">
        <v>1281.3500000000001</v>
      </c>
      <c r="E373" s="278">
        <v>1258.4500000000003</v>
      </c>
      <c r="F373" s="278">
        <v>1238.1000000000001</v>
      </c>
      <c r="G373" s="278">
        <v>1215.2000000000003</v>
      </c>
      <c r="H373" s="278">
        <v>1301.7000000000003</v>
      </c>
      <c r="I373" s="278">
        <v>1324.6000000000004</v>
      </c>
      <c r="J373" s="278">
        <v>1344.9500000000003</v>
      </c>
      <c r="K373" s="276">
        <v>1304.25</v>
      </c>
      <c r="L373" s="276">
        <v>1261</v>
      </c>
      <c r="M373" s="276">
        <v>6.1964899999999998</v>
      </c>
    </row>
    <row r="374" spans="1:13">
      <c r="A374" s="267">
        <v>364</v>
      </c>
      <c r="B374" s="276" t="s">
        <v>2225</v>
      </c>
      <c r="C374" s="277">
        <v>698.25</v>
      </c>
      <c r="D374" s="278">
        <v>702.69999999999993</v>
      </c>
      <c r="E374" s="278">
        <v>687.54999999999984</v>
      </c>
      <c r="F374" s="278">
        <v>676.84999999999991</v>
      </c>
      <c r="G374" s="278">
        <v>661.69999999999982</v>
      </c>
      <c r="H374" s="278">
        <v>713.39999999999986</v>
      </c>
      <c r="I374" s="278">
        <v>728.55</v>
      </c>
      <c r="J374" s="278">
        <v>739.24999999999989</v>
      </c>
      <c r="K374" s="276">
        <v>717.85</v>
      </c>
      <c r="L374" s="276">
        <v>692</v>
      </c>
      <c r="M374" s="276">
        <v>0.40792</v>
      </c>
    </row>
    <row r="375" spans="1:13">
      <c r="A375" s="267">
        <v>365</v>
      </c>
      <c r="B375" s="276" t="s">
        <v>162</v>
      </c>
      <c r="C375" s="277">
        <v>115.65</v>
      </c>
      <c r="D375" s="278">
        <v>116.58333333333333</v>
      </c>
      <c r="E375" s="278">
        <v>114.11666666666666</v>
      </c>
      <c r="F375" s="278">
        <v>112.58333333333333</v>
      </c>
      <c r="G375" s="278">
        <v>110.11666666666666</v>
      </c>
      <c r="H375" s="278">
        <v>118.11666666666666</v>
      </c>
      <c r="I375" s="278">
        <v>120.58333333333333</v>
      </c>
      <c r="J375" s="278">
        <v>122.11666666666666</v>
      </c>
      <c r="K375" s="276">
        <v>119.05</v>
      </c>
      <c r="L375" s="276">
        <v>115.05</v>
      </c>
      <c r="M375" s="276">
        <v>59.315550000000002</v>
      </c>
    </row>
    <row r="376" spans="1:13">
      <c r="A376" s="267">
        <v>366</v>
      </c>
      <c r="B376" s="276" t="s">
        <v>165</v>
      </c>
      <c r="C376" s="277">
        <v>194.2</v>
      </c>
      <c r="D376" s="278">
        <v>194.5</v>
      </c>
      <c r="E376" s="278">
        <v>192.7</v>
      </c>
      <c r="F376" s="278">
        <v>191.2</v>
      </c>
      <c r="G376" s="278">
        <v>189.39999999999998</v>
      </c>
      <c r="H376" s="278">
        <v>196</v>
      </c>
      <c r="I376" s="278">
        <v>197.8</v>
      </c>
      <c r="J376" s="278">
        <v>199.3</v>
      </c>
      <c r="K376" s="276">
        <v>196.3</v>
      </c>
      <c r="L376" s="276">
        <v>193</v>
      </c>
      <c r="M376" s="276">
        <v>94.052279999999996</v>
      </c>
    </row>
    <row r="377" spans="1:13">
      <c r="A377" s="267">
        <v>367</v>
      </c>
      <c r="B377" s="276" t="s">
        <v>492</v>
      </c>
      <c r="C377" s="277">
        <v>116.9</v>
      </c>
      <c r="D377" s="278">
        <v>117.61666666666667</v>
      </c>
      <c r="E377" s="278">
        <v>114.43333333333335</v>
      </c>
      <c r="F377" s="278">
        <v>111.96666666666668</v>
      </c>
      <c r="G377" s="278">
        <v>108.78333333333336</v>
      </c>
      <c r="H377" s="278">
        <v>120.08333333333334</v>
      </c>
      <c r="I377" s="278">
        <v>123.26666666666668</v>
      </c>
      <c r="J377" s="278">
        <v>125.73333333333333</v>
      </c>
      <c r="K377" s="276">
        <v>120.8</v>
      </c>
      <c r="L377" s="276">
        <v>115.15</v>
      </c>
      <c r="M377" s="276">
        <v>10.175789999999999</v>
      </c>
    </row>
    <row r="378" spans="1:13">
      <c r="A378" s="267">
        <v>368</v>
      </c>
      <c r="B378" s="276" t="s">
        <v>276</v>
      </c>
      <c r="C378" s="277">
        <v>276.14999999999998</v>
      </c>
      <c r="D378" s="278">
        <v>276.76666666666665</v>
      </c>
      <c r="E378" s="278">
        <v>270.88333333333333</v>
      </c>
      <c r="F378" s="278">
        <v>265.61666666666667</v>
      </c>
      <c r="G378" s="278">
        <v>259.73333333333335</v>
      </c>
      <c r="H378" s="278">
        <v>282.0333333333333</v>
      </c>
      <c r="I378" s="278">
        <v>287.91666666666663</v>
      </c>
      <c r="J378" s="278">
        <v>293.18333333333328</v>
      </c>
      <c r="K378" s="276">
        <v>282.64999999999998</v>
      </c>
      <c r="L378" s="276">
        <v>271.5</v>
      </c>
      <c r="M378" s="276">
        <v>2.3204500000000001</v>
      </c>
    </row>
    <row r="379" spans="1:13">
      <c r="A379" s="267">
        <v>369</v>
      </c>
      <c r="B379" s="276" t="s">
        <v>493</v>
      </c>
      <c r="C379" s="277">
        <v>83.9</v>
      </c>
      <c r="D379" s="278">
        <v>84.5</v>
      </c>
      <c r="E379" s="278">
        <v>82.4</v>
      </c>
      <c r="F379" s="278">
        <v>80.900000000000006</v>
      </c>
      <c r="G379" s="278">
        <v>78.800000000000011</v>
      </c>
      <c r="H379" s="278">
        <v>86</v>
      </c>
      <c r="I379" s="278">
        <v>88.1</v>
      </c>
      <c r="J379" s="278">
        <v>89.6</v>
      </c>
      <c r="K379" s="276">
        <v>86.6</v>
      </c>
      <c r="L379" s="276">
        <v>83</v>
      </c>
      <c r="M379" s="276">
        <v>2.4315199999999999</v>
      </c>
    </row>
    <row r="380" spans="1:13">
      <c r="A380" s="267">
        <v>370</v>
      </c>
      <c r="B380" s="276" t="s">
        <v>494</v>
      </c>
      <c r="C380" s="277">
        <v>7095.9</v>
      </c>
      <c r="D380" s="278">
        <v>7118.5999999999995</v>
      </c>
      <c r="E380" s="278">
        <v>7038.1999999999989</v>
      </c>
      <c r="F380" s="278">
        <v>6980.4999999999991</v>
      </c>
      <c r="G380" s="278">
        <v>6900.0999999999985</v>
      </c>
      <c r="H380" s="278">
        <v>7176.2999999999993</v>
      </c>
      <c r="I380" s="278">
        <v>7256.6999999999989</v>
      </c>
      <c r="J380" s="278">
        <v>7314.4</v>
      </c>
      <c r="K380" s="276">
        <v>7199</v>
      </c>
      <c r="L380" s="276">
        <v>7060.9</v>
      </c>
      <c r="M380" s="276">
        <v>8.3129999999999996E-2</v>
      </c>
    </row>
    <row r="381" spans="1:13">
      <c r="A381" s="267">
        <v>371</v>
      </c>
      <c r="B381" s="276" t="s">
        <v>277</v>
      </c>
      <c r="C381" s="277">
        <v>11289.5</v>
      </c>
      <c r="D381" s="278">
        <v>11313.183333333334</v>
      </c>
      <c r="E381" s="278">
        <v>11226.366666666669</v>
      </c>
      <c r="F381" s="278">
        <v>11163.233333333334</v>
      </c>
      <c r="G381" s="278">
        <v>11076.416666666668</v>
      </c>
      <c r="H381" s="278">
        <v>11376.316666666669</v>
      </c>
      <c r="I381" s="278">
        <v>11463.133333333335</v>
      </c>
      <c r="J381" s="278">
        <v>11526.26666666667</v>
      </c>
      <c r="K381" s="276">
        <v>11400</v>
      </c>
      <c r="L381" s="276">
        <v>11250.05</v>
      </c>
      <c r="M381" s="276">
        <v>3.8539999999999998E-2</v>
      </c>
    </row>
    <row r="382" spans="1:13">
      <c r="A382" s="267">
        <v>372</v>
      </c>
      <c r="B382" s="276" t="s">
        <v>164</v>
      </c>
      <c r="C382" s="277">
        <v>34.549999999999997</v>
      </c>
      <c r="D382" s="278">
        <v>34.93333333333333</v>
      </c>
      <c r="E382" s="278">
        <v>33.816666666666663</v>
      </c>
      <c r="F382" s="278">
        <v>33.083333333333336</v>
      </c>
      <c r="G382" s="278">
        <v>31.966666666666669</v>
      </c>
      <c r="H382" s="278">
        <v>35.666666666666657</v>
      </c>
      <c r="I382" s="278">
        <v>36.783333333333317</v>
      </c>
      <c r="J382" s="278">
        <v>37.516666666666652</v>
      </c>
      <c r="K382" s="276">
        <v>36.049999999999997</v>
      </c>
      <c r="L382" s="276">
        <v>34.200000000000003</v>
      </c>
      <c r="M382" s="276">
        <v>1336.4989</v>
      </c>
    </row>
    <row r="383" spans="1:13">
      <c r="A383" s="267">
        <v>373</v>
      </c>
      <c r="B383" s="276" t="s">
        <v>278</v>
      </c>
      <c r="C383" s="277">
        <v>553.4</v>
      </c>
      <c r="D383" s="278">
        <v>551.43333333333328</v>
      </c>
      <c r="E383" s="278">
        <v>537.16666666666652</v>
      </c>
      <c r="F383" s="278">
        <v>520.93333333333328</v>
      </c>
      <c r="G383" s="278">
        <v>506.66666666666652</v>
      </c>
      <c r="H383" s="278">
        <v>567.66666666666652</v>
      </c>
      <c r="I383" s="278">
        <v>581.93333333333317</v>
      </c>
      <c r="J383" s="278">
        <v>598.16666666666652</v>
      </c>
      <c r="K383" s="276">
        <v>565.70000000000005</v>
      </c>
      <c r="L383" s="276">
        <v>535.20000000000005</v>
      </c>
      <c r="M383" s="276">
        <v>2.10955</v>
      </c>
    </row>
    <row r="384" spans="1:13">
      <c r="A384" s="267">
        <v>374</v>
      </c>
      <c r="B384" s="276" t="s">
        <v>168</v>
      </c>
      <c r="C384" s="277">
        <v>232.8</v>
      </c>
      <c r="D384" s="278">
        <v>237.4</v>
      </c>
      <c r="E384" s="278">
        <v>224.15</v>
      </c>
      <c r="F384" s="278">
        <v>215.5</v>
      </c>
      <c r="G384" s="278">
        <v>202.25</v>
      </c>
      <c r="H384" s="278">
        <v>246.05</v>
      </c>
      <c r="I384" s="278">
        <v>259.3</v>
      </c>
      <c r="J384" s="278">
        <v>267.95000000000005</v>
      </c>
      <c r="K384" s="276">
        <v>250.65</v>
      </c>
      <c r="L384" s="276">
        <v>228.75</v>
      </c>
      <c r="M384" s="276">
        <v>258.46532999999999</v>
      </c>
    </row>
    <row r="385" spans="1:13">
      <c r="A385" s="267">
        <v>375</v>
      </c>
      <c r="B385" s="276" t="s">
        <v>169</v>
      </c>
      <c r="C385" s="277">
        <v>140.1</v>
      </c>
      <c r="D385" s="278">
        <v>140.96666666666667</v>
      </c>
      <c r="E385" s="278">
        <v>137.93333333333334</v>
      </c>
      <c r="F385" s="278">
        <v>135.76666666666668</v>
      </c>
      <c r="G385" s="278">
        <v>132.73333333333335</v>
      </c>
      <c r="H385" s="278">
        <v>143.13333333333333</v>
      </c>
      <c r="I385" s="278">
        <v>146.16666666666669</v>
      </c>
      <c r="J385" s="278">
        <v>148.33333333333331</v>
      </c>
      <c r="K385" s="276">
        <v>144</v>
      </c>
      <c r="L385" s="276">
        <v>138.80000000000001</v>
      </c>
      <c r="M385" s="276">
        <v>41.131309999999999</v>
      </c>
    </row>
    <row r="386" spans="1:13">
      <c r="A386" s="267">
        <v>376</v>
      </c>
      <c r="B386" s="276" t="s">
        <v>495</v>
      </c>
      <c r="C386" s="277">
        <v>258.25</v>
      </c>
      <c r="D386" s="278">
        <v>259.81666666666666</v>
      </c>
      <c r="E386" s="278">
        <v>255.5333333333333</v>
      </c>
      <c r="F386" s="278">
        <v>252.81666666666666</v>
      </c>
      <c r="G386" s="278">
        <v>248.5333333333333</v>
      </c>
      <c r="H386" s="278">
        <v>262.5333333333333</v>
      </c>
      <c r="I386" s="278">
        <v>266.81666666666672</v>
      </c>
      <c r="J386" s="278">
        <v>269.5333333333333</v>
      </c>
      <c r="K386" s="276">
        <v>264.10000000000002</v>
      </c>
      <c r="L386" s="276">
        <v>257.10000000000002</v>
      </c>
      <c r="M386" s="276">
        <v>1.7689299999999999</v>
      </c>
    </row>
    <row r="387" spans="1:13">
      <c r="A387" s="267">
        <v>377</v>
      </c>
      <c r="B387" s="276" t="s">
        <v>496</v>
      </c>
      <c r="C387" s="277">
        <v>514.85</v>
      </c>
      <c r="D387" s="278">
        <v>514.15</v>
      </c>
      <c r="E387" s="278">
        <v>506.4</v>
      </c>
      <c r="F387" s="278">
        <v>497.95</v>
      </c>
      <c r="G387" s="278">
        <v>490.2</v>
      </c>
      <c r="H387" s="278">
        <v>522.59999999999991</v>
      </c>
      <c r="I387" s="278">
        <v>530.34999999999991</v>
      </c>
      <c r="J387" s="278">
        <v>538.79999999999995</v>
      </c>
      <c r="K387" s="276">
        <v>521.9</v>
      </c>
      <c r="L387" s="276">
        <v>505.7</v>
      </c>
      <c r="M387" s="276">
        <v>5.7067699999999997</v>
      </c>
    </row>
    <row r="388" spans="1:13">
      <c r="A388" s="267">
        <v>378</v>
      </c>
      <c r="B388" s="276" t="s">
        <v>497</v>
      </c>
      <c r="C388" s="277">
        <v>28.95</v>
      </c>
      <c r="D388" s="278">
        <v>29.216666666666669</v>
      </c>
      <c r="E388" s="278">
        <v>28.483333333333338</v>
      </c>
      <c r="F388" s="278">
        <v>28.016666666666669</v>
      </c>
      <c r="G388" s="278">
        <v>27.283333333333339</v>
      </c>
      <c r="H388" s="278">
        <v>29.683333333333337</v>
      </c>
      <c r="I388" s="278">
        <v>30.416666666666671</v>
      </c>
      <c r="J388" s="278">
        <v>30.883333333333336</v>
      </c>
      <c r="K388" s="276">
        <v>29.95</v>
      </c>
      <c r="L388" s="276">
        <v>28.75</v>
      </c>
      <c r="M388" s="276">
        <v>84.431299999999993</v>
      </c>
    </row>
    <row r="389" spans="1:13">
      <c r="A389" s="267">
        <v>379</v>
      </c>
      <c r="B389" s="276" t="s">
        <v>498</v>
      </c>
      <c r="C389" s="277">
        <v>133</v>
      </c>
      <c r="D389" s="278">
        <v>133.93333333333331</v>
      </c>
      <c r="E389" s="278">
        <v>128.66666666666663</v>
      </c>
      <c r="F389" s="278">
        <v>124.33333333333331</v>
      </c>
      <c r="G389" s="278">
        <v>119.06666666666663</v>
      </c>
      <c r="H389" s="278">
        <v>138.26666666666662</v>
      </c>
      <c r="I389" s="278">
        <v>143.53333333333333</v>
      </c>
      <c r="J389" s="278">
        <v>147.86666666666662</v>
      </c>
      <c r="K389" s="276">
        <v>139.19999999999999</v>
      </c>
      <c r="L389" s="276">
        <v>129.6</v>
      </c>
      <c r="M389" s="276">
        <v>16.886600000000001</v>
      </c>
    </row>
    <row r="390" spans="1:13">
      <c r="A390" s="267">
        <v>380</v>
      </c>
      <c r="B390" s="276" t="s">
        <v>279</v>
      </c>
      <c r="C390" s="277">
        <v>485.35</v>
      </c>
      <c r="D390" s="278">
        <v>482.43333333333334</v>
      </c>
      <c r="E390" s="278">
        <v>477.86666666666667</v>
      </c>
      <c r="F390" s="278">
        <v>470.38333333333333</v>
      </c>
      <c r="G390" s="278">
        <v>465.81666666666666</v>
      </c>
      <c r="H390" s="278">
        <v>489.91666666666669</v>
      </c>
      <c r="I390" s="278">
        <v>494.48333333333341</v>
      </c>
      <c r="J390" s="278">
        <v>501.9666666666667</v>
      </c>
      <c r="K390" s="276">
        <v>487</v>
      </c>
      <c r="L390" s="276">
        <v>474.95</v>
      </c>
      <c r="M390" s="276">
        <v>2.3626499999999999</v>
      </c>
    </row>
    <row r="391" spans="1:13">
      <c r="A391" s="267">
        <v>381</v>
      </c>
      <c r="B391" s="276" t="s">
        <v>499</v>
      </c>
      <c r="C391" s="277">
        <v>285.7</v>
      </c>
      <c r="D391" s="278">
        <v>283.90000000000003</v>
      </c>
      <c r="E391" s="278">
        <v>278.80000000000007</v>
      </c>
      <c r="F391" s="278">
        <v>271.90000000000003</v>
      </c>
      <c r="G391" s="278">
        <v>266.80000000000007</v>
      </c>
      <c r="H391" s="278">
        <v>290.80000000000007</v>
      </c>
      <c r="I391" s="278">
        <v>295.90000000000009</v>
      </c>
      <c r="J391" s="278">
        <v>302.80000000000007</v>
      </c>
      <c r="K391" s="276">
        <v>289</v>
      </c>
      <c r="L391" s="276">
        <v>277</v>
      </c>
      <c r="M391" s="276">
        <v>3.3498199999999998</v>
      </c>
    </row>
    <row r="392" spans="1:13">
      <c r="A392" s="267">
        <v>382</v>
      </c>
      <c r="B392" s="276" t="s">
        <v>500</v>
      </c>
      <c r="C392" s="277">
        <v>54.85</v>
      </c>
      <c r="D392" s="278">
        <v>55.416666666666664</v>
      </c>
      <c r="E392" s="278">
        <v>53.883333333333326</v>
      </c>
      <c r="F392" s="278">
        <v>52.916666666666664</v>
      </c>
      <c r="G392" s="278">
        <v>51.383333333333326</v>
      </c>
      <c r="H392" s="278">
        <v>56.383333333333326</v>
      </c>
      <c r="I392" s="278">
        <v>57.916666666666671</v>
      </c>
      <c r="J392" s="278">
        <v>58.883333333333326</v>
      </c>
      <c r="K392" s="276">
        <v>56.95</v>
      </c>
      <c r="L392" s="276">
        <v>54.45</v>
      </c>
      <c r="M392" s="276">
        <v>27.444140000000001</v>
      </c>
    </row>
    <row r="393" spans="1:13">
      <c r="A393" s="267">
        <v>383</v>
      </c>
      <c r="B393" s="276" t="s">
        <v>501</v>
      </c>
      <c r="C393" s="277">
        <v>1588.3</v>
      </c>
      <c r="D393" s="278">
        <v>1589.7333333333336</v>
      </c>
      <c r="E393" s="278">
        <v>1564.4666666666672</v>
      </c>
      <c r="F393" s="278">
        <v>1540.6333333333337</v>
      </c>
      <c r="G393" s="278">
        <v>1515.3666666666672</v>
      </c>
      <c r="H393" s="278">
        <v>1613.5666666666671</v>
      </c>
      <c r="I393" s="278">
        <v>1638.8333333333335</v>
      </c>
      <c r="J393" s="278">
        <v>1662.666666666667</v>
      </c>
      <c r="K393" s="276">
        <v>1615</v>
      </c>
      <c r="L393" s="276">
        <v>1565.9</v>
      </c>
      <c r="M393" s="276">
        <v>8.1519999999999995E-2</v>
      </c>
    </row>
    <row r="394" spans="1:13">
      <c r="A394" s="267">
        <v>384</v>
      </c>
      <c r="B394" s="276" t="s">
        <v>502</v>
      </c>
      <c r="C394" s="277">
        <v>328.2</v>
      </c>
      <c r="D394" s="278">
        <v>329.7</v>
      </c>
      <c r="E394" s="278">
        <v>323.59999999999997</v>
      </c>
      <c r="F394" s="278">
        <v>319</v>
      </c>
      <c r="G394" s="278">
        <v>312.89999999999998</v>
      </c>
      <c r="H394" s="278">
        <v>334.29999999999995</v>
      </c>
      <c r="I394" s="278">
        <v>340.4</v>
      </c>
      <c r="J394" s="278">
        <v>344.99999999999994</v>
      </c>
      <c r="K394" s="276">
        <v>335.8</v>
      </c>
      <c r="L394" s="276">
        <v>325.10000000000002</v>
      </c>
      <c r="M394" s="276">
        <v>4.3632400000000002</v>
      </c>
    </row>
    <row r="395" spans="1:13">
      <c r="A395" s="267">
        <v>385</v>
      </c>
      <c r="B395" s="276" t="s">
        <v>503</v>
      </c>
      <c r="C395" s="277">
        <v>138.05000000000001</v>
      </c>
      <c r="D395" s="278">
        <v>138.81666666666669</v>
      </c>
      <c r="E395" s="278">
        <v>135.83333333333337</v>
      </c>
      <c r="F395" s="278">
        <v>133.61666666666667</v>
      </c>
      <c r="G395" s="278">
        <v>130.63333333333335</v>
      </c>
      <c r="H395" s="278">
        <v>141.03333333333339</v>
      </c>
      <c r="I395" s="278">
        <v>144.01666666666668</v>
      </c>
      <c r="J395" s="278">
        <v>146.23333333333341</v>
      </c>
      <c r="K395" s="276">
        <v>141.80000000000001</v>
      </c>
      <c r="L395" s="276">
        <v>136.6</v>
      </c>
      <c r="M395" s="276">
        <v>3.3786700000000001</v>
      </c>
    </row>
    <row r="396" spans="1:13">
      <c r="A396" s="267">
        <v>386</v>
      </c>
      <c r="B396" s="276" t="s">
        <v>504</v>
      </c>
      <c r="C396" s="277">
        <v>835.9</v>
      </c>
      <c r="D396" s="278">
        <v>835.63333333333333</v>
      </c>
      <c r="E396" s="278">
        <v>815.26666666666665</v>
      </c>
      <c r="F396" s="278">
        <v>794.63333333333333</v>
      </c>
      <c r="G396" s="278">
        <v>774.26666666666665</v>
      </c>
      <c r="H396" s="278">
        <v>856.26666666666665</v>
      </c>
      <c r="I396" s="278">
        <v>876.63333333333321</v>
      </c>
      <c r="J396" s="278">
        <v>897.26666666666665</v>
      </c>
      <c r="K396" s="276">
        <v>856</v>
      </c>
      <c r="L396" s="276">
        <v>815</v>
      </c>
      <c r="M396" s="276">
        <v>1.6479200000000001</v>
      </c>
    </row>
    <row r="397" spans="1:13">
      <c r="A397" s="267">
        <v>387</v>
      </c>
      <c r="B397" s="276" t="s">
        <v>170</v>
      </c>
      <c r="C397" s="277">
        <v>2049.6</v>
      </c>
      <c r="D397" s="278">
        <v>2066.7000000000003</v>
      </c>
      <c r="E397" s="278">
        <v>2018.0500000000006</v>
      </c>
      <c r="F397" s="278">
        <v>1986.5000000000005</v>
      </c>
      <c r="G397" s="278">
        <v>1937.8500000000008</v>
      </c>
      <c r="H397" s="278">
        <v>2098.2500000000005</v>
      </c>
      <c r="I397" s="278">
        <v>2146.9</v>
      </c>
      <c r="J397" s="278">
        <v>2178.4500000000003</v>
      </c>
      <c r="K397" s="276">
        <v>2115.35</v>
      </c>
      <c r="L397" s="276">
        <v>2035.15</v>
      </c>
      <c r="M397" s="276">
        <v>140.90817999999999</v>
      </c>
    </row>
    <row r="398" spans="1:13">
      <c r="A398" s="267">
        <v>388</v>
      </c>
      <c r="B398" s="276" t="s">
        <v>3523</v>
      </c>
      <c r="C398" s="277">
        <v>1032.75</v>
      </c>
      <c r="D398" s="278">
        <v>1017.2333333333332</v>
      </c>
      <c r="E398" s="278">
        <v>994.46666666666647</v>
      </c>
      <c r="F398" s="278">
        <v>956.18333333333328</v>
      </c>
      <c r="G398" s="278">
        <v>933.41666666666652</v>
      </c>
      <c r="H398" s="278">
        <v>1055.5166666666664</v>
      </c>
      <c r="I398" s="278">
        <v>1078.2833333333331</v>
      </c>
      <c r="J398" s="278">
        <v>1116.5666666666664</v>
      </c>
      <c r="K398" s="276">
        <v>1040</v>
      </c>
      <c r="L398" s="276">
        <v>978.95</v>
      </c>
      <c r="M398" s="276">
        <v>57.787379999999999</v>
      </c>
    </row>
    <row r="399" spans="1:13">
      <c r="A399" s="267">
        <v>389</v>
      </c>
      <c r="B399" s="276" t="s">
        <v>280</v>
      </c>
      <c r="C399" s="277">
        <v>862.55</v>
      </c>
      <c r="D399" s="278">
        <v>862.08333333333337</v>
      </c>
      <c r="E399" s="278">
        <v>838.4666666666667</v>
      </c>
      <c r="F399" s="278">
        <v>814.38333333333333</v>
      </c>
      <c r="G399" s="278">
        <v>790.76666666666665</v>
      </c>
      <c r="H399" s="278">
        <v>886.16666666666674</v>
      </c>
      <c r="I399" s="278">
        <v>909.7833333333333</v>
      </c>
      <c r="J399" s="278">
        <v>933.86666666666679</v>
      </c>
      <c r="K399" s="276">
        <v>885.7</v>
      </c>
      <c r="L399" s="276">
        <v>838</v>
      </c>
      <c r="M399" s="276">
        <v>34.213880000000003</v>
      </c>
    </row>
    <row r="400" spans="1:13">
      <c r="A400" s="267">
        <v>390</v>
      </c>
      <c r="B400" s="276" t="s">
        <v>510</v>
      </c>
      <c r="C400" s="277">
        <v>25.2</v>
      </c>
      <c r="D400" s="278">
        <v>25.3</v>
      </c>
      <c r="E400" s="278">
        <v>24.8</v>
      </c>
      <c r="F400" s="278">
        <v>24.4</v>
      </c>
      <c r="G400" s="278">
        <v>23.9</v>
      </c>
      <c r="H400" s="278">
        <v>25.700000000000003</v>
      </c>
      <c r="I400" s="278">
        <v>26.200000000000003</v>
      </c>
      <c r="J400" s="278">
        <v>26.600000000000005</v>
      </c>
      <c r="K400" s="276">
        <v>25.8</v>
      </c>
      <c r="L400" s="276">
        <v>24.9</v>
      </c>
      <c r="M400" s="276">
        <v>22.91386</v>
      </c>
    </row>
    <row r="401" spans="1:13">
      <c r="A401" s="267">
        <v>391</v>
      </c>
      <c r="B401" s="276" t="s">
        <v>511</v>
      </c>
      <c r="C401" s="277">
        <v>1814.5</v>
      </c>
      <c r="D401" s="278">
        <v>1817.3999999999999</v>
      </c>
      <c r="E401" s="278">
        <v>1794.7999999999997</v>
      </c>
      <c r="F401" s="278">
        <v>1775.1</v>
      </c>
      <c r="G401" s="278">
        <v>1752.4999999999998</v>
      </c>
      <c r="H401" s="278">
        <v>1837.0999999999997</v>
      </c>
      <c r="I401" s="278">
        <v>1859.6999999999996</v>
      </c>
      <c r="J401" s="278">
        <v>1879.3999999999996</v>
      </c>
      <c r="K401" s="276">
        <v>1840</v>
      </c>
      <c r="L401" s="276">
        <v>1797.7</v>
      </c>
      <c r="M401" s="276">
        <v>0.21651999999999999</v>
      </c>
    </row>
    <row r="402" spans="1:13">
      <c r="A402" s="267">
        <v>392</v>
      </c>
      <c r="B402" s="276" t="s">
        <v>175</v>
      </c>
      <c r="C402" s="277">
        <v>5405.3</v>
      </c>
      <c r="D402" s="278">
        <v>5495.75</v>
      </c>
      <c r="E402" s="278">
        <v>5256.55</v>
      </c>
      <c r="F402" s="278">
        <v>5107.8</v>
      </c>
      <c r="G402" s="278">
        <v>4868.6000000000004</v>
      </c>
      <c r="H402" s="278">
        <v>5644.5</v>
      </c>
      <c r="I402" s="278">
        <v>5883.7000000000007</v>
      </c>
      <c r="J402" s="278">
        <v>6032.45</v>
      </c>
      <c r="K402" s="276">
        <v>5734.95</v>
      </c>
      <c r="L402" s="276">
        <v>5347</v>
      </c>
      <c r="M402" s="276">
        <v>7.1873399999999998</v>
      </c>
    </row>
    <row r="403" spans="1:13">
      <c r="A403" s="267">
        <v>393</v>
      </c>
      <c r="B403" s="276" t="s">
        <v>513</v>
      </c>
      <c r="C403" s="277">
        <v>8406.15</v>
      </c>
      <c r="D403" s="278">
        <v>8433.7000000000007</v>
      </c>
      <c r="E403" s="278">
        <v>8342.4000000000015</v>
      </c>
      <c r="F403" s="278">
        <v>8278.6500000000015</v>
      </c>
      <c r="G403" s="278">
        <v>8187.3500000000022</v>
      </c>
      <c r="H403" s="278">
        <v>8497.4500000000007</v>
      </c>
      <c r="I403" s="278">
        <v>8588.75</v>
      </c>
      <c r="J403" s="278">
        <v>8652.5</v>
      </c>
      <c r="K403" s="276">
        <v>8525</v>
      </c>
      <c r="L403" s="276">
        <v>8369.9500000000007</v>
      </c>
      <c r="M403" s="276">
        <v>0.44877</v>
      </c>
    </row>
    <row r="404" spans="1:13">
      <c r="A404" s="267">
        <v>394</v>
      </c>
      <c r="B404" s="276" t="s">
        <v>514</v>
      </c>
      <c r="C404" s="277">
        <v>4513.6000000000004</v>
      </c>
      <c r="D404" s="278">
        <v>4516.4666666666662</v>
      </c>
      <c r="E404" s="278">
        <v>4472.2833333333328</v>
      </c>
      <c r="F404" s="278">
        <v>4430.9666666666662</v>
      </c>
      <c r="G404" s="278">
        <v>4386.7833333333328</v>
      </c>
      <c r="H404" s="278">
        <v>4557.7833333333328</v>
      </c>
      <c r="I404" s="278">
        <v>4601.9666666666653</v>
      </c>
      <c r="J404" s="278">
        <v>4643.2833333333328</v>
      </c>
      <c r="K404" s="276">
        <v>4560.6499999999996</v>
      </c>
      <c r="L404" s="276">
        <v>4475.1499999999996</v>
      </c>
      <c r="M404" s="276">
        <v>6.8360000000000004E-2</v>
      </c>
    </row>
    <row r="405" spans="1:13">
      <c r="A405" s="267">
        <v>395</v>
      </c>
      <c r="B405" s="276" t="s">
        <v>2402</v>
      </c>
      <c r="C405" s="277">
        <v>101.95</v>
      </c>
      <c r="D405" s="278">
        <v>100.23333333333333</v>
      </c>
      <c r="E405" s="278">
        <v>97.466666666666669</v>
      </c>
      <c r="F405" s="278">
        <v>92.983333333333334</v>
      </c>
      <c r="G405" s="278">
        <v>90.216666666666669</v>
      </c>
      <c r="H405" s="278">
        <v>104.71666666666667</v>
      </c>
      <c r="I405" s="278">
        <v>107.48333333333335</v>
      </c>
      <c r="J405" s="278">
        <v>111.96666666666667</v>
      </c>
      <c r="K405" s="276">
        <v>103</v>
      </c>
      <c r="L405" s="276">
        <v>95.75</v>
      </c>
      <c r="M405" s="276">
        <v>25.14526</v>
      </c>
    </row>
    <row r="406" spans="1:13">
      <c r="A406" s="267">
        <v>396</v>
      </c>
      <c r="B406" s="276" t="s">
        <v>515</v>
      </c>
      <c r="C406" s="277">
        <v>399.8</v>
      </c>
      <c r="D406" s="278">
        <v>402.93333333333334</v>
      </c>
      <c r="E406" s="278">
        <v>395.86666666666667</v>
      </c>
      <c r="F406" s="278">
        <v>391.93333333333334</v>
      </c>
      <c r="G406" s="278">
        <v>384.86666666666667</v>
      </c>
      <c r="H406" s="278">
        <v>406.86666666666667</v>
      </c>
      <c r="I406" s="278">
        <v>413.93333333333339</v>
      </c>
      <c r="J406" s="278">
        <v>417.86666666666667</v>
      </c>
      <c r="K406" s="276">
        <v>410</v>
      </c>
      <c r="L406" s="276">
        <v>399</v>
      </c>
      <c r="M406" s="276">
        <v>0.80213999999999996</v>
      </c>
    </row>
    <row r="407" spans="1:13">
      <c r="A407" s="267">
        <v>397</v>
      </c>
      <c r="B407" s="276" t="s">
        <v>2412</v>
      </c>
      <c r="C407" s="277">
        <v>220.9</v>
      </c>
      <c r="D407" s="278">
        <v>223.2166666666667</v>
      </c>
      <c r="E407" s="278">
        <v>216.63333333333338</v>
      </c>
      <c r="F407" s="278">
        <v>212.36666666666667</v>
      </c>
      <c r="G407" s="278">
        <v>205.78333333333336</v>
      </c>
      <c r="H407" s="278">
        <v>227.48333333333341</v>
      </c>
      <c r="I407" s="278">
        <v>234.06666666666672</v>
      </c>
      <c r="J407" s="278">
        <v>238.33333333333343</v>
      </c>
      <c r="K407" s="276">
        <v>229.8</v>
      </c>
      <c r="L407" s="276">
        <v>218.95</v>
      </c>
      <c r="M407" s="276">
        <v>20.063980000000001</v>
      </c>
    </row>
    <row r="408" spans="1:13">
      <c r="A408" s="267">
        <v>398</v>
      </c>
      <c r="B408" s="276" t="s">
        <v>516</v>
      </c>
      <c r="C408" s="277">
        <v>2055.9499999999998</v>
      </c>
      <c r="D408" s="278">
        <v>2076.65</v>
      </c>
      <c r="E408" s="278">
        <v>2019.3000000000002</v>
      </c>
      <c r="F408" s="278">
        <v>1982.65</v>
      </c>
      <c r="G408" s="278">
        <v>1925.3000000000002</v>
      </c>
      <c r="H408" s="278">
        <v>2113.3000000000002</v>
      </c>
      <c r="I408" s="278">
        <v>2170.6499999999996</v>
      </c>
      <c r="J408" s="278">
        <v>2207.3000000000002</v>
      </c>
      <c r="K408" s="276">
        <v>2134</v>
      </c>
      <c r="L408" s="276">
        <v>2040</v>
      </c>
      <c r="M408" s="276">
        <v>0.12742999999999999</v>
      </c>
    </row>
    <row r="409" spans="1:13">
      <c r="A409" s="267">
        <v>399</v>
      </c>
      <c r="B409" s="276" t="s">
        <v>517</v>
      </c>
      <c r="C409" s="277">
        <v>428.45</v>
      </c>
      <c r="D409" s="278">
        <v>432.13333333333338</v>
      </c>
      <c r="E409" s="278">
        <v>422.41666666666674</v>
      </c>
      <c r="F409" s="278">
        <v>416.38333333333338</v>
      </c>
      <c r="G409" s="278">
        <v>406.66666666666674</v>
      </c>
      <c r="H409" s="278">
        <v>438.16666666666674</v>
      </c>
      <c r="I409" s="278">
        <v>447.88333333333333</v>
      </c>
      <c r="J409" s="278">
        <v>453.91666666666674</v>
      </c>
      <c r="K409" s="276">
        <v>441.85</v>
      </c>
      <c r="L409" s="276">
        <v>426.1</v>
      </c>
      <c r="M409" s="276">
        <v>1.65899</v>
      </c>
    </row>
    <row r="410" spans="1:13">
      <c r="A410" s="267">
        <v>400</v>
      </c>
      <c r="B410" s="276" t="s">
        <v>2404</v>
      </c>
      <c r="C410" s="277">
        <v>84.3</v>
      </c>
      <c r="D410" s="278">
        <v>84.766666666666666</v>
      </c>
      <c r="E410" s="278">
        <v>83.033333333333331</v>
      </c>
      <c r="F410" s="278">
        <v>81.766666666666666</v>
      </c>
      <c r="G410" s="278">
        <v>80.033333333333331</v>
      </c>
      <c r="H410" s="278">
        <v>86.033333333333331</v>
      </c>
      <c r="I410" s="278">
        <v>87.766666666666652</v>
      </c>
      <c r="J410" s="278">
        <v>89.033333333333331</v>
      </c>
      <c r="K410" s="276">
        <v>86.5</v>
      </c>
      <c r="L410" s="276">
        <v>83.5</v>
      </c>
      <c r="M410" s="276">
        <v>10.77947</v>
      </c>
    </row>
    <row r="411" spans="1:13">
      <c r="A411" s="267">
        <v>401</v>
      </c>
      <c r="B411" s="276" t="s">
        <v>518</v>
      </c>
      <c r="C411" s="277">
        <v>200.35</v>
      </c>
      <c r="D411" s="278">
        <v>201.23333333333335</v>
      </c>
      <c r="E411" s="278">
        <v>197.1166666666667</v>
      </c>
      <c r="F411" s="278">
        <v>193.88333333333335</v>
      </c>
      <c r="G411" s="278">
        <v>189.76666666666671</v>
      </c>
      <c r="H411" s="278">
        <v>204.4666666666667</v>
      </c>
      <c r="I411" s="278">
        <v>208.58333333333337</v>
      </c>
      <c r="J411" s="278">
        <v>211.81666666666669</v>
      </c>
      <c r="K411" s="276">
        <v>205.35</v>
      </c>
      <c r="L411" s="276">
        <v>198</v>
      </c>
      <c r="M411" s="276">
        <v>1.27521</v>
      </c>
    </row>
    <row r="412" spans="1:13">
      <c r="A412" s="267">
        <v>402</v>
      </c>
      <c r="B412" s="276" t="s">
        <v>173</v>
      </c>
      <c r="C412" s="277">
        <v>23694.3</v>
      </c>
      <c r="D412" s="278">
        <v>23816.25</v>
      </c>
      <c r="E412" s="278">
        <v>23490.5</v>
      </c>
      <c r="F412" s="278">
        <v>23286.7</v>
      </c>
      <c r="G412" s="278">
        <v>22960.95</v>
      </c>
      <c r="H412" s="278">
        <v>24020.05</v>
      </c>
      <c r="I412" s="278">
        <v>24345.8</v>
      </c>
      <c r="J412" s="278">
        <v>24549.599999999999</v>
      </c>
      <c r="K412" s="276">
        <v>24142</v>
      </c>
      <c r="L412" s="276">
        <v>23612.45</v>
      </c>
      <c r="M412" s="276">
        <v>0.52209000000000005</v>
      </c>
    </row>
    <row r="413" spans="1:13">
      <c r="A413" s="267">
        <v>403</v>
      </c>
      <c r="B413" s="276" t="s">
        <v>520</v>
      </c>
      <c r="C413" s="277">
        <v>1020.95</v>
      </c>
      <c r="D413" s="278">
        <v>1032.9166666666667</v>
      </c>
      <c r="E413" s="278">
        <v>1002.0333333333335</v>
      </c>
      <c r="F413" s="278">
        <v>983.11666666666679</v>
      </c>
      <c r="G413" s="278">
        <v>952.23333333333358</v>
      </c>
      <c r="H413" s="278">
        <v>1051.8333333333335</v>
      </c>
      <c r="I413" s="278">
        <v>1082.7166666666667</v>
      </c>
      <c r="J413" s="278">
        <v>1101.6333333333334</v>
      </c>
      <c r="K413" s="276">
        <v>1063.8</v>
      </c>
      <c r="L413" s="276">
        <v>1014</v>
      </c>
      <c r="M413" s="276">
        <v>0.20705000000000001</v>
      </c>
    </row>
    <row r="414" spans="1:13">
      <c r="A414" s="267">
        <v>404</v>
      </c>
      <c r="B414" s="276" t="s">
        <v>176</v>
      </c>
      <c r="C414" s="277">
        <v>1150.6500000000001</v>
      </c>
      <c r="D414" s="278">
        <v>1172.3</v>
      </c>
      <c r="E414" s="278">
        <v>1120.3499999999999</v>
      </c>
      <c r="F414" s="278">
        <v>1090.05</v>
      </c>
      <c r="G414" s="278">
        <v>1038.0999999999999</v>
      </c>
      <c r="H414" s="278">
        <v>1202.5999999999999</v>
      </c>
      <c r="I414" s="278">
        <v>1254.5500000000002</v>
      </c>
      <c r="J414" s="278">
        <v>1284.8499999999999</v>
      </c>
      <c r="K414" s="276">
        <v>1224.25</v>
      </c>
      <c r="L414" s="276">
        <v>1142</v>
      </c>
      <c r="M414" s="276">
        <v>37.929760000000002</v>
      </c>
    </row>
    <row r="415" spans="1:13">
      <c r="A415" s="267">
        <v>405</v>
      </c>
      <c r="B415" s="276" t="s">
        <v>174</v>
      </c>
      <c r="C415" s="277">
        <v>1663.85</v>
      </c>
      <c r="D415" s="278">
        <v>1666.3500000000001</v>
      </c>
      <c r="E415" s="278">
        <v>1640.2500000000002</v>
      </c>
      <c r="F415" s="278">
        <v>1616.65</v>
      </c>
      <c r="G415" s="278">
        <v>1590.5500000000002</v>
      </c>
      <c r="H415" s="278">
        <v>1689.9500000000003</v>
      </c>
      <c r="I415" s="278">
        <v>1716.0500000000002</v>
      </c>
      <c r="J415" s="278">
        <v>1739.6500000000003</v>
      </c>
      <c r="K415" s="276">
        <v>1692.45</v>
      </c>
      <c r="L415" s="276">
        <v>1642.75</v>
      </c>
      <c r="M415" s="276">
        <v>2.1523699999999999</v>
      </c>
    </row>
    <row r="416" spans="1:13">
      <c r="A416" s="267">
        <v>406</v>
      </c>
      <c r="B416" s="276" t="s">
        <v>521</v>
      </c>
      <c r="C416" s="277">
        <v>479.3</v>
      </c>
      <c r="D416" s="278">
        <v>477.84999999999997</v>
      </c>
      <c r="E416" s="278">
        <v>470.69999999999993</v>
      </c>
      <c r="F416" s="278">
        <v>462.09999999999997</v>
      </c>
      <c r="G416" s="278">
        <v>454.94999999999993</v>
      </c>
      <c r="H416" s="278">
        <v>486.44999999999993</v>
      </c>
      <c r="I416" s="278">
        <v>493.59999999999991</v>
      </c>
      <c r="J416" s="278">
        <v>502.19999999999993</v>
      </c>
      <c r="K416" s="276">
        <v>485</v>
      </c>
      <c r="L416" s="276">
        <v>469.25</v>
      </c>
      <c r="M416" s="276">
        <v>1.6081799999999999</v>
      </c>
    </row>
    <row r="417" spans="1:13">
      <c r="A417" s="267">
        <v>407</v>
      </c>
      <c r="B417" s="276" t="s">
        <v>522</v>
      </c>
      <c r="C417" s="277">
        <v>1175.45</v>
      </c>
      <c r="D417" s="278">
        <v>1174.0333333333333</v>
      </c>
      <c r="E417" s="278">
        <v>1157.0666666666666</v>
      </c>
      <c r="F417" s="278">
        <v>1138.6833333333334</v>
      </c>
      <c r="G417" s="278">
        <v>1121.7166666666667</v>
      </c>
      <c r="H417" s="278">
        <v>1192.4166666666665</v>
      </c>
      <c r="I417" s="278">
        <v>1209.3833333333332</v>
      </c>
      <c r="J417" s="278">
        <v>1227.7666666666664</v>
      </c>
      <c r="K417" s="276">
        <v>1191</v>
      </c>
      <c r="L417" s="276">
        <v>1155.6500000000001</v>
      </c>
      <c r="M417" s="276">
        <v>7.3359999999999995E-2</v>
      </c>
    </row>
    <row r="418" spans="1:13">
      <c r="A418" s="267">
        <v>408</v>
      </c>
      <c r="B418" s="276" t="s">
        <v>2499</v>
      </c>
      <c r="C418" s="277">
        <v>1345.9</v>
      </c>
      <c r="D418" s="278">
        <v>1334.7166666666667</v>
      </c>
      <c r="E418" s="278">
        <v>1309.4333333333334</v>
      </c>
      <c r="F418" s="278">
        <v>1272.9666666666667</v>
      </c>
      <c r="G418" s="278">
        <v>1247.6833333333334</v>
      </c>
      <c r="H418" s="278">
        <v>1371.1833333333334</v>
      </c>
      <c r="I418" s="278">
        <v>1396.4666666666667</v>
      </c>
      <c r="J418" s="278">
        <v>1432.9333333333334</v>
      </c>
      <c r="K418" s="276">
        <v>1360</v>
      </c>
      <c r="L418" s="276">
        <v>1298.25</v>
      </c>
      <c r="M418" s="276">
        <v>2.4702099999999998</v>
      </c>
    </row>
    <row r="419" spans="1:13">
      <c r="A419" s="267">
        <v>409</v>
      </c>
      <c r="B419" s="276" t="s">
        <v>523</v>
      </c>
      <c r="C419" s="277">
        <v>412.85</v>
      </c>
      <c r="D419" s="278">
        <v>417.98333333333335</v>
      </c>
      <c r="E419" s="278">
        <v>406.9666666666667</v>
      </c>
      <c r="F419" s="278">
        <v>401.08333333333337</v>
      </c>
      <c r="G419" s="278">
        <v>390.06666666666672</v>
      </c>
      <c r="H419" s="278">
        <v>423.86666666666667</v>
      </c>
      <c r="I419" s="278">
        <v>434.88333333333333</v>
      </c>
      <c r="J419" s="278">
        <v>440.76666666666665</v>
      </c>
      <c r="K419" s="276">
        <v>429</v>
      </c>
      <c r="L419" s="276">
        <v>412.1</v>
      </c>
      <c r="M419" s="276">
        <v>4.1171800000000003</v>
      </c>
    </row>
    <row r="420" spans="1:13">
      <c r="A420" s="267">
        <v>410</v>
      </c>
      <c r="B420" s="276" t="s">
        <v>524</v>
      </c>
      <c r="C420" s="277">
        <v>8.5500000000000007</v>
      </c>
      <c r="D420" s="278">
        <v>8.5</v>
      </c>
      <c r="E420" s="278">
        <v>8.3000000000000007</v>
      </c>
      <c r="F420" s="278">
        <v>8.0500000000000007</v>
      </c>
      <c r="G420" s="278">
        <v>7.8500000000000014</v>
      </c>
      <c r="H420" s="278">
        <v>8.75</v>
      </c>
      <c r="I420" s="278">
        <v>8.9499999999999993</v>
      </c>
      <c r="J420" s="278">
        <v>9.1999999999999993</v>
      </c>
      <c r="K420" s="276">
        <v>8.6999999999999993</v>
      </c>
      <c r="L420" s="276">
        <v>8.25</v>
      </c>
      <c r="M420" s="276">
        <v>357.94331</v>
      </c>
    </row>
    <row r="421" spans="1:13">
      <c r="A421" s="267">
        <v>411</v>
      </c>
      <c r="B421" s="276" t="s">
        <v>2525</v>
      </c>
      <c r="C421" s="277">
        <v>87.95</v>
      </c>
      <c r="D421" s="278">
        <v>88.366666666666674</v>
      </c>
      <c r="E421" s="278">
        <v>86.583333333333343</v>
      </c>
      <c r="F421" s="278">
        <v>85.216666666666669</v>
      </c>
      <c r="G421" s="278">
        <v>83.433333333333337</v>
      </c>
      <c r="H421" s="278">
        <v>89.733333333333348</v>
      </c>
      <c r="I421" s="278">
        <v>91.51666666666668</v>
      </c>
      <c r="J421" s="278">
        <v>92.883333333333354</v>
      </c>
      <c r="K421" s="276">
        <v>90.15</v>
      </c>
      <c r="L421" s="276">
        <v>87</v>
      </c>
      <c r="M421" s="276">
        <v>23.93327</v>
      </c>
    </row>
    <row r="422" spans="1:13">
      <c r="A422" s="267">
        <v>412</v>
      </c>
      <c r="B422" s="276" t="s">
        <v>525</v>
      </c>
      <c r="C422" s="277">
        <v>98.8</v>
      </c>
      <c r="D422" s="278">
        <v>98.983333333333334</v>
      </c>
      <c r="E422" s="278">
        <v>97.616666666666674</v>
      </c>
      <c r="F422" s="278">
        <v>96.433333333333337</v>
      </c>
      <c r="G422" s="278">
        <v>95.066666666666677</v>
      </c>
      <c r="H422" s="278">
        <v>100.16666666666667</v>
      </c>
      <c r="I422" s="278">
        <v>101.53333333333332</v>
      </c>
      <c r="J422" s="278">
        <v>102.71666666666667</v>
      </c>
      <c r="K422" s="276">
        <v>100.35</v>
      </c>
      <c r="L422" s="276">
        <v>97.8</v>
      </c>
      <c r="M422" s="276">
        <v>1.69783</v>
      </c>
    </row>
    <row r="423" spans="1:13">
      <c r="A423" s="267">
        <v>413</v>
      </c>
      <c r="B423" s="276" t="s">
        <v>172</v>
      </c>
      <c r="C423" s="277">
        <v>283.7</v>
      </c>
      <c r="D423" s="278">
        <v>288.03333333333336</v>
      </c>
      <c r="E423" s="278">
        <v>278.06666666666672</v>
      </c>
      <c r="F423" s="278">
        <v>272.43333333333334</v>
      </c>
      <c r="G423" s="278">
        <v>262.4666666666667</v>
      </c>
      <c r="H423" s="278">
        <v>293.66666666666674</v>
      </c>
      <c r="I423" s="278">
        <v>303.63333333333333</v>
      </c>
      <c r="J423" s="278">
        <v>309.26666666666677</v>
      </c>
      <c r="K423" s="276">
        <v>298</v>
      </c>
      <c r="L423" s="276">
        <v>282.39999999999998</v>
      </c>
      <c r="M423" s="276">
        <v>444.40809999999999</v>
      </c>
    </row>
    <row r="424" spans="1:13">
      <c r="A424" s="267">
        <v>414</v>
      </c>
      <c r="B424" s="276" t="s">
        <v>171</v>
      </c>
      <c r="C424" s="285">
        <v>58.2</v>
      </c>
      <c r="D424" s="286">
        <v>59.85</v>
      </c>
      <c r="E424" s="286">
        <v>54.350000000000009</v>
      </c>
      <c r="F424" s="286">
        <v>50.500000000000007</v>
      </c>
      <c r="G424" s="286">
        <v>45.000000000000014</v>
      </c>
      <c r="H424" s="286">
        <v>63.7</v>
      </c>
      <c r="I424" s="286">
        <v>69.199999999999989</v>
      </c>
      <c r="J424" s="286">
        <v>73.05</v>
      </c>
      <c r="K424" s="287">
        <v>65.349999999999994</v>
      </c>
      <c r="L424" s="287">
        <v>56</v>
      </c>
      <c r="M424" s="287">
        <v>1209.62157</v>
      </c>
    </row>
    <row r="425" spans="1:13">
      <c r="A425" s="267">
        <v>415</v>
      </c>
      <c r="B425" s="276" t="s">
        <v>2593</v>
      </c>
      <c r="C425" s="276">
        <v>240.7</v>
      </c>
      <c r="D425" s="278">
        <v>242.08333333333334</v>
      </c>
      <c r="E425" s="278">
        <v>234.66666666666669</v>
      </c>
      <c r="F425" s="278">
        <v>228.63333333333335</v>
      </c>
      <c r="G425" s="278">
        <v>221.2166666666667</v>
      </c>
      <c r="H425" s="278">
        <v>248.11666666666667</v>
      </c>
      <c r="I425" s="278">
        <v>255.53333333333336</v>
      </c>
      <c r="J425" s="278">
        <v>261.56666666666666</v>
      </c>
      <c r="K425" s="276">
        <v>249.5</v>
      </c>
      <c r="L425" s="276">
        <v>236.05</v>
      </c>
      <c r="M425" s="276">
        <v>5.1832500000000001</v>
      </c>
    </row>
    <row r="426" spans="1:13">
      <c r="A426" s="267">
        <v>416</v>
      </c>
      <c r="B426" s="276" t="s">
        <v>3759</v>
      </c>
      <c r="C426" s="276">
        <v>184.15</v>
      </c>
      <c r="D426" s="278">
        <v>185.4</v>
      </c>
      <c r="E426" s="278">
        <v>181.9</v>
      </c>
      <c r="F426" s="278">
        <v>179.65</v>
      </c>
      <c r="G426" s="278">
        <v>176.15</v>
      </c>
      <c r="H426" s="278">
        <v>187.65</v>
      </c>
      <c r="I426" s="278">
        <v>191.15</v>
      </c>
      <c r="J426" s="278">
        <v>193.4</v>
      </c>
      <c r="K426" s="276">
        <v>188.9</v>
      </c>
      <c r="L426" s="276">
        <v>183.15</v>
      </c>
      <c r="M426" s="276">
        <v>5.8815400000000002</v>
      </c>
    </row>
    <row r="427" spans="1:13">
      <c r="A427" s="267">
        <v>417</v>
      </c>
      <c r="B427" s="276" t="s">
        <v>177</v>
      </c>
      <c r="C427" s="276">
        <v>847.3</v>
      </c>
      <c r="D427" s="278">
        <v>858.9666666666667</v>
      </c>
      <c r="E427" s="278">
        <v>831.33333333333337</v>
      </c>
      <c r="F427" s="278">
        <v>815.36666666666667</v>
      </c>
      <c r="G427" s="278">
        <v>787.73333333333335</v>
      </c>
      <c r="H427" s="278">
        <v>874.93333333333339</v>
      </c>
      <c r="I427" s="278">
        <v>902.56666666666661</v>
      </c>
      <c r="J427" s="278">
        <v>918.53333333333342</v>
      </c>
      <c r="K427" s="276">
        <v>886.6</v>
      </c>
      <c r="L427" s="276">
        <v>843</v>
      </c>
      <c r="M427" s="276">
        <v>3.6789200000000002</v>
      </c>
    </row>
    <row r="428" spans="1:13">
      <c r="A428" s="267">
        <v>418</v>
      </c>
      <c r="B428" s="276" t="s">
        <v>526</v>
      </c>
      <c r="C428" s="276">
        <v>504.3</v>
      </c>
      <c r="D428" s="278">
        <v>504.58333333333331</v>
      </c>
      <c r="E428" s="278">
        <v>500.21666666666664</v>
      </c>
      <c r="F428" s="278">
        <v>496.13333333333333</v>
      </c>
      <c r="G428" s="278">
        <v>491.76666666666665</v>
      </c>
      <c r="H428" s="278">
        <v>508.66666666666663</v>
      </c>
      <c r="I428" s="278">
        <v>513.0333333333333</v>
      </c>
      <c r="J428" s="278">
        <v>517.11666666666656</v>
      </c>
      <c r="K428" s="276">
        <v>508.95</v>
      </c>
      <c r="L428" s="276">
        <v>500.5</v>
      </c>
      <c r="M428" s="276">
        <v>1.35884</v>
      </c>
    </row>
    <row r="429" spans="1:13">
      <c r="A429" s="267">
        <v>419</v>
      </c>
      <c r="B429" s="276" t="s">
        <v>3387</v>
      </c>
      <c r="C429" s="276">
        <v>313.60000000000002</v>
      </c>
      <c r="D429" s="278">
        <v>315.2166666666667</v>
      </c>
      <c r="E429" s="278">
        <v>308.93333333333339</v>
      </c>
      <c r="F429" s="278">
        <v>304.26666666666671</v>
      </c>
      <c r="G429" s="278">
        <v>297.98333333333341</v>
      </c>
      <c r="H429" s="278">
        <v>319.88333333333338</v>
      </c>
      <c r="I429" s="278">
        <v>326.16666666666669</v>
      </c>
      <c r="J429" s="278">
        <v>330.83333333333337</v>
      </c>
      <c r="K429" s="276">
        <v>321.5</v>
      </c>
      <c r="L429" s="276">
        <v>310.55</v>
      </c>
      <c r="M429" s="276">
        <v>4.1745999999999999</v>
      </c>
    </row>
    <row r="430" spans="1:13">
      <c r="A430" s="267">
        <v>420</v>
      </c>
      <c r="B430" s="276" t="s">
        <v>527</v>
      </c>
      <c r="C430" s="276">
        <v>181.85</v>
      </c>
      <c r="D430" s="278">
        <v>182.43333333333331</v>
      </c>
      <c r="E430" s="278">
        <v>178.56666666666661</v>
      </c>
      <c r="F430" s="278">
        <v>175.2833333333333</v>
      </c>
      <c r="G430" s="278">
        <v>171.4166666666666</v>
      </c>
      <c r="H430" s="278">
        <v>185.71666666666661</v>
      </c>
      <c r="I430" s="278">
        <v>189.58333333333334</v>
      </c>
      <c r="J430" s="278">
        <v>192.86666666666662</v>
      </c>
      <c r="K430" s="276">
        <v>186.3</v>
      </c>
      <c r="L430" s="276">
        <v>179.15</v>
      </c>
      <c r="M430" s="276">
        <v>4.6297499999999996</v>
      </c>
    </row>
    <row r="431" spans="1:13">
      <c r="A431" s="267">
        <v>421</v>
      </c>
      <c r="B431" s="276" t="s">
        <v>178</v>
      </c>
      <c r="C431" s="276">
        <v>575.20000000000005</v>
      </c>
      <c r="D431" s="278">
        <v>577.58333333333337</v>
      </c>
      <c r="E431" s="278">
        <v>568.2166666666667</v>
      </c>
      <c r="F431" s="278">
        <v>561.23333333333335</v>
      </c>
      <c r="G431" s="278">
        <v>551.86666666666667</v>
      </c>
      <c r="H431" s="278">
        <v>584.56666666666672</v>
      </c>
      <c r="I431" s="278">
        <v>593.93333333333328</v>
      </c>
      <c r="J431" s="278">
        <v>600.91666666666674</v>
      </c>
      <c r="K431" s="276">
        <v>586.95000000000005</v>
      </c>
      <c r="L431" s="276">
        <v>570.6</v>
      </c>
      <c r="M431" s="276">
        <v>55.916879999999999</v>
      </c>
    </row>
    <row r="432" spans="1:13">
      <c r="A432" s="267">
        <v>422</v>
      </c>
      <c r="B432" s="276" t="s">
        <v>179</v>
      </c>
      <c r="C432" s="276">
        <v>507.85</v>
      </c>
      <c r="D432" s="278">
        <v>507.5</v>
      </c>
      <c r="E432" s="278">
        <v>497.85</v>
      </c>
      <c r="F432" s="278">
        <v>487.85</v>
      </c>
      <c r="G432" s="278">
        <v>478.20000000000005</v>
      </c>
      <c r="H432" s="278">
        <v>517.5</v>
      </c>
      <c r="I432" s="278">
        <v>527.15000000000009</v>
      </c>
      <c r="J432" s="278">
        <v>537.15</v>
      </c>
      <c r="K432" s="276">
        <v>517.15</v>
      </c>
      <c r="L432" s="276">
        <v>497.5</v>
      </c>
      <c r="M432" s="276">
        <v>25.533159999999999</v>
      </c>
    </row>
    <row r="433" spans="1:13">
      <c r="A433" s="267">
        <v>423</v>
      </c>
      <c r="B433" s="276" t="s">
        <v>529</v>
      </c>
      <c r="C433" s="276">
        <v>1775.7</v>
      </c>
      <c r="D433" s="278">
        <v>1785.5166666666667</v>
      </c>
      <c r="E433" s="278">
        <v>1750.1833333333334</v>
      </c>
      <c r="F433" s="278">
        <v>1724.6666666666667</v>
      </c>
      <c r="G433" s="278">
        <v>1689.3333333333335</v>
      </c>
      <c r="H433" s="278">
        <v>1811.0333333333333</v>
      </c>
      <c r="I433" s="278">
        <v>1846.3666666666668</v>
      </c>
      <c r="J433" s="278">
        <v>1871.8833333333332</v>
      </c>
      <c r="K433" s="276">
        <v>1820.85</v>
      </c>
      <c r="L433" s="276">
        <v>1760</v>
      </c>
      <c r="M433" s="276">
        <v>1.26559</v>
      </c>
    </row>
    <row r="434" spans="1:13">
      <c r="A434" s="267">
        <v>424</v>
      </c>
      <c r="B434" s="276" t="s">
        <v>530</v>
      </c>
      <c r="C434" s="276">
        <v>564.65</v>
      </c>
      <c r="D434" s="278">
        <v>559.11666666666667</v>
      </c>
      <c r="E434" s="278">
        <v>548.23333333333335</v>
      </c>
      <c r="F434" s="278">
        <v>531.81666666666672</v>
      </c>
      <c r="G434" s="278">
        <v>520.93333333333339</v>
      </c>
      <c r="H434" s="278">
        <v>575.5333333333333</v>
      </c>
      <c r="I434" s="278">
        <v>586.41666666666674</v>
      </c>
      <c r="J434" s="278">
        <v>602.83333333333326</v>
      </c>
      <c r="K434" s="276">
        <v>570</v>
      </c>
      <c r="L434" s="276">
        <v>542.70000000000005</v>
      </c>
      <c r="M434" s="276">
        <v>1.0769200000000001</v>
      </c>
    </row>
    <row r="435" spans="1:13">
      <c r="A435" s="267">
        <v>425</v>
      </c>
      <c r="B435" s="276" t="s">
        <v>531</v>
      </c>
      <c r="C435" s="276">
        <v>351.2</v>
      </c>
      <c r="D435" s="278">
        <v>354.38333333333338</v>
      </c>
      <c r="E435" s="278">
        <v>343.91666666666674</v>
      </c>
      <c r="F435" s="278">
        <v>336.63333333333338</v>
      </c>
      <c r="G435" s="278">
        <v>326.16666666666674</v>
      </c>
      <c r="H435" s="278">
        <v>361.66666666666674</v>
      </c>
      <c r="I435" s="278">
        <v>372.13333333333333</v>
      </c>
      <c r="J435" s="278">
        <v>379.41666666666674</v>
      </c>
      <c r="K435" s="276">
        <v>364.85</v>
      </c>
      <c r="L435" s="276">
        <v>347.1</v>
      </c>
      <c r="M435" s="276">
        <v>1.54006</v>
      </c>
    </row>
    <row r="436" spans="1:13">
      <c r="A436" s="267">
        <v>426</v>
      </c>
      <c r="B436" s="276" t="s">
        <v>532</v>
      </c>
      <c r="C436" s="276">
        <v>212.2</v>
      </c>
      <c r="D436" s="278">
        <v>212.9</v>
      </c>
      <c r="E436" s="278">
        <v>206.4</v>
      </c>
      <c r="F436" s="278">
        <v>200.6</v>
      </c>
      <c r="G436" s="278">
        <v>194.1</v>
      </c>
      <c r="H436" s="278">
        <v>218.70000000000002</v>
      </c>
      <c r="I436" s="278">
        <v>225.20000000000002</v>
      </c>
      <c r="J436" s="278">
        <v>231.00000000000003</v>
      </c>
      <c r="K436" s="276">
        <v>219.4</v>
      </c>
      <c r="L436" s="276">
        <v>207.1</v>
      </c>
      <c r="M436" s="276">
        <v>1.13449</v>
      </c>
    </row>
    <row r="437" spans="1:13">
      <c r="A437" s="267">
        <v>427</v>
      </c>
      <c r="B437" s="276" t="s">
        <v>533</v>
      </c>
      <c r="C437" s="276">
        <v>1725.75</v>
      </c>
      <c r="D437" s="278">
        <v>1739.9166666666667</v>
      </c>
      <c r="E437" s="278">
        <v>1695.8333333333335</v>
      </c>
      <c r="F437" s="278">
        <v>1665.9166666666667</v>
      </c>
      <c r="G437" s="278">
        <v>1621.8333333333335</v>
      </c>
      <c r="H437" s="278">
        <v>1769.8333333333335</v>
      </c>
      <c r="I437" s="278">
        <v>1813.916666666667</v>
      </c>
      <c r="J437" s="278">
        <v>1843.8333333333335</v>
      </c>
      <c r="K437" s="276">
        <v>1784</v>
      </c>
      <c r="L437" s="276">
        <v>1710</v>
      </c>
      <c r="M437" s="276">
        <v>0.30692999999999998</v>
      </c>
    </row>
    <row r="438" spans="1:13">
      <c r="A438" s="267">
        <v>428</v>
      </c>
      <c r="B438" s="276" t="s">
        <v>2575</v>
      </c>
      <c r="C438" s="276">
        <v>394.05</v>
      </c>
      <c r="D438" s="278">
        <v>406.68333333333334</v>
      </c>
      <c r="E438" s="278">
        <v>378.36666666666667</v>
      </c>
      <c r="F438" s="278">
        <v>362.68333333333334</v>
      </c>
      <c r="G438" s="278">
        <v>334.36666666666667</v>
      </c>
      <c r="H438" s="278">
        <v>422.36666666666667</v>
      </c>
      <c r="I438" s="278">
        <v>450.68333333333339</v>
      </c>
      <c r="J438" s="278">
        <v>466.36666666666667</v>
      </c>
      <c r="K438" s="276">
        <v>435</v>
      </c>
      <c r="L438" s="276">
        <v>391</v>
      </c>
      <c r="M438" s="276">
        <v>7.0485699999999998</v>
      </c>
    </row>
    <row r="439" spans="1:13">
      <c r="A439" s="267">
        <v>429</v>
      </c>
      <c r="B439" s="276" t="s">
        <v>3501</v>
      </c>
      <c r="C439" s="276">
        <v>485.6</v>
      </c>
      <c r="D439" s="278">
        <v>488.23333333333335</v>
      </c>
      <c r="E439" s="278">
        <v>477.4666666666667</v>
      </c>
      <c r="F439" s="278">
        <v>469.33333333333337</v>
      </c>
      <c r="G439" s="278">
        <v>458.56666666666672</v>
      </c>
      <c r="H439" s="278">
        <v>496.36666666666667</v>
      </c>
      <c r="I439" s="278">
        <v>507.13333333333333</v>
      </c>
      <c r="J439" s="278">
        <v>515.26666666666665</v>
      </c>
      <c r="K439" s="276">
        <v>499</v>
      </c>
      <c r="L439" s="276">
        <v>480.1</v>
      </c>
      <c r="M439" s="276">
        <v>2.5896300000000001</v>
      </c>
    </row>
    <row r="440" spans="1:13">
      <c r="A440" s="267">
        <v>430</v>
      </c>
      <c r="B440" s="276" t="s">
        <v>534</v>
      </c>
      <c r="C440" s="276">
        <v>6.35</v>
      </c>
      <c r="D440" s="278">
        <v>6.4333333333333327</v>
      </c>
      <c r="E440" s="278">
        <v>6.2666666666666657</v>
      </c>
      <c r="F440" s="278">
        <v>6.1833333333333327</v>
      </c>
      <c r="G440" s="278">
        <v>6.0166666666666657</v>
      </c>
      <c r="H440" s="278">
        <v>6.5166666666666657</v>
      </c>
      <c r="I440" s="278">
        <v>6.6833333333333318</v>
      </c>
      <c r="J440" s="278">
        <v>6.7666666666666657</v>
      </c>
      <c r="K440" s="276">
        <v>6.6</v>
      </c>
      <c r="L440" s="276">
        <v>6.35</v>
      </c>
      <c r="M440" s="276">
        <v>131.93371999999999</v>
      </c>
    </row>
    <row r="441" spans="1:13">
      <c r="A441" s="267">
        <v>431</v>
      </c>
      <c r="B441" s="276" t="s">
        <v>535</v>
      </c>
      <c r="C441" s="276">
        <v>125.1</v>
      </c>
      <c r="D441" s="278">
        <v>126.43333333333334</v>
      </c>
      <c r="E441" s="278">
        <v>120.86666666666667</v>
      </c>
      <c r="F441" s="278">
        <v>116.63333333333334</v>
      </c>
      <c r="G441" s="278">
        <v>111.06666666666668</v>
      </c>
      <c r="H441" s="278">
        <v>130.66666666666669</v>
      </c>
      <c r="I441" s="278">
        <v>136.23333333333335</v>
      </c>
      <c r="J441" s="278">
        <v>140.46666666666667</v>
      </c>
      <c r="K441" s="276">
        <v>132</v>
      </c>
      <c r="L441" s="276">
        <v>122.2</v>
      </c>
      <c r="M441" s="276">
        <v>1.8087500000000001</v>
      </c>
    </row>
    <row r="442" spans="1:13">
      <c r="A442" s="267">
        <v>432</v>
      </c>
      <c r="B442" s="276" t="s">
        <v>2589</v>
      </c>
      <c r="C442" s="276">
        <v>1318.7</v>
      </c>
      <c r="D442" s="278">
        <v>1335.2166666666665</v>
      </c>
      <c r="E442" s="278">
        <v>1297.4333333333329</v>
      </c>
      <c r="F442" s="278">
        <v>1276.1666666666665</v>
      </c>
      <c r="G442" s="278">
        <v>1238.383333333333</v>
      </c>
      <c r="H442" s="278">
        <v>1356.4833333333329</v>
      </c>
      <c r="I442" s="278">
        <v>1394.2666666666662</v>
      </c>
      <c r="J442" s="278">
        <v>1415.5333333333328</v>
      </c>
      <c r="K442" s="276">
        <v>1373</v>
      </c>
      <c r="L442" s="276">
        <v>1313.95</v>
      </c>
      <c r="M442" s="276">
        <v>0.28952</v>
      </c>
    </row>
    <row r="443" spans="1:13">
      <c r="A443" s="267">
        <v>433</v>
      </c>
      <c r="B443" s="276" t="s">
        <v>536</v>
      </c>
      <c r="C443" s="276">
        <v>990.65</v>
      </c>
      <c r="D443" s="278">
        <v>999.83333333333337</v>
      </c>
      <c r="E443" s="278">
        <v>940.9666666666667</v>
      </c>
      <c r="F443" s="278">
        <v>891.2833333333333</v>
      </c>
      <c r="G443" s="278">
        <v>832.41666666666663</v>
      </c>
      <c r="H443" s="278">
        <v>1049.5166666666669</v>
      </c>
      <c r="I443" s="278">
        <v>1108.3833333333332</v>
      </c>
      <c r="J443" s="278">
        <v>1158.0666666666668</v>
      </c>
      <c r="K443" s="276">
        <v>1058.7</v>
      </c>
      <c r="L443" s="276">
        <v>950.15</v>
      </c>
      <c r="M443" s="276">
        <v>3.4675500000000001</v>
      </c>
    </row>
    <row r="444" spans="1:13">
      <c r="A444" s="267">
        <v>434</v>
      </c>
      <c r="B444" s="276" t="s">
        <v>282</v>
      </c>
      <c r="C444" s="276">
        <v>584.45000000000005</v>
      </c>
      <c r="D444" s="278">
        <v>591.33333333333337</v>
      </c>
      <c r="E444" s="278">
        <v>574.2166666666667</v>
      </c>
      <c r="F444" s="278">
        <v>563.98333333333335</v>
      </c>
      <c r="G444" s="278">
        <v>546.86666666666667</v>
      </c>
      <c r="H444" s="278">
        <v>601.56666666666672</v>
      </c>
      <c r="I444" s="278">
        <v>618.68333333333328</v>
      </c>
      <c r="J444" s="278">
        <v>628.91666666666674</v>
      </c>
      <c r="K444" s="276">
        <v>608.45000000000005</v>
      </c>
      <c r="L444" s="276">
        <v>581.1</v>
      </c>
      <c r="M444" s="276">
        <v>6.27189</v>
      </c>
    </row>
    <row r="445" spans="1:13">
      <c r="A445" s="267">
        <v>435</v>
      </c>
      <c r="B445" s="276" t="s">
        <v>537</v>
      </c>
      <c r="C445" s="276">
        <v>913.45</v>
      </c>
      <c r="D445" s="278">
        <v>914.85</v>
      </c>
      <c r="E445" s="278">
        <v>899.7</v>
      </c>
      <c r="F445" s="278">
        <v>885.95</v>
      </c>
      <c r="G445" s="278">
        <v>870.80000000000007</v>
      </c>
      <c r="H445" s="278">
        <v>928.6</v>
      </c>
      <c r="I445" s="278">
        <v>943.74999999999989</v>
      </c>
      <c r="J445" s="278">
        <v>957.5</v>
      </c>
      <c r="K445" s="276">
        <v>930</v>
      </c>
      <c r="L445" s="276">
        <v>901.1</v>
      </c>
      <c r="M445" s="276">
        <v>9.2350000000000002E-2</v>
      </c>
    </row>
    <row r="446" spans="1:13">
      <c r="A446" s="267">
        <v>436</v>
      </c>
      <c r="B446" s="276" t="s">
        <v>538</v>
      </c>
      <c r="C446" s="276">
        <v>408.3</v>
      </c>
      <c r="D446" s="278">
        <v>410.05</v>
      </c>
      <c r="E446" s="278">
        <v>405.25</v>
      </c>
      <c r="F446" s="278">
        <v>402.2</v>
      </c>
      <c r="G446" s="278">
        <v>397.4</v>
      </c>
      <c r="H446" s="278">
        <v>413.1</v>
      </c>
      <c r="I446" s="278">
        <v>417.90000000000009</v>
      </c>
      <c r="J446" s="278">
        <v>420.95000000000005</v>
      </c>
      <c r="K446" s="276">
        <v>414.85</v>
      </c>
      <c r="L446" s="276">
        <v>407</v>
      </c>
      <c r="M446" s="276">
        <v>0.77963000000000005</v>
      </c>
    </row>
    <row r="447" spans="1:13">
      <c r="A447" s="267">
        <v>437</v>
      </c>
      <c r="B447" s="276" t="s">
        <v>539</v>
      </c>
      <c r="C447" s="276">
        <v>5991.45</v>
      </c>
      <c r="D447" s="278">
        <v>6048.1500000000005</v>
      </c>
      <c r="E447" s="278">
        <v>5908.3000000000011</v>
      </c>
      <c r="F447" s="278">
        <v>5825.1500000000005</v>
      </c>
      <c r="G447" s="278">
        <v>5685.3000000000011</v>
      </c>
      <c r="H447" s="278">
        <v>6131.3000000000011</v>
      </c>
      <c r="I447" s="278">
        <v>6271.1500000000015</v>
      </c>
      <c r="J447" s="278">
        <v>6354.3000000000011</v>
      </c>
      <c r="K447" s="276">
        <v>6188</v>
      </c>
      <c r="L447" s="276">
        <v>5965</v>
      </c>
      <c r="M447" s="276">
        <v>5.0009999999999999E-2</v>
      </c>
    </row>
    <row r="448" spans="1:13">
      <c r="A448" s="267">
        <v>438</v>
      </c>
      <c r="B448" s="276" t="s">
        <v>540</v>
      </c>
      <c r="C448" s="276">
        <v>247.1</v>
      </c>
      <c r="D448" s="278">
        <v>247.03333333333333</v>
      </c>
      <c r="E448" s="278">
        <v>244.06666666666666</v>
      </c>
      <c r="F448" s="278">
        <v>241.03333333333333</v>
      </c>
      <c r="G448" s="278">
        <v>238.06666666666666</v>
      </c>
      <c r="H448" s="278">
        <v>250.06666666666666</v>
      </c>
      <c r="I448" s="278">
        <v>253.0333333333333</v>
      </c>
      <c r="J448" s="278">
        <v>256.06666666666666</v>
      </c>
      <c r="K448" s="276">
        <v>250</v>
      </c>
      <c r="L448" s="276">
        <v>244</v>
      </c>
      <c r="M448" s="276">
        <v>0.97497999999999996</v>
      </c>
    </row>
    <row r="449" spans="1:13">
      <c r="A449" s="267">
        <v>439</v>
      </c>
      <c r="B449" s="276" t="s">
        <v>541</v>
      </c>
      <c r="C449" s="276">
        <v>29.3</v>
      </c>
      <c r="D449" s="278">
        <v>29.7</v>
      </c>
      <c r="E449" s="278">
        <v>28.75</v>
      </c>
      <c r="F449" s="278">
        <v>28.2</v>
      </c>
      <c r="G449" s="278">
        <v>27.25</v>
      </c>
      <c r="H449" s="278">
        <v>30.25</v>
      </c>
      <c r="I449" s="278">
        <v>31.199999999999996</v>
      </c>
      <c r="J449" s="278">
        <v>31.75</v>
      </c>
      <c r="K449" s="276">
        <v>30.65</v>
      </c>
      <c r="L449" s="276">
        <v>29.15</v>
      </c>
      <c r="M449" s="276">
        <v>75.964150000000004</v>
      </c>
    </row>
    <row r="450" spans="1:13">
      <c r="A450" s="267">
        <v>440</v>
      </c>
      <c r="B450" s="276" t="s">
        <v>192</v>
      </c>
      <c r="C450" s="276">
        <v>521.95000000000005</v>
      </c>
      <c r="D450" s="278">
        <v>523</v>
      </c>
      <c r="E450" s="278">
        <v>511</v>
      </c>
      <c r="F450" s="278">
        <v>500.04999999999995</v>
      </c>
      <c r="G450" s="278">
        <v>488.04999999999995</v>
      </c>
      <c r="H450" s="278">
        <v>533.95000000000005</v>
      </c>
      <c r="I450" s="278">
        <v>545.95000000000005</v>
      </c>
      <c r="J450" s="278">
        <v>556.90000000000009</v>
      </c>
      <c r="K450" s="276">
        <v>535</v>
      </c>
      <c r="L450" s="276">
        <v>512.04999999999995</v>
      </c>
      <c r="M450" s="276">
        <v>97.497960000000006</v>
      </c>
    </row>
    <row r="451" spans="1:13">
      <c r="A451" s="267">
        <v>441</v>
      </c>
      <c r="B451" s="276" t="s">
        <v>2608</v>
      </c>
      <c r="C451" s="276">
        <v>11883.35</v>
      </c>
      <c r="D451" s="278">
        <v>11965.699999999999</v>
      </c>
      <c r="E451" s="278">
        <v>11720.649999999998</v>
      </c>
      <c r="F451" s="278">
        <v>11557.949999999999</v>
      </c>
      <c r="G451" s="278">
        <v>11312.899999999998</v>
      </c>
      <c r="H451" s="278">
        <v>12128.399999999998</v>
      </c>
      <c r="I451" s="278">
        <v>12373.449999999997</v>
      </c>
      <c r="J451" s="278">
        <v>12536.149999999998</v>
      </c>
      <c r="K451" s="276">
        <v>12210.75</v>
      </c>
      <c r="L451" s="276">
        <v>11803</v>
      </c>
      <c r="M451" s="276">
        <v>1.0699999999999999E-2</v>
      </c>
    </row>
    <row r="452" spans="1:13">
      <c r="A452" s="267">
        <v>442</v>
      </c>
      <c r="B452" s="276" t="s">
        <v>181</v>
      </c>
      <c r="C452" s="276">
        <v>519.29999999999995</v>
      </c>
      <c r="D452" s="278">
        <v>524.5</v>
      </c>
      <c r="E452" s="278">
        <v>511.79999999999995</v>
      </c>
      <c r="F452" s="278">
        <v>504.29999999999995</v>
      </c>
      <c r="G452" s="278">
        <v>491.59999999999991</v>
      </c>
      <c r="H452" s="278">
        <v>532</v>
      </c>
      <c r="I452" s="278">
        <v>544.70000000000005</v>
      </c>
      <c r="J452" s="278">
        <v>552.20000000000005</v>
      </c>
      <c r="K452" s="276">
        <v>537.20000000000005</v>
      </c>
      <c r="L452" s="276">
        <v>517</v>
      </c>
      <c r="M452" s="276">
        <v>35.887320000000003</v>
      </c>
    </row>
    <row r="453" spans="1:13">
      <c r="A453" s="267">
        <v>443</v>
      </c>
      <c r="B453" s="276" t="s">
        <v>2611</v>
      </c>
      <c r="C453" s="276">
        <v>116.75</v>
      </c>
      <c r="D453" s="278">
        <v>116.88333333333333</v>
      </c>
      <c r="E453" s="278">
        <v>115.01666666666665</v>
      </c>
      <c r="F453" s="278">
        <v>113.28333333333333</v>
      </c>
      <c r="G453" s="278">
        <v>111.41666666666666</v>
      </c>
      <c r="H453" s="278">
        <v>118.61666666666665</v>
      </c>
      <c r="I453" s="278">
        <v>120.48333333333332</v>
      </c>
      <c r="J453" s="278">
        <v>122.21666666666664</v>
      </c>
      <c r="K453" s="276">
        <v>118.75</v>
      </c>
      <c r="L453" s="276">
        <v>115.15</v>
      </c>
      <c r="M453" s="276">
        <v>56.23686</v>
      </c>
    </row>
    <row r="454" spans="1:13">
      <c r="A454" s="267">
        <v>444</v>
      </c>
      <c r="B454" s="276" t="s">
        <v>2613</v>
      </c>
      <c r="C454" s="276">
        <v>1032.5</v>
      </c>
      <c r="D454" s="278">
        <v>1036.8333333333333</v>
      </c>
      <c r="E454" s="278">
        <v>1021.6666666666665</v>
      </c>
      <c r="F454" s="278">
        <v>1010.8333333333333</v>
      </c>
      <c r="G454" s="278">
        <v>995.66666666666652</v>
      </c>
      <c r="H454" s="278">
        <v>1047.6666666666665</v>
      </c>
      <c r="I454" s="278">
        <v>1062.833333333333</v>
      </c>
      <c r="J454" s="278">
        <v>1073.6666666666665</v>
      </c>
      <c r="K454" s="276">
        <v>1052</v>
      </c>
      <c r="L454" s="276">
        <v>1026</v>
      </c>
      <c r="M454" s="276">
        <v>1.5764899999999999</v>
      </c>
    </row>
    <row r="455" spans="1:13">
      <c r="A455" s="267">
        <v>445</v>
      </c>
      <c r="B455" s="276" t="s">
        <v>187</v>
      </c>
      <c r="C455" s="276">
        <v>3303.1</v>
      </c>
      <c r="D455" s="278">
        <v>3290</v>
      </c>
      <c r="E455" s="278">
        <v>3255</v>
      </c>
      <c r="F455" s="278">
        <v>3206.9</v>
      </c>
      <c r="G455" s="278">
        <v>3171.9</v>
      </c>
      <c r="H455" s="278">
        <v>3338.1</v>
      </c>
      <c r="I455" s="278">
        <v>3373.1</v>
      </c>
      <c r="J455" s="278">
        <v>3421.2</v>
      </c>
      <c r="K455" s="276">
        <v>3325</v>
      </c>
      <c r="L455" s="276">
        <v>3241.9</v>
      </c>
      <c r="M455" s="276">
        <v>30.52459</v>
      </c>
    </row>
    <row r="456" spans="1:13">
      <c r="A456" s="267">
        <v>446</v>
      </c>
      <c r="B456" s="276" t="s">
        <v>3464</v>
      </c>
      <c r="C456" s="276">
        <v>584.75</v>
      </c>
      <c r="D456" s="278">
        <v>591.41666666666663</v>
      </c>
      <c r="E456" s="278">
        <v>575.93333333333328</v>
      </c>
      <c r="F456" s="278">
        <v>567.11666666666667</v>
      </c>
      <c r="G456" s="278">
        <v>551.63333333333333</v>
      </c>
      <c r="H456" s="278">
        <v>600.23333333333323</v>
      </c>
      <c r="I456" s="278">
        <v>615.71666666666658</v>
      </c>
      <c r="J456" s="278">
        <v>624.53333333333319</v>
      </c>
      <c r="K456" s="276">
        <v>606.9</v>
      </c>
      <c r="L456" s="276">
        <v>582.6</v>
      </c>
      <c r="M456" s="276">
        <v>43.071260000000002</v>
      </c>
    </row>
    <row r="457" spans="1:13">
      <c r="A457" s="267">
        <v>447</v>
      </c>
      <c r="B457" s="276" t="s">
        <v>182</v>
      </c>
      <c r="C457" s="276">
        <v>2565.85</v>
      </c>
      <c r="D457" s="278">
        <v>2590.6</v>
      </c>
      <c r="E457" s="278">
        <v>2516.25</v>
      </c>
      <c r="F457" s="278">
        <v>2466.65</v>
      </c>
      <c r="G457" s="278">
        <v>2392.3000000000002</v>
      </c>
      <c r="H457" s="278">
        <v>2640.2</v>
      </c>
      <c r="I457" s="278">
        <v>2714.5499999999993</v>
      </c>
      <c r="J457" s="278">
        <v>2764.1499999999996</v>
      </c>
      <c r="K457" s="276">
        <v>2664.95</v>
      </c>
      <c r="L457" s="276">
        <v>2541</v>
      </c>
      <c r="M457" s="276">
        <v>10.101229999999999</v>
      </c>
    </row>
    <row r="458" spans="1:13">
      <c r="A458" s="267">
        <v>448</v>
      </c>
      <c r="B458" s="276" t="s">
        <v>543</v>
      </c>
      <c r="C458" s="276">
        <v>1070.0999999999999</v>
      </c>
      <c r="D458" s="278">
        <v>1072.5333333333333</v>
      </c>
      <c r="E458" s="278">
        <v>1051.9166666666665</v>
      </c>
      <c r="F458" s="278">
        <v>1033.7333333333331</v>
      </c>
      <c r="G458" s="278">
        <v>1013.1166666666663</v>
      </c>
      <c r="H458" s="278">
        <v>1090.7166666666667</v>
      </c>
      <c r="I458" s="278">
        <v>1111.3333333333335</v>
      </c>
      <c r="J458" s="278">
        <v>1129.5166666666669</v>
      </c>
      <c r="K458" s="276">
        <v>1093.1500000000001</v>
      </c>
      <c r="L458" s="276">
        <v>1054.3499999999999</v>
      </c>
      <c r="M458" s="276">
        <v>0.27638000000000001</v>
      </c>
    </row>
    <row r="459" spans="1:13">
      <c r="A459" s="267">
        <v>449</v>
      </c>
      <c r="B459" s="276" t="s">
        <v>184</v>
      </c>
      <c r="C459" s="276">
        <v>113.55</v>
      </c>
      <c r="D459" s="278">
        <v>112.95</v>
      </c>
      <c r="E459" s="278">
        <v>108.4</v>
      </c>
      <c r="F459" s="278">
        <v>103.25</v>
      </c>
      <c r="G459" s="278">
        <v>98.7</v>
      </c>
      <c r="H459" s="278">
        <v>118.10000000000001</v>
      </c>
      <c r="I459" s="278">
        <v>122.64999999999999</v>
      </c>
      <c r="J459" s="278">
        <v>127.80000000000001</v>
      </c>
      <c r="K459" s="276">
        <v>117.5</v>
      </c>
      <c r="L459" s="276">
        <v>107.8</v>
      </c>
      <c r="M459" s="276">
        <v>339.84179999999998</v>
      </c>
    </row>
    <row r="460" spans="1:13">
      <c r="A460" s="267">
        <v>450</v>
      </c>
      <c r="B460" s="276" t="s">
        <v>183</v>
      </c>
      <c r="C460" s="276">
        <v>289.35000000000002</v>
      </c>
      <c r="D460" s="278">
        <v>291.53333333333336</v>
      </c>
      <c r="E460" s="278">
        <v>276.16666666666674</v>
      </c>
      <c r="F460" s="278">
        <v>262.98333333333341</v>
      </c>
      <c r="G460" s="278">
        <v>247.61666666666679</v>
      </c>
      <c r="H460" s="278">
        <v>304.7166666666667</v>
      </c>
      <c r="I460" s="278">
        <v>320.08333333333337</v>
      </c>
      <c r="J460" s="278">
        <v>333.26666666666665</v>
      </c>
      <c r="K460" s="276">
        <v>306.89999999999998</v>
      </c>
      <c r="L460" s="276">
        <v>278.35000000000002</v>
      </c>
      <c r="M460" s="276">
        <v>3160.0860899999998</v>
      </c>
    </row>
    <row r="461" spans="1:13">
      <c r="A461" s="267">
        <v>451</v>
      </c>
      <c r="B461" s="276" t="s">
        <v>185</v>
      </c>
      <c r="C461" s="276">
        <v>79.400000000000006</v>
      </c>
      <c r="D461" s="278">
        <v>80.149999999999991</v>
      </c>
      <c r="E461" s="278">
        <v>77.199999999999989</v>
      </c>
      <c r="F461" s="278">
        <v>75</v>
      </c>
      <c r="G461" s="278">
        <v>72.05</v>
      </c>
      <c r="H461" s="278">
        <v>82.34999999999998</v>
      </c>
      <c r="I461" s="278">
        <v>85.3</v>
      </c>
      <c r="J461" s="278">
        <v>87.499999999999972</v>
      </c>
      <c r="K461" s="276">
        <v>83.1</v>
      </c>
      <c r="L461" s="276">
        <v>77.95</v>
      </c>
      <c r="M461" s="276">
        <v>429.34185000000002</v>
      </c>
    </row>
    <row r="462" spans="1:13">
      <c r="A462" s="267">
        <v>452</v>
      </c>
      <c r="B462" s="276" t="s">
        <v>2624</v>
      </c>
      <c r="C462" s="276">
        <v>40.9</v>
      </c>
      <c r="D462" s="278">
        <v>41.31666666666667</v>
      </c>
      <c r="E462" s="278">
        <v>39.63333333333334</v>
      </c>
      <c r="F462" s="278">
        <v>38.366666666666667</v>
      </c>
      <c r="G462" s="278">
        <v>36.683333333333337</v>
      </c>
      <c r="H462" s="278">
        <v>42.583333333333343</v>
      </c>
      <c r="I462" s="278">
        <v>44.266666666666666</v>
      </c>
      <c r="J462" s="278">
        <v>45.533333333333346</v>
      </c>
      <c r="K462" s="276">
        <v>43</v>
      </c>
      <c r="L462" s="276">
        <v>40.049999999999997</v>
      </c>
      <c r="M462" s="276">
        <v>67.976860000000002</v>
      </c>
    </row>
    <row r="463" spans="1:13">
      <c r="A463" s="267">
        <v>453</v>
      </c>
      <c r="B463" s="276" t="s">
        <v>186</v>
      </c>
      <c r="C463" s="276">
        <v>647</v>
      </c>
      <c r="D463" s="278">
        <v>652.15</v>
      </c>
      <c r="E463" s="278">
        <v>628.5</v>
      </c>
      <c r="F463" s="278">
        <v>610</v>
      </c>
      <c r="G463" s="278">
        <v>586.35</v>
      </c>
      <c r="H463" s="278">
        <v>670.65</v>
      </c>
      <c r="I463" s="278">
        <v>694.29999999999984</v>
      </c>
      <c r="J463" s="278">
        <v>712.8</v>
      </c>
      <c r="K463" s="276">
        <v>675.8</v>
      </c>
      <c r="L463" s="276">
        <v>633.65</v>
      </c>
      <c r="M463" s="276">
        <v>237.15665000000001</v>
      </c>
    </row>
    <row r="464" spans="1:13">
      <c r="A464" s="267">
        <v>454</v>
      </c>
      <c r="B464" s="276" t="s">
        <v>544</v>
      </c>
      <c r="C464" s="276">
        <v>2761</v>
      </c>
      <c r="D464" s="278">
        <v>2775.5666666666671</v>
      </c>
      <c r="E464" s="278">
        <v>2716.1333333333341</v>
      </c>
      <c r="F464" s="278">
        <v>2671.2666666666669</v>
      </c>
      <c r="G464" s="278">
        <v>2611.8333333333339</v>
      </c>
      <c r="H464" s="278">
        <v>2820.4333333333343</v>
      </c>
      <c r="I464" s="278">
        <v>2879.8666666666677</v>
      </c>
      <c r="J464" s="278">
        <v>2924.7333333333345</v>
      </c>
      <c r="K464" s="276">
        <v>2835</v>
      </c>
      <c r="L464" s="276">
        <v>2730.7</v>
      </c>
      <c r="M464" s="276">
        <v>0.28077000000000002</v>
      </c>
    </row>
    <row r="465" spans="1:13">
      <c r="A465" s="267">
        <v>455</v>
      </c>
      <c r="B465" s="276" t="s">
        <v>188</v>
      </c>
      <c r="C465" s="276">
        <v>980.85</v>
      </c>
      <c r="D465" s="278">
        <v>986.94999999999993</v>
      </c>
      <c r="E465" s="278">
        <v>968.89999999999986</v>
      </c>
      <c r="F465" s="278">
        <v>956.94999999999993</v>
      </c>
      <c r="G465" s="278">
        <v>938.89999999999986</v>
      </c>
      <c r="H465" s="278">
        <v>998.89999999999986</v>
      </c>
      <c r="I465" s="278">
        <v>1016.9499999999998</v>
      </c>
      <c r="J465" s="278">
        <v>1028.8999999999999</v>
      </c>
      <c r="K465" s="276">
        <v>1005</v>
      </c>
      <c r="L465" s="276">
        <v>975</v>
      </c>
      <c r="M465" s="276">
        <v>39.224209999999999</v>
      </c>
    </row>
    <row r="466" spans="1:13">
      <c r="A466" s="267">
        <v>456</v>
      </c>
      <c r="B466" s="244" t="s">
        <v>283</v>
      </c>
      <c r="C466" s="276">
        <v>131.44999999999999</v>
      </c>
      <c r="D466" s="278">
        <v>133.15</v>
      </c>
      <c r="E466" s="278">
        <v>128.30000000000001</v>
      </c>
      <c r="F466" s="278">
        <v>125.15</v>
      </c>
      <c r="G466" s="278">
        <v>120.30000000000001</v>
      </c>
      <c r="H466" s="278">
        <v>136.30000000000001</v>
      </c>
      <c r="I466" s="278">
        <v>141.14999999999998</v>
      </c>
      <c r="J466" s="278">
        <v>144.30000000000001</v>
      </c>
      <c r="K466" s="276">
        <v>138</v>
      </c>
      <c r="L466" s="276">
        <v>130</v>
      </c>
      <c r="M466" s="276">
        <v>7.0541400000000003</v>
      </c>
    </row>
    <row r="467" spans="1:13">
      <c r="A467" s="267">
        <v>457</v>
      </c>
      <c r="B467" s="244" t="s">
        <v>167</v>
      </c>
      <c r="C467" s="276">
        <v>809.3</v>
      </c>
      <c r="D467" s="278">
        <v>806.63333333333321</v>
      </c>
      <c r="E467" s="278">
        <v>796.61666666666645</v>
      </c>
      <c r="F467" s="278">
        <v>783.93333333333328</v>
      </c>
      <c r="G467" s="278">
        <v>773.91666666666652</v>
      </c>
      <c r="H467" s="278">
        <v>819.31666666666638</v>
      </c>
      <c r="I467" s="278">
        <v>829.33333333333326</v>
      </c>
      <c r="J467" s="278">
        <v>842.01666666666631</v>
      </c>
      <c r="K467" s="276">
        <v>816.65</v>
      </c>
      <c r="L467" s="276">
        <v>793.95</v>
      </c>
      <c r="M467" s="276">
        <v>7.9563300000000003</v>
      </c>
    </row>
    <row r="468" spans="1:13">
      <c r="A468" s="267">
        <v>458</v>
      </c>
      <c r="B468" s="244" t="s">
        <v>546</v>
      </c>
      <c r="C468" s="276">
        <v>957.5</v>
      </c>
      <c r="D468" s="278">
        <v>963.30000000000007</v>
      </c>
      <c r="E468" s="278">
        <v>948.30000000000018</v>
      </c>
      <c r="F468" s="278">
        <v>939.10000000000014</v>
      </c>
      <c r="G468" s="278">
        <v>924.10000000000025</v>
      </c>
      <c r="H468" s="278">
        <v>972.50000000000011</v>
      </c>
      <c r="I468" s="278">
        <v>987.49999999999989</v>
      </c>
      <c r="J468" s="278">
        <v>996.7</v>
      </c>
      <c r="K468" s="276">
        <v>978.3</v>
      </c>
      <c r="L468" s="276">
        <v>954.1</v>
      </c>
      <c r="M468" s="276">
        <v>0.11651</v>
      </c>
    </row>
    <row r="469" spans="1:13">
      <c r="A469" s="267">
        <v>459</v>
      </c>
      <c r="B469" s="244" t="s">
        <v>547</v>
      </c>
      <c r="C469" s="276">
        <v>918</v>
      </c>
      <c r="D469" s="278">
        <v>922.44999999999993</v>
      </c>
      <c r="E469" s="278">
        <v>910.54999999999984</v>
      </c>
      <c r="F469" s="278">
        <v>903.09999999999991</v>
      </c>
      <c r="G469" s="278">
        <v>891.19999999999982</v>
      </c>
      <c r="H469" s="278">
        <v>929.89999999999986</v>
      </c>
      <c r="I469" s="278">
        <v>941.8</v>
      </c>
      <c r="J469" s="278">
        <v>949.24999999999989</v>
      </c>
      <c r="K469" s="276">
        <v>934.35</v>
      </c>
      <c r="L469" s="276">
        <v>915</v>
      </c>
      <c r="M469" s="276">
        <v>0.44155</v>
      </c>
    </row>
    <row r="470" spans="1:13">
      <c r="A470" s="267">
        <v>460</v>
      </c>
      <c r="B470" s="244" t="s">
        <v>549</v>
      </c>
      <c r="C470" s="276">
        <v>1223.1500000000001</v>
      </c>
      <c r="D470" s="278">
        <v>1228.7</v>
      </c>
      <c r="E470" s="278">
        <v>1207.45</v>
      </c>
      <c r="F470" s="278">
        <v>1191.75</v>
      </c>
      <c r="G470" s="278">
        <v>1170.5</v>
      </c>
      <c r="H470" s="278">
        <v>1244.4000000000001</v>
      </c>
      <c r="I470" s="278">
        <v>1265.6500000000001</v>
      </c>
      <c r="J470" s="278">
        <v>1281.3500000000001</v>
      </c>
      <c r="K470" s="276">
        <v>1249.95</v>
      </c>
      <c r="L470" s="276">
        <v>1213</v>
      </c>
      <c r="M470" s="276">
        <v>0.14402999999999999</v>
      </c>
    </row>
    <row r="471" spans="1:13">
      <c r="A471" s="267">
        <v>461</v>
      </c>
      <c r="B471" s="244" t="s">
        <v>189</v>
      </c>
      <c r="C471" s="276">
        <v>1491.2</v>
      </c>
      <c r="D471" s="278">
        <v>1504.3</v>
      </c>
      <c r="E471" s="278">
        <v>1473.8999999999999</v>
      </c>
      <c r="F471" s="278">
        <v>1456.6</v>
      </c>
      <c r="G471" s="278">
        <v>1426.1999999999998</v>
      </c>
      <c r="H471" s="278">
        <v>1521.6</v>
      </c>
      <c r="I471" s="278">
        <v>1552</v>
      </c>
      <c r="J471" s="278">
        <v>1569.3</v>
      </c>
      <c r="K471" s="276">
        <v>1534.7</v>
      </c>
      <c r="L471" s="276">
        <v>1487</v>
      </c>
      <c r="M471" s="276">
        <v>13.641970000000001</v>
      </c>
    </row>
    <row r="472" spans="1:13">
      <c r="A472" s="267">
        <v>462</v>
      </c>
      <c r="B472" s="244" t="s">
        <v>190</v>
      </c>
      <c r="C472" s="276">
        <v>2690.35</v>
      </c>
      <c r="D472" s="278">
        <v>2704.7833333333333</v>
      </c>
      <c r="E472" s="278">
        <v>2665.5666666666666</v>
      </c>
      <c r="F472" s="276">
        <v>2640.7833333333333</v>
      </c>
      <c r="G472" s="278">
        <v>2601.5666666666666</v>
      </c>
      <c r="H472" s="278">
        <v>2729.5666666666666</v>
      </c>
      <c r="I472" s="276">
        <v>2768.7833333333328</v>
      </c>
      <c r="J472" s="278">
        <v>2793.5666666666666</v>
      </c>
      <c r="K472" s="278">
        <v>2744</v>
      </c>
      <c r="L472" s="276">
        <v>2680</v>
      </c>
      <c r="M472" s="278">
        <v>2.4655399999999998</v>
      </c>
    </row>
    <row r="473" spans="1:13">
      <c r="A473" s="267">
        <v>463</v>
      </c>
      <c r="B473" s="244" t="s">
        <v>191</v>
      </c>
      <c r="C473" s="276">
        <v>319.2</v>
      </c>
      <c r="D473" s="278">
        <v>321.51666666666671</v>
      </c>
      <c r="E473" s="278">
        <v>314.28333333333342</v>
      </c>
      <c r="F473" s="276">
        <v>309.36666666666673</v>
      </c>
      <c r="G473" s="278">
        <v>302.13333333333344</v>
      </c>
      <c r="H473" s="278">
        <v>326.43333333333339</v>
      </c>
      <c r="I473" s="276">
        <v>333.66666666666663</v>
      </c>
      <c r="J473" s="278">
        <v>338.58333333333337</v>
      </c>
      <c r="K473" s="278">
        <v>328.75</v>
      </c>
      <c r="L473" s="276">
        <v>316.60000000000002</v>
      </c>
      <c r="M473" s="278">
        <v>8.7115500000000008</v>
      </c>
    </row>
    <row r="474" spans="1:13">
      <c r="A474" s="267">
        <v>464</v>
      </c>
      <c r="B474" s="244" t="s">
        <v>550</v>
      </c>
      <c r="C474" s="244">
        <v>660.5</v>
      </c>
      <c r="D474" s="288">
        <v>660.18333333333328</v>
      </c>
      <c r="E474" s="288">
        <v>640.36666666666656</v>
      </c>
      <c r="F474" s="288">
        <v>620.23333333333323</v>
      </c>
      <c r="G474" s="288">
        <v>600.41666666666652</v>
      </c>
      <c r="H474" s="288">
        <v>680.31666666666661</v>
      </c>
      <c r="I474" s="288">
        <v>700.13333333333344</v>
      </c>
      <c r="J474" s="288">
        <v>720.26666666666665</v>
      </c>
      <c r="K474" s="288">
        <v>680</v>
      </c>
      <c r="L474" s="288">
        <v>640.04999999999995</v>
      </c>
      <c r="M474" s="288">
        <v>12.5806</v>
      </c>
    </row>
    <row r="475" spans="1:13">
      <c r="A475" s="267">
        <v>465</v>
      </c>
      <c r="B475" s="244" t="s">
        <v>551</v>
      </c>
      <c r="C475" s="244">
        <v>14.15</v>
      </c>
      <c r="D475" s="288">
        <v>14.133333333333335</v>
      </c>
      <c r="E475" s="288">
        <v>13.81666666666667</v>
      </c>
      <c r="F475" s="288">
        <v>13.483333333333336</v>
      </c>
      <c r="G475" s="288">
        <v>13.166666666666671</v>
      </c>
      <c r="H475" s="288">
        <v>14.466666666666669</v>
      </c>
      <c r="I475" s="288">
        <v>14.783333333333335</v>
      </c>
      <c r="J475" s="288">
        <v>15.116666666666667</v>
      </c>
      <c r="K475" s="288">
        <v>14.45</v>
      </c>
      <c r="L475" s="288">
        <v>13.8</v>
      </c>
      <c r="M475" s="288">
        <v>217.85720000000001</v>
      </c>
    </row>
    <row r="476" spans="1:13">
      <c r="A476" s="267">
        <v>466</v>
      </c>
      <c r="B476" s="244" t="s">
        <v>552</v>
      </c>
      <c r="C476" s="288">
        <v>823.25</v>
      </c>
      <c r="D476" s="288">
        <v>822.25</v>
      </c>
      <c r="E476" s="288">
        <v>811.6</v>
      </c>
      <c r="F476" s="288">
        <v>799.95</v>
      </c>
      <c r="G476" s="288">
        <v>789.30000000000007</v>
      </c>
      <c r="H476" s="288">
        <v>833.9</v>
      </c>
      <c r="I476" s="288">
        <v>844.55000000000007</v>
      </c>
      <c r="J476" s="288">
        <v>856.19999999999993</v>
      </c>
      <c r="K476" s="288">
        <v>832.9</v>
      </c>
      <c r="L476" s="288">
        <v>810.6</v>
      </c>
      <c r="M476" s="288">
        <v>0.94521999999999995</v>
      </c>
    </row>
    <row r="477" spans="1:13">
      <c r="A477" s="267">
        <v>467</v>
      </c>
      <c r="B477" s="244" t="s">
        <v>553</v>
      </c>
      <c r="C477" s="288">
        <v>12.85</v>
      </c>
      <c r="D477" s="288">
        <v>12.9</v>
      </c>
      <c r="E477" s="288">
        <v>12.700000000000001</v>
      </c>
      <c r="F477" s="288">
        <v>12.55</v>
      </c>
      <c r="G477" s="288">
        <v>12.350000000000001</v>
      </c>
      <c r="H477" s="288">
        <v>13.05</v>
      </c>
      <c r="I477" s="288">
        <v>13.25</v>
      </c>
      <c r="J477" s="288">
        <v>13.4</v>
      </c>
      <c r="K477" s="288">
        <v>13.1</v>
      </c>
      <c r="L477" s="288">
        <v>12.75</v>
      </c>
      <c r="M477" s="288">
        <v>17.785830000000001</v>
      </c>
    </row>
    <row r="478" spans="1:13">
      <c r="A478" s="267">
        <v>468</v>
      </c>
      <c r="B478" s="244" t="s">
        <v>554</v>
      </c>
      <c r="C478" s="288">
        <v>365</v>
      </c>
      <c r="D478" s="288">
        <v>367.13333333333338</v>
      </c>
      <c r="E478" s="288">
        <v>359.36666666666679</v>
      </c>
      <c r="F478" s="288">
        <v>353.73333333333341</v>
      </c>
      <c r="G478" s="288">
        <v>345.96666666666681</v>
      </c>
      <c r="H478" s="288">
        <v>372.76666666666677</v>
      </c>
      <c r="I478" s="288">
        <v>380.5333333333333</v>
      </c>
      <c r="J478" s="288">
        <v>386.16666666666674</v>
      </c>
      <c r="K478" s="288">
        <v>374.9</v>
      </c>
      <c r="L478" s="288">
        <v>361.5</v>
      </c>
      <c r="M478" s="288">
        <v>0.64744000000000002</v>
      </c>
    </row>
    <row r="479" spans="1:13">
      <c r="A479" s="267">
        <v>469</v>
      </c>
      <c r="B479" s="244" t="s">
        <v>197</v>
      </c>
      <c r="C479" s="288">
        <v>566.95000000000005</v>
      </c>
      <c r="D479" s="288">
        <v>574.48333333333335</v>
      </c>
      <c r="E479" s="288">
        <v>556.4666666666667</v>
      </c>
      <c r="F479" s="288">
        <v>545.98333333333335</v>
      </c>
      <c r="G479" s="288">
        <v>527.9666666666667</v>
      </c>
      <c r="H479" s="288">
        <v>584.9666666666667</v>
      </c>
      <c r="I479" s="288">
        <v>602.98333333333335</v>
      </c>
      <c r="J479" s="288">
        <v>613.4666666666667</v>
      </c>
      <c r="K479" s="288">
        <v>592.5</v>
      </c>
      <c r="L479" s="288">
        <v>564</v>
      </c>
      <c r="M479" s="288">
        <v>101.18222</v>
      </c>
    </row>
    <row r="480" spans="1:13">
      <c r="A480" s="267">
        <v>470</v>
      </c>
      <c r="B480" s="244" t="s">
        <v>194</v>
      </c>
      <c r="C480" s="288">
        <v>269.95</v>
      </c>
      <c r="D480" s="288">
        <v>270.38333333333333</v>
      </c>
      <c r="E480" s="288">
        <v>265.56666666666666</v>
      </c>
      <c r="F480" s="288">
        <v>261.18333333333334</v>
      </c>
      <c r="G480" s="288">
        <v>256.36666666666667</v>
      </c>
      <c r="H480" s="288">
        <v>274.76666666666665</v>
      </c>
      <c r="I480" s="288">
        <v>279.58333333333326</v>
      </c>
      <c r="J480" s="288">
        <v>283.96666666666664</v>
      </c>
      <c r="K480" s="288">
        <v>275.2</v>
      </c>
      <c r="L480" s="288">
        <v>266</v>
      </c>
      <c r="M480" s="288">
        <v>3.6833100000000001</v>
      </c>
    </row>
    <row r="481" spans="1:13">
      <c r="A481" s="267">
        <v>471</v>
      </c>
      <c r="B481" s="244" t="s">
        <v>3098</v>
      </c>
      <c r="C481" s="288">
        <v>37.9</v>
      </c>
      <c r="D481" s="288">
        <v>38.199999999999996</v>
      </c>
      <c r="E481" s="288">
        <v>37.499999999999993</v>
      </c>
      <c r="F481" s="288">
        <v>37.099999999999994</v>
      </c>
      <c r="G481" s="288">
        <v>36.399999999999991</v>
      </c>
      <c r="H481" s="288">
        <v>38.599999999999994</v>
      </c>
      <c r="I481" s="288">
        <v>39.299999999999997</v>
      </c>
      <c r="J481" s="288">
        <v>39.699999999999996</v>
      </c>
      <c r="K481" s="288">
        <v>38.9</v>
      </c>
      <c r="L481" s="288">
        <v>37.799999999999997</v>
      </c>
      <c r="M481" s="288">
        <v>15.33727</v>
      </c>
    </row>
    <row r="482" spans="1:13">
      <c r="A482" s="267">
        <v>472</v>
      </c>
      <c r="B482" s="244" t="s">
        <v>195</v>
      </c>
      <c r="C482" s="288">
        <v>5534.8</v>
      </c>
      <c r="D482" s="288">
        <v>5532.6166666666659</v>
      </c>
      <c r="E482" s="288">
        <v>5470.2333333333318</v>
      </c>
      <c r="F482" s="288">
        <v>5405.6666666666661</v>
      </c>
      <c r="G482" s="288">
        <v>5343.2833333333319</v>
      </c>
      <c r="H482" s="288">
        <v>5597.1833333333316</v>
      </c>
      <c r="I482" s="288">
        <v>5659.5666666666648</v>
      </c>
      <c r="J482" s="288">
        <v>5724.1333333333314</v>
      </c>
      <c r="K482" s="288">
        <v>5595</v>
      </c>
      <c r="L482" s="288">
        <v>5468.05</v>
      </c>
      <c r="M482" s="288">
        <v>6.8068799999999996</v>
      </c>
    </row>
    <row r="483" spans="1:13">
      <c r="A483" s="267">
        <v>473</v>
      </c>
      <c r="B483" s="244" t="s">
        <v>196</v>
      </c>
      <c r="C483" s="288">
        <v>31.1</v>
      </c>
      <c r="D483" s="288">
        <v>31.316666666666666</v>
      </c>
      <c r="E483" s="288">
        <v>30.833333333333332</v>
      </c>
      <c r="F483" s="288">
        <v>30.566666666666666</v>
      </c>
      <c r="G483" s="288">
        <v>30.083333333333332</v>
      </c>
      <c r="H483" s="288">
        <v>31.583333333333332</v>
      </c>
      <c r="I483" s="288">
        <v>32.066666666666663</v>
      </c>
      <c r="J483" s="288">
        <v>32.333333333333329</v>
      </c>
      <c r="K483" s="288">
        <v>31.8</v>
      </c>
      <c r="L483" s="288">
        <v>31.05</v>
      </c>
      <c r="M483" s="288">
        <v>37.994729999999997</v>
      </c>
    </row>
    <row r="484" spans="1:13">
      <c r="A484" s="267">
        <v>474</v>
      </c>
      <c r="B484" s="244" t="s">
        <v>193</v>
      </c>
      <c r="C484" s="288">
        <v>1246.25</v>
      </c>
      <c r="D484" s="288">
        <v>1252.7666666666667</v>
      </c>
      <c r="E484" s="288">
        <v>1235.5333333333333</v>
      </c>
      <c r="F484" s="288">
        <v>1224.8166666666666</v>
      </c>
      <c r="G484" s="288">
        <v>1207.5833333333333</v>
      </c>
      <c r="H484" s="288">
        <v>1263.4833333333333</v>
      </c>
      <c r="I484" s="288">
        <v>1280.7166666666665</v>
      </c>
      <c r="J484" s="288">
        <v>1291.4333333333334</v>
      </c>
      <c r="K484" s="288">
        <v>1270</v>
      </c>
      <c r="L484" s="288">
        <v>1242.05</v>
      </c>
      <c r="M484" s="288">
        <v>5.3061499999999997</v>
      </c>
    </row>
    <row r="485" spans="1:13">
      <c r="A485" s="267">
        <v>475</v>
      </c>
      <c r="B485" s="244" t="s">
        <v>143</v>
      </c>
      <c r="C485" s="288">
        <v>625.04999999999995</v>
      </c>
      <c r="D485" s="288">
        <v>629.6</v>
      </c>
      <c r="E485" s="288">
        <v>615.85</v>
      </c>
      <c r="F485" s="288">
        <v>606.65</v>
      </c>
      <c r="G485" s="288">
        <v>592.9</v>
      </c>
      <c r="H485" s="288">
        <v>638.80000000000007</v>
      </c>
      <c r="I485" s="288">
        <v>652.55000000000007</v>
      </c>
      <c r="J485" s="288">
        <v>661.75000000000011</v>
      </c>
      <c r="K485" s="288">
        <v>643.35</v>
      </c>
      <c r="L485" s="288">
        <v>620.4</v>
      </c>
      <c r="M485" s="288">
        <v>26.904990000000002</v>
      </c>
    </row>
    <row r="486" spans="1:13">
      <c r="A486" s="267">
        <v>476</v>
      </c>
      <c r="B486" s="244" t="s">
        <v>284</v>
      </c>
      <c r="C486" s="288">
        <v>231.85</v>
      </c>
      <c r="D486" s="288">
        <v>234.5</v>
      </c>
      <c r="E486" s="288">
        <v>227</v>
      </c>
      <c r="F486" s="288">
        <v>222.15</v>
      </c>
      <c r="G486" s="288">
        <v>214.65</v>
      </c>
      <c r="H486" s="288">
        <v>239.35</v>
      </c>
      <c r="I486" s="288">
        <v>246.85</v>
      </c>
      <c r="J486" s="288">
        <v>251.7</v>
      </c>
      <c r="K486" s="288">
        <v>242</v>
      </c>
      <c r="L486" s="288">
        <v>229.65</v>
      </c>
      <c r="M486" s="288">
        <v>15.566509999999999</v>
      </c>
    </row>
    <row r="487" spans="1:13">
      <c r="A487" s="267">
        <v>477</v>
      </c>
      <c r="B487" s="244" t="s">
        <v>555</v>
      </c>
      <c r="C487" s="288">
        <v>2500.8000000000002</v>
      </c>
      <c r="D487" s="288">
        <v>2488.6166666666668</v>
      </c>
      <c r="E487" s="288">
        <v>2417.2333333333336</v>
      </c>
      <c r="F487" s="288">
        <v>2333.666666666667</v>
      </c>
      <c r="G487" s="288">
        <v>2262.2833333333338</v>
      </c>
      <c r="H487" s="288">
        <v>2572.1833333333334</v>
      </c>
      <c r="I487" s="288">
        <v>2643.5666666666666</v>
      </c>
      <c r="J487" s="288">
        <v>2727.1333333333332</v>
      </c>
      <c r="K487" s="288">
        <v>2560</v>
      </c>
      <c r="L487" s="288">
        <v>2405.0500000000002</v>
      </c>
      <c r="M487" s="288">
        <v>0.48908000000000001</v>
      </c>
    </row>
    <row r="488" spans="1:13">
      <c r="A488" s="267">
        <v>478</v>
      </c>
      <c r="B488" s="244" t="s">
        <v>556</v>
      </c>
      <c r="C488" s="288">
        <v>353.2</v>
      </c>
      <c r="D488" s="288">
        <v>354.34999999999997</v>
      </c>
      <c r="E488" s="288">
        <v>348.84999999999991</v>
      </c>
      <c r="F488" s="288">
        <v>344.49999999999994</v>
      </c>
      <c r="G488" s="288">
        <v>338.99999999999989</v>
      </c>
      <c r="H488" s="288">
        <v>358.69999999999993</v>
      </c>
      <c r="I488" s="288">
        <v>364.20000000000005</v>
      </c>
      <c r="J488" s="288">
        <v>368.54999999999995</v>
      </c>
      <c r="K488" s="288">
        <v>359.85</v>
      </c>
      <c r="L488" s="288">
        <v>350</v>
      </c>
      <c r="M488" s="288">
        <v>1.7545599999999999</v>
      </c>
    </row>
    <row r="489" spans="1:13">
      <c r="A489" s="267">
        <v>479</v>
      </c>
      <c r="B489" s="244" t="s">
        <v>557</v>
      </c>
      <c r="C489" s="288">
        <v>186.25</v>
      </c>
      <c r="D489" s="288">
        <v>187.36666666666667</v>
      </c>
      <c r="E489" s="288">
        <v>183.98333333333335</v>
      </c>
      <c r="F489" s="288">
        <v>181.71666666666667</v>
      </c>
      <c r="G489" s="288">
        <v>178.33333333333334</v>
      </c>
      <c r="H489" s="288">
        <v>189.63333333333335</v>
      </c>
      <c r="I489" s="288">
        <v>193.01666666666668</v>
      </c>
      <c r="J489" s="288">
        <v>195.28333333333336</v>
      </c>
      <c r="K489" s="288">
        <v>190.75</v>
      </c>
      <c r="L489" s="288">
        <v>185.1</v>
      </c>
      <c r="M489" s="288">
        <v>1.43729</v>
      </c>
    </row>
    <row r="490" spans="1:13">
      <c r="A490" s="267">
        <v>480</v>
      </c>
      <c r="B490" s="244" t="s">
        <v>558</v>
      </c>
      <c r="C490" s="288">
        <v>3640.25</v>
      </c>
      <c r="D490" s="288">
        <v>3652.0666666666671</v>
      </c>
      <c r="E490" s="288">
        <v>3614.1333333333341</v>
      </c>
      <c r="F490" s="288">
        <v>3588.0166666666669</v>
      </c>
      <c r="G490" s="288">
        <v>3550.0833333333339</v>
      </c>
      <c r="H490" s="288">
        <v>3678.1833333333343</v>
      </c>
      <c r="I490" s="288">
        <v>3716.1166666666677</v>
      </c>
      <c r="J490" s="288">
        <v>3742.2333333333345</v>
      </c>
      <c r="K490" s="288">
        <v>3690</v>
      </c>
      <c r="L490" s="288">
        <v>3625.95</v>
      </c>
      <c r="M490" s="288">
        <v>0.46074999999999999</v>
      </c>
    </row>
    <row r="491" spans="1:13">
      <c r="A491" s="267">
        <v>481</v>
      </c>
      <c r="B491" s="244" t="s">
        <v>560</v>
      </c>
      <c r="C491" s="288">
        <v>2601.0500000000002</v>
      </c>
      <c r="D491" s="288">
        <v>2628.35</v>
      </c>
      <c r="E491" s="288">
        <v>2572.6999999999998</v>
      </c>
      <c r="F491" s="288">
        <v>2544.35</v>
      </c>
      <c r="G491" s="288">
        <v>2488.6999999999998</v>
      </c>
      <c r="H491" s="288">
        <v>2656.7</v>
      </c>
      <c r="I491" s="288">
        <v>2712.3500000000004</v>
      </c>
      <c r="J491" s="288">
        <v>2740.7</v>
      </c>
      <c r="K491" s="288">
        <v>2684</v>
      </c>
      <c r="L491" s="288">
        <v>2600</v>
      </c>
      <c r="M491" s="288">
        <v>0.43963000000000002</v>
      </c>
    </row>
    <row r="492" spans="1:13">
      <c r="A492" s="267">
        <v>482</v>
      </c>
      <c r="B492" s="244" t="s">
        <v>561</v>
      </c>
      <c r="C492" s="288">
        <v>63.05</v>
      </c>
      <c r="D492" s="288">
        <v>62.65</v>
      </c>
      <c r="E492" s="288">
        <v>61.4</v>
      </c>
      <c r="F492" s="288">
        <v>59.75</v>
      </c>
      <c r="G492" s="288">
        <v>58.5</v>
      </c>
      <c r="H492" s="288">
        <v>64.3</v>
      </c>
      <c r="I492" s="288">
        <v>65.55</v>
      </c>
      <c r="J492" s="288">
        <v>67.199999999999989</v>
      </c>
      <c r="K492" s="288">
        <v>63.9</v>
      </c>
      <c r="L492" s="288">
        <v>61</v>
      </c>
      <c r="M492" s="288">
        <v>63.385179999999998</v>
      </c>
    </row>
    <row r="493" spans="1:13">
      <c r="A493" s="267">
        <v>483</v>
      </c>
      <c r="B493" s="244" t="s">
        <v>562</v>
      </c>
      <c r="C493" s="288">
        <v>1055.9000000000001</v>
      </c>
      <c r="D493" s="288">
        <v>1057.8166666666668</v>
      </c>
      <c r="E493" s="288">
        <v>1038.6833333333336</v>
      </c>
      <c r="F493" s="288">
        <v>1021.4666666666667</v>
      </c>
      <c r="G493" s="288">
        <v>1002.3333333333335</v>
      </c>
      <c r="H493" s="288">
        <v>1075.0333333333338</v>
      </c>
      <c r="I493" s="288">
        <v>1094.166666666667</v>
      </c>
      <c r="J493" s="288">
        <v>1111.3833333333339</v>
      </c>
      <c r="K493" s="288">
        <v>1076.95</v>
      </c>
      <c r="L493" s="288">
        <v>1040.5999999999999</v>
      </c>
      <c r="M493" s="288">
        <v>1.5576099999999999</v>
      </c>
    </row>
    <row r="494" spans="1:13">
      <c r="A494" s="267">
        <v>484</v>
      </c>
      <c r="B494" s="244" t="s">
        <v>285</v>
      </c>
      <c r="C494" s="288">
        <v>428.8</v>
      </c>
      <c r="D494" s="288">
        <v>432.2</v>
      </c>
      <c r="E494" s="288">
        <v>416.7</v>
      </c>
      <c r="F494" s="288">
        <v>404.6</v>
      </c>
      <c r="G494" s="288">
        <v>389.1</v>
      </c>
      <c r="H494" s="288">
        <v>444.29999999999995</v>
      </c>
      <c r="I494" s="288">
        <v>459.79999999999995</v>
      </c>
      <c r="J494" s="288">
        <v>471.89999999999992</v>
      </c>
      <c r="K494" s="288">
        <v>447.7</v>
      </c>
      <c r="L494" s="288">
        <v>420.1</v>
      </c>
      <c r="M494" s="288">
        <v>4.4313099999999999</v>
      </c>
    </row>
    <row r="495" spans="1:13">
      <c r="A495" s="267">
        <v>485</v>
      </c>
      <c r="B495" s="244" t="s">
        <v>563</v>
      </c>
      <c r="C495" s="288">
        <v>904</v>
      </c>
      <c r="D495" s="288">
        <v>911.33333333333337</v>
      </c>
      <c r="E495" s="288">
        <v>892.66666666666674</v>
      </c>
      <c r="F495" s="288">
        <v>881.33333333333337</v>
      </c>
      <c r="G495" s="288">
        <v>862.66666666666674</v>
      </c>
      <c r="H495" s="288">
        <v>922.66666666666674</v>
      </c>
      <c r="I495" s="288">
        <v>941.33333333333348</v>
      </c>
      <c r="J495" s="288">
        <v>952.66666666666674</v>
      </c>
      <c r="K495" s="288">
        <v>930</v>
      </c>
      <c r="L495" s="288">
        <v>900</v>
      </c>
      <c r="M495" s="288">
        <v>1.33684</v>
      </c>
    </row>
    <row r="496" spans="1:13">
      <c r="A496" s="267">
        <v>486</v>
      </c>
      <c r="B496" s="244" t="s">
        <v>564</v>
      </c>
      <c r="C496" s="288">
        <v>1557.6</v>
      </c>
      <c r="D496" s="288">
        <v>1567.5166666666667</v>
      </c>
      <c r="E496" s="288">
        <v>1540.1333333333332</v>
      </c>
      <c r="F496" s="288">
        <v>1522.6666666666665</v>
      </c>
      <c r="G496" s="288">
        <v>1495.2833333333331</v>
      </c>
      <c r="H496" s="288">
        <v>1584.9833333333333</v>
      </c>
      <c r="I496" s="288">
        <v>1612.366666666667</v>
      </c>
      <c r="J496" s="288">
        <v>1629.8333333333335</v>
      </c>
      <c r="K496" s="288">
        <v>1594.9</v>
      </c>
      <c r="L496" s="288">
        <v>1550.05</v>
      </c>
      <c r="M496" s="288">
        <v>0.54779</v>
      </c>
    </row>
    <row r="497" spans="1:13">
      <c r="A497" s="267">
        <v>487</v>
      </c>
      <c r="B497" s="244" t="s">
        <v>565</v>
      </c>
      <c r="C497" s="288">
        <v>1219.55</v>
      </c>
      <c r="D497" s="288">
        <v>1225.75</v>
      </c>
      <c r="E497" s="288">
        <v>1190</v>
      </c>
      <c r="F497" s="288">
        <v>1160.45</v>
      </c>
      <c r="G497" s="288">
        <v>1124.7</v>
      </c>
      <c r="H497" s="288">
        <v>1255.3</v>
      </c>
      <c r="I497" s="288">
        <v>1291.05</v>
      </c>
      <c r="J497" s="288">
        <v>1320.6</v>
      </c>
      <c r="K497" s="288">
        <v>1261.5</v>
      </c>
      <c r="L497" s="288">
        <v>1196.2</v>
      </c>
      <c r="M497" s="288">
        <v>0.93757999999999997</v>
      </c>
    </row>
    <row r="498" spans="1:13">
      <c r="A498" s="267">
        <v>488</v>
      </c>
      <c r="B498" s="244" t="s">
        <v>120</v>
      </c>
      <c r="C498" s="288">
        <v>12.7</v>
      </c>
      <c r="D498" s="288">
        <v>12.733333333333333</v>
      </c>
      <c r="E498" s="288">
        <v>12.366666666666665</v>
      </c>
      <c r="F498" s="288">
        <v>12.033333333333333</v>
      </c>
      <c r="G498" s="288">
        <v>11.666666666666666</v>
      </c>
      <c r="H498" s="288">
        <v>13.066666666666665</v>
      </c>
      <c r="I498" s="288">
        <v>13.433333333333332</v>
      </c>
      <c r="J498" s="288">
        <v>13.766666666666664</v>
      </c>
      <c r="K498" s="288">
        <v>13.1</v>
      </c>
      <c r="L498" s="288">
        <v>12.4</v>
      </c>
      <c r="M498" s="288">
        <v>3595.2084799999998</v>
      </c>
    </row>
    <row r="499" spans="1:13">
      <c r="A499" s="267">
        <v>489</v>
      </c>
      <c r="B499" s="244" t="s">
        <v>199</v>
      </c>
      <c r="C499" s="288">
        <v>934.05</v>
      </c>
      <c r="D499" s="288">
        <v>940.18333333333339</v>
      </c>
      <c r="E499" s="288">
        <v>910.81666666666683</v>
      </c>
      <c r="F499" s="288">
        <v>887.58333333333348</v>
      </c>
      <c r="G499" s="288">
        <v>858.21666666666692</v>
      </c>
      <c r="H499" s="288">
        <v>963.41666666666674</v>
      </c>
      <c r="I499" s="288">
        <v>992.7833333333333</v>
      </c>
      <c r="J499" s="288">
        <v>1016.0166666666667</v>
      </c>
      <c r="K499" s="288">
        <v>969.55</v>
      </c>
      <c r="L499" s="288">
        <v>916.95</v>
      </c>
      <c r="M499" s="288">
        <v>30.00159</v>
      </c>
    </row>
    <row r="500" spans="1:13">
      <c r="A500" s="267">
        <v>490</v>
      </c>
      <c r="B500" s="244" t="s">
        <v>566</v>
      </c>
      <c r="C500" s="288">
        <v>5378.75</v>
      </c>
      <c r="D500" s="288">
        <v>5405.3166666666666</v>
      </c>
      <c r="E500" s="288">
        <v>5335.6333333333332</v>
      </c>
      <c r="F500" s="288">
        <v>5292.5166666666664</v>
      </c>
      <c r="G500" s="288">
        <v>5222.833333333333</v>
      </c>
      <c r="H500" s="288">
        <v>5448.4333333333334</v>
      </c>
      <c r="I500" s="288">
        <v>5518.1166666666659</v>
      </c>
      <c r="J500" s="288">
        <v>5561.2333333333336</v>
      </c>
      <c r="K500" s="288">
        <v>5475</v>
      </c>
      <c r="L500" s="288">
        <v>5362.2</v>
      </c>
      <c r="M500" s="288">
        <v>0.11833</v>
      </c>
    </row>
    <row r="501" spans="1:13">
      <c r="A501" s="267">
        <v>491</v>
      </c>
      <c r="B501" s="244" t="s">
        <v>567</v>
      </c>
      <c r="C501" s="288">
        <v>128.65</v>
      </c>
      <c r="D501" s="288">
        <v>129.66666666666669</v>
      </c>
      <c r="E501" s="288">
        <v>125.53333333333336</v>
      </c>
      <c r="F501" s="288">
        <v>122.41666666666667</v>
      </c>
      <c r="G501" s="288">
        <v>118.28333333333335</v>
      </c>
      <c r="H501" s="288">
        <v>132.78333333333336</v>
      </c>
      <c r="I501" s="288">
        <v>136.91666666666669</v>
      </c>
      <c r="J501" s="288">
        <v>140.03333333333339</v>
      </c>
      <c r="K501" s="288">
        <v>133.80000000000001</v>
      </c>
      <c r="L501" s="288">
        <v>126.55</v>
      </c>
      <c r="M501" s="288">
        <v>14.56348</v>
      </c>
    </row>
    <row r="502" spans="1:13">
      <c r="A502" s="267">
        <v>492</v>
      </c>
      <c r="B502" s="244" t="s">
        <v>568</v>
      </c>
      <c r="C502" s="288">
        <v>67.650000000000006</v>
      </c>
      <c r="D502" s="288">
        <v>68.466666666666669</v>
      </c>
      <c r="E502" s="288">
        <v>66.533333333333331</v>
      </c>
      <c r="F502" s="288">
        <v>65.416666666666657</v>
      </c>
      <c r="G502" s="288">
        <v>63.48333333333332</v>
      </c>
      <c r="H502" s="288">
        <v>69.583333333333343</v>
      </c>
      <c r="I502" s="288">
        <v>71.51666666666668</v>
      </c>
      <c r="J502" s="288">
        <v>72.633333333333354</v>
      </c>
      <c r="K502" s="288">
        <v>70.400000000000006</v>
      </c>
      <c r="L502" s="288">
        <v>67.349999999999994</v>
      </c>
      <c r="M502" s="288">
        <v>6.9341699999999999</v>
      </c>
    </row>
    <row r="503" spans="1:13">
      <c r="A503" s="267">
        <v>493</v>
      </c>
      <c r="B503" s="244" t="s">
        <v>2851</v>
      </c>
      <c r="C503" s="288">
        <v>470.1</v>
      </c>
      <c r="D503" s="288">
        <v>464.01666666666665</v>
      </c>
      <c r="E503" s="288">
        <v>452.63333333333333</v>
      </c>
      <c r="F503" s="288">
        <v>435.16666666666669</v>
      </c>
      <c r="G503" s="288">
        <v>423.78333333333336</v>
      </c>
      <c r="H503" s="288">
        <v>481.48333333333329</v>
      </c>
      <c r="I503" s="288">
        <v>492.86666666666662</v>
      </c>
      <c r="J503" s="288">
        <v>510.33333333333326</v>
      </c>
      <c r="K503" s="288">
        <v>475.4</v>
      </c>
      <c r="L503" s="288">
        <v>446.55</v>
      </c>
      <c r="M503" s="288">
        <v>1.5145500000000001</v>
      </c>
    </row>
    <row r="504" spans="1:13">
      <c r="A504" s="267">
        <v>494</v>
      </c>
      <c r="B504" s="244" t="s">
        <v>569</v>
      </c>
      <c r="C504" s="288">
        <v>2672.55</v>
      </c>
      <c r="D504" s="288">
        <v>2679.1166666666668</v>
      </c>
      <c r="E504" s="288">
        <v>2571.2333333333336</v>
      </c>
      <c r="F504" s="288">
        <v>2469.916666666667</v>
      </c>
      <c r="G504" s="288">
        <v>2362.0333333333338</v>
      </c>
      <c r="H504" s="288">
        <v>2780.4333333333334</v>
      </c>
      <c r="I504" s="288">
        <v>2888.3166666666666</v>
      </c>
      <c r="J504" s="288">
        <v>2989.6333333333332</v>
      </c>
      <c r="K504" s="288">
        <v>2787</v>
      </c>
      <c r="L504" s="288">
        <v>2577.8000000000002</v>
      </c>
      <c r="M504" s="288">
        <v>2.16222</v>
      </c>
    </row>
    <row r="505" spans="1:13">
      <c r="A505" s="267">
        <v>495</v>
      </c>
      <c r="B505" s="244" t="s">
        <v>200</v>
      </c>
      <c r="C505" s="288">
        <v>444.75</v>
      </c>
      <c r="D505" s="288">
        <v>445.73333333333335</v>
      </c>
      <c r="E505" s="288">
        <v>439.4666666666667</v>
      </c>
      <c r="F505" s="288">
        <v>434.18333333333334</v>
      </c>
      <c r="G505" s="288">
        <v>427.91666666666669</v>
      </c>
      <c r="H505" s="288">
        <v>451.01666666666671</v>
      </c>
      <c r="I505" s="288">
        <v>457.28333333333336</v>
      </c>
      <c r="J505" s="288">
        <v>462.56666666666672</v>
      </c>
      <c r="K505" s="288">
        <v>452</v>
      </c>
      <c r="L505" s="288">
        <v>440.45</v>
      </c>
      <c r="M505" s="288">
        <v>113.98812</v>
      </c>
    </row>
    <row r="506" spans="1:13">
      <c r="A506" s="267">
        <v>496</v>
      </c>
      <c r="B506" s="244" t="s">
        <v>570</v>
      </c>
      <c r="C506" s="288">
        <v>513.75</v>
      </c>
      <c r="D506" s="288">
        <v>515.4</v>
      </c>
      <c r="E506" s="288">
        <v>505.54999999999995</v>
      </c>
      <c r="F506" s="288">
        <v>497.34999999999997</v>
      </c>
      <c r="G506" s="288">
        <v>487.49999999999994</v>
      </c>
      <c r="H506" s="288">
        <v>523.59999999999991</v>
      </c>
      <c r="I506" s="288">
        <v>533.45000000000005</v>
      </c>
      <c r="J506" s="288">
        <v>541.65</v>
      </c>
      <c r="K506" s="288">
        <v>525.25</v>
      </c>
      <c r="L506" s="288">
        <v>507.2</v>
      </c>
      <c r="M506" s="288">
        <v>5.8640400000000001</v>
      </c>
    </row>
    <row r="507" spans="1:13">
      <c r="A507" s="267">
        <v>497</v>
      </c>
      <c r="B507" s="244" t="s">
        <v>201</v>
      </c>
      <c r="C507" s="288">
        <v>17</v>
      </c>
      <c r="D507" s="288">
        <v>17.083333333333332</v>
      </c>
      <c r="E507" s="288">
        <v>16.666666666666664</v>
      </c>
      <c r="F507" s="288">
        <v>16.333333333333332</v>
      </c>
      <c r="G507" s="288">
        <v>15.916666666666664</v>
      </c>
      <c r="H507" s="288">
        <v>17.416666666666664</v>
      </c>
      <c r="I507" s="288">
        <v>17.833333333333329</v>
      </c>
      <c r="J507" s="288">
        <v>18.166666666666664</v>
      </c>
      <c r="K507" s="288">
        <v>17.5</v>
      </c>
      <c r="L507" s="288">
        <v>16.75</v>
      </c>
      <c r="M507" s="288">
        <v>2208.8760900000002</v>
      </c>
    </row>
    <row r="508" spans="1:13">
      <c r="A508" s="267">
        <v>498</v>
      </c>
      <c r="B508" s="244" t="s">
        <v>202</v>
      </c>
      <c r="C508" s="288">
        <v>219.3</v>
      </c>
      <c r="D508" s="288">
        <v>221.2166666666667</v>
      </c>
      <c r="E508" s="288">
        <v>215.78333333333339</v>
      </c>
      <c r="F508" s="288">
        <v>212.26666666666668</v>
      </c>
      <c r="G508" s="288">
        <v>206.83333333333337</v>
      </c>
      <c r="H508" s="288">
        <v>224.73333333333341</v>
      </c>
      <c r="I508" s="288">
        <v>230.16666666666669</v>
      </c>
      <c r="J508" s="288">
        <v>233.68333333333342</v>
      </c>
      <c r="K508" s="288">
        <v>226.65</v>
      </c>
      <c r="L508" s="288">
        <v>217.7</v>
      </c>
      <c r="M508" s="288">
        <v>99.098230000000001</v>
      </c>
    </row>
    <row r="509" spans="1:13">
      <c r="A509" s="267">
        <v>499</v>
      </c>
      <c r="B509" s="244" t="s">
        <v>571</v>
      </c>
      <c r="C509" s="288">
        <v>241.1</v>
      </c>
      <c r="D509" s="288">
        <v>242</v>
      </c>
      <c r="E509" s="288">
        <v>235.5</v>
      </c>
      <c r="F509" s="288">
        <v>229.9</v>
      </c>
      <c r="G509" s="288">
        <v>223.4</v>
      </c>
      <c r="H509" s="288">
        <v>247.6</v>
      </c>
      <c r="I509" s="288">
        <v>254.1</v>
      </c>
      <c r="J509" s="288">
        <v>259.7</v>
      </c>
      <c r="K509" s="288">
        <v>248.5</v>
      </c>
      <c r="L509" s="288">
        <v>236.4</v>
      </c>
      <c r="M509" s="288">
        <v>9.9693699999999996</v>
      </c>
    </row>
    <row r="510" spans="1:13">
      <c r="A510" s="267">
        <v>500</v>
      </c>
      <c r="B510" s="244" t="s">
        <v>572</v>
      </c>
      <c r="C510" s="288">
        <v>1935.05</v>
      </c>
      <c r="D510" s="288">
        <v>1946.2333333333333</v>
      </c>
      <c r="E510" s="288">
        <v>1908.8166666666666</v>
      </c>
      <c r="F510" s="288">
        <v>1882.5833333333333</v>
      </c>
      <c r="G510" s="288">
        <v>1845.1666666666665</v>
      </c>
      <c r="H510" s="288">
        <v>1972.4666666666667</v>
      </c>
      <c r="I510" s="288">
        <v>2009.8833333333332</v>
      </c>
      <c r="J510" s="288">
        <v>2036.1166666666668</v>
      </c>
      <c r="K510" s="288">
        <v>1983.65</v>
      </c>
      <c r="L510" s="288">
        <v>1920</v>
      </c>
      <c r="M510" s="288">
        <v>0.27385999999999999</v>
      </c>
    </row>
    <row r="511" spans="1:13">
      <c r="A511" s="267">
        <v>501</v>
      </c>
      <c r="B511" s="244" t="s">
        <v>1263</v>
      </c>
      <c r="C511" s="288">
        <v>993.05</v>
      </c>
      <c r="D511" s="288">
        <v>999.25</v>
      </c>
      <c r="E511" s="288">
        <v>980.5</v>
      </c>
      <c r="F511" s="288">
        <v>967.95</v>
      </c>
      <c r="G511" s="288">
        <v>949.2</v>
      </c>
      <c r="H511" s="288">
        <v>1011.8</v>
      </c>
      <c r="I511" s="288">
        <v>1030.55</v>
      </c>
      <c r="J511" s="288">
        <v>1043.0999999999999</v>
      </c>
      <c r="K511" s="288">
        <v>1018</v>
      </c>
      <c r="L511" s="288">
        <v>986.7</v>
      </c>
      <c r="M511" s="288">
        <v>0.72487000000000001</v>
      </c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0"/>
      <c r="B5" s="590"/>
      <c r="C5" s="591"/>
      <c r="D5" s="591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2" t="s">
        <v>574</v>
      </c>
      <c r="C7" s="592"/>
      <c r="D7" s="261">
        <f>Main!B10</f>
        <v>44221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44218</v>
      </c>
      <c r="B10" s="266">
        <v>537069</v>
      </c>
      <c r="C10" s="267" t="s">
        <v>3840</v>
      </c>
      <c r="D10" s="267" t="s">
        <v>3841</v>
      </c>
      <c r="E10" s="267" t="s">
        <v>584</v>
      </c>
      <c r="F10" s="380">
        <v>230000</v>
      </c>
      <c r="G10" s="266">
        <v>29.5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44218</v>
      </c>
      <c r="B11" s="266">
        <v>537069</v>
      </c>
      <c r="C11" s="267" t="s">
        <v>3840</v>
      </c>
      <c r="D11" s="267" t="s">
        <v>3842</v>
      </c>
      <c r="E11" s="267" t="s">
        <v>583</v>
      </c>
      <c r="F11" s="380">
        <v>232000</v>
      </c>
      <c r="G11" s="266">
        <v>29.5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44218</v>
      </c>
      <c r="B12" s="266">
        <v>530187</v>
      </c>
      <c r="C12" s="267" t="s">
        <v>3816</v>
      </c>
      <c r="D12" s="267" t="s">
        <v>3817</v>
      </c>
      <c r="E12" s="267" t="s">
        <v>584</v>
      </c>
      <c r="F12" s="380">
        <v>210030</v>
      </c>
      <c r="G12" s="266">
        <v>1.19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44218</v>
      </c>
      <c r="B13" s="266">
        <v>530187</v>
      </c>
      <c r="C13" s="267" t="s">
        <v>3816</v>
      </c>
      <c r="D13" s="267" t="s">
        <v>3843</v>
      </c>
      <c r="E13" s="267" t="s">
        <v>583</v>
      </c>
      <c r="F13" s="380">
        <v>256380</v>
      </c>
      <c r="G13" s="266">
        <v>1.19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44218</v>
      </c>
      <c r="B14" s="266">
        <v>541178</v>
      </c>
      <c r="C14" s="267" t="s">
        <v>3844</v>
      </c>
      <c r="D14" s="267" t="s">
        <v>3845</v>
      </c>
      <c r="E14" s="267" t="s">
        <v>584</v>
      </c>
      <c r="F14" s="380">
        <v>142000</v>
      </c>
      <c r="G14" s="266">
        <v>11.3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44218</v>
      </c>
      <c r="B15" s="266">
        <v>541178</v>
      </c>
      <c r="C15" s="267" t="s">
        <v>3844</v>
      </c>
      <c r="D15" s="267" t="s">
        <v>3846</v>
      </c>
      <c r="E15" s="267" t="s">
        <v>583</v>
      </c>
      <c r="F15" s="380">
        <v>132000</v>
      </c>
      <c r="G15" s="266">
        <v>11.3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44218</v>
      </c>
      <c r="B16" s="266">
        <v>539660</v>
      </c>
      <c r="C16" s="267" t="s">
        <v>3847</v>
      </c>
      <c r="D16" s="267" t="s">
        <v>3848</v>
      </c>
      <c r="E16" s="267" t="s">
        <v>583</v>
      </c>
      <c r="F16" s="380">
        <v>114750</v>
      </c>
      <c r="G16" s="266">
        <v>541.35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44218</v>
      </c>
      <c r="B17" s="266">
        <v>539660</v>
      </c>
      <c r="C17" s="267" t="s">
        <v>3847</v>
      </c>
      <c r="D17" s="267" t="s">
        <v>3849</v>
      </c>
      <c r="E17" s="267" t="s">
        <v>584</v>
      </c>
      <c r="F17" s="380">
        <v>111000</v>
      </c>
      <c r="G17" s="266">
        <v>541.35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44218</v>
      </c>
      <c r="B18" s="266">
        <v>531203</v>
      </c>
      <c r="C18" s="267" t="s">
        <v>3850</v>
      </c>
      <c r="D18" s="267" t="s">
        <v>3851</v>
      </c>
      <c r="E18" s="267" t="s">
        <v>583</v>
      </c>
      <c r="F18" s="380">
        <v>22300</v>
      </c>
      <c r="G18" s="266">
        <v>56.78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44218</v>
      </c>
      <c r="B19" s="266">
        <v>539800</v>
      </c>
      <c r="C19" s="267" t="s">
        <v>3852</v>
      </c>
      <c r="D19" s="267" t="s">
        <v>3853</v>
      </c>
      <c r="E19" s="267" t="s">
        <v>583</v>
      </c>
      <c r="F19" s="380">
        <v>95777</v>
      </c>
      <c r="G19" s="266">
        <v>31.9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44218</v>
      </c>
      <c r="B20" s="266">
        <v>539800</v>
      </c>
      <c r="C20" s="267" t="s">
        <v>3852</v>
      </c>
      <c r="D20" s="267" t="s">
        <v>3853</v>
      </c>
      <c r="E20" s="267" t="s">
        <v>584</v>
      </c>
      <c r="F20" s="380">
        <v>102711</v>
      </c>
      <c r="G20" s="266">
        <v>31.76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44218</v>
      </c>
      <c r="B21" s="266">
        <v>539800</v>
      </c>
      <c r="C21" s="267" t="s">
        <v>3852</v>
      </c>
      <c r="D21" s="267" t="s">
        <v>3854</v>
      </c>
      <c r="E21" s="267" t="s">
        <v>583</v>
      </c>
      <c r="F21" s="380">
        <v>28</v>
      </c>
      <c r="G21" s="266">
        <v>31.9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44218</v>
      </c>
      <c r="B22" s="266">
        <v>539800</v>
      </c>
      <c r="C22" s="267" t="s">
        <v>3852</v>
      </c>
      <c r="D22" s="267" t="s">
        <v>3854</v>
      </c>
      <c r="E22" s="267" t="s">
        <v>584</v>
      </c>
      <c r="F22" s="380">
        <v>52046</v>
      </c>
      <c r="G22" s="266">
        <v>31.9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44218</v>
      </c>
      <c r="B23" s="266">
        <v>539800</v>
      </c>
      <c r="C23" s="267" t="s">
        <v>3852</v>
      </c>
      <c r="D23" s="267" t="s">
        <v>3855</v>
      </c>
      <c r="E23" s="267" t="s">
        <v>583</v>
      </c>
      <c r="F23" s="380">
        <v>277786</v>
      </c>
      <c r="G23" s="266">
        <v>31.71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44218</v>
      </c>
      <c r="B24" s="266">
        <v>539800</v>
      </c>
      <c r="C24" s="267" t="s">
        <v>3852</v>
      </c>
      <c r="D24" s="267" t="s">
        <v>3855</v>
      </c>
      <c r="E24" s="267" t="s">
        <v>584</v>
      </c>
      <c r="F24" s="380">
        <v>277786</v>
      </c>
      <c r="G24" s="266">
        <v>31.9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44218</v>
      </c>
      <c r="B25" s="266">
        <v>539800</v>
      </c>
      <c r="C25" s="267" t="s">
        <v>3852</v>
      </c>
      <c r="D25" s="267" t="s">
        <v>3856</v>
      </c>
      <c r="E25" s="267" t="s">
        <v>583</v>
      </c>
      <c r="F25" s="380">
        <v>75000</v>
      </c>
      <c r="G25" s="266">
        <v>31.9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44218</v>
      </c>
      <c r="B26" s="266">
        <v>531358</v>
      </c>
      <c r="C26" s="267" t="s">
        <v>3857</v>
      </c>
      <c r="D26" s="267" t="s">
        <v>3858</v>
      </c>
      <c r="E26" s="267" t="s">
        <v>583</v>
      </c>
      <c r="F26" s="380">
        <v>256766</v>
      </c>
      <c r="G26" s="266">
        <v>111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44218</v>
      </c>
      <c r="B27" s="266">
        <v>538882</v>
      </c>
      <c r="C27" s="267" t="s">
        <v>3859</v>
      </c>
      <c r="D27" s="267" t="s">
        <v>3860</v>
      </c>
      <c r="E27" s="267" t="s">
        <v>584</v>
      </c>
      <c r="F27" s="380">
        <v>50000</v>
      </c>
      <c r="G27" s="266">
        <v>14.5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44218</v>
      </c>
      <c r="B28" s="266">
        <v>540613</v>
      </c>
      <c r="C28" s="267" t="s">
        <v>3861</v>
      </c>
      <c r="D28" s="267" t="s">
        <v>3862</v>
      </c>
      <c r="E28" s="267" t="s">
        <v>583</v>
      </c>
      <c r="F28" s="380">
        <v>21000</v>
      </c>
      <c r="G28" s="266">
        <v>45.84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44218</v>
      </c>
      <c r="B29" s="266">
        <v>540613</v>
      </c>
      <c r="C29" s="267" t="s">
        <v>3861</v>
      </c>
      <c r="D29" s="267" t="s">
        <v>3863</v>
      </c>
      <c r="E29" s="267" t="s">
        <v>583</v>
      </c>
      <c r="F29" s="380">
        <v>45000</v>
      </c>
      <c r="G29" s="266">
        <v>45.7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44218</v>
      </c>
      <c r="B30" s="266">
        <v>540613</v>
      </c>
      <c r="C30" s="267" t="s">
        <v>3861</v>
      </c>
      <c r="D30" s="267" t="s">
        <v>3864</v>
      </c>
      <c r="E30" s="267" t="s">
        <v>584</v>
      </c>
      <c r="F30" s="380">
        <v>45000</v>
      </c>
      <c r="G30" s="266">
        <v>45.7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44218</v>
      </c>
      <c r="B31" s="266">
        <v>532187</v>
      </c>
      <c r="C31" s="267" t="s">
        <v>124</v>
      </c>
      <c r="D31" s="267" t="s">
        <v>3865</v>
      </c>
      <c r="E31" s="267" t="s">
        <v>583</v>
      </c>
      <c r="F31" s="380">
        <v>3950000</v>
      </c>
      <c r="G31" s="266">
        <v>928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44218</v>
      </c>
      <c r="B32" s="266">
        <v>532187</v>
      </c>
      <c r="C32" s="267" t="s">
        <v>124</v>
      </c>
      <c r="D32" s="267" t="s">
        <v>3866</v>
      </c>
      <c r="E32" s="267" t="s">
        <v>584</v>
      </c>
      <c r="F32" s="380">
        <v>3950000</v>
      </c>
      <c r="G32" s="266">
        <v>928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44218</v>
      </c>
      <c r="B33" s="266">
        <v>542924</v>
      </c>
      <c r="C33" s="267" t="s">
        <v>3776</v>
      </c>
      <c r="D33" s="267" t="s">
        <v>3796</v>
      </c>
      <c r="E33" s="267" t="s">
        <v>583</v>
      </c>
      <c r="F33" s="380">
        <v>48000</v>
      </c>
      <c r="G33" s="266">
        <v>77.59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44218</v>
      </c>
      <c r="B34" s="266">
        <v>542924</v>
      </c>
      <c r="C34" s="267" t="s">
        <v>3776</v>
      </c>
      <c r="D34" s="267" t="s">
        <v>3796</v>
      </c>
      <c r="E34" s="267" t="s">
        <v>584</v>
      </c>
      <c r="F34" s="380">
        <v>27000</v>
      </c>
      <c r="G34" s="266">
        <v>77.83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44218</v>
      </c>
      <c r="B35" s="266">
        <v>542924</v>
      </c>
      <c r="C35" s="267" t="s">
        <v>3776</v>
      </c>
      <c r="D35" s="267" t="s">
        <v>3867</v>
      </c>
      <c r="E35" s="267" t="s">
        <v>584</v>
      </c>
      <c r="F35" s="380">
        <v>31500</v>
      </c>
      <c r="G35" s="266">
        <v>77.5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44218</v>
      </c>
      <c r="B36" s="266">
        <v>507759</v>
      </c>
      <c r="C36" s="267" t="s">
        <v>3868</v>
      </c>
      <c r="D36" s="267" t="s">
        <v>3828</v>
      </c>
      <c r="E36" s="267" t="s">
        <v>583</v>
      </c>
      <c r="F36" s="380">
        <v>480000</v>
      </c>
      <c r="G36" s="266">
        <v>20.75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44218</v>
      </c>
      <c r="B37" s="266">
        <v>507759</v>
      </c>
      <c r="C37" s="267" t="s">
        <v>3868</v>
      </c>
      <c r="D37" s="267" t="s">
        <v>3833</v>
      </c>
      <c r="E37" s="267" t="s">
        <v>584</v>
      </c>
      <c r="F37" s="380">
        <v>480000</v>
      </c>
      <c r="G37" s="266">
        <v>20.75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44218</v>
      </c>
      <c r="B38" s="266">
        <v>531515</v>
      </c>
      <c r="C38" s="267" t="s">
        <v>3869</v>
      </c>
      <c r="D38" s="267" t="s">
        <v>3870</v>
      </c>
      <c r="E38" s="267" t="s">
        <v>584</v>
      </c>
      <c r="F38" s="380">
        <v>300000</v>
      </c>
      <c r="G38" s="266">
        <v>0.28000000000000003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44218</v>
      </c>
      <c r="B39" s="266">
        <v>540396</v>
      </c>
      <c r="C39" s="267" t="s">
        <v>3871</v>
      </c>
      <c r="D39" s="267" t="s">
        <v>3862</v>
      </c>
      <c r="E39" s="267" t="s">
        <v>583</v>
      </c>
      <c r="F39" s="380">
        <v>88000</v>
      </c>
      <c r="G39" s="266">
        <v>30.18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44218</v>
      </c>
      <c r="B40" s="266">
        <v>539519</v>
      </c>
      <c r="C40" s="267" t="s">
        <v>3872</v>
      </c>
      <c r="D40" s="267" t="s">
        <v>3873</v>
      </c>
      <c r="E40" s="267" t="s">
        <v>584</v>
      </c>
      <c r="F40" s="380">
        <v>21000</v>
      </c>
      <c r="G40" s="266">
        <v>14.15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44218</v>
      </c>
      <c r="B41" s="266">
        <v>539519</v>
      </c>
      <c r="C41" s="267" t="s">
        <v>3872</v>
      </c>
      <c r="D41" s="267" t="s">
        <v>3874</v>
      </c>
      <c r="E41" s="267" t="s">
        <v>583</v>
      </c>
      <c r="F41" s="380">
        <v>21000</v>
      </c>
      <c r="G41" s="266">
        <v>14.15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44218</v>
      </c>
      <c r="B42" s="266">
        <v>526622</v>
      </c>
      <c r="C42" s="267" t="s">
        <v>3788</v>
      </c>
      <c r="D42" s="267" t="s">
        <v>3819</v>
      </c>
      <c r="E42" s="267" t="s">
        <v>584</v>
      </c>
      <c r="F42" s="380">
        <v>2086416</v>
      </c>
      <c r="G42" s="266">
        <v>0.23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44218</v>
      </c>
      <c r="B43" s="266">
        <v>540159</v>
      </c>
      <c r="C43" s="267" t="s">
        <v>3820</v>
      </c>
      <c r="D43" s="267" t="s">
        <v>3875</v>
      </c>
      <c r="E43" s="267" t="s">
        <v>583</v>
      </c>
      <c r="F43" s="380">
        <v>45656</v>
      </c>
      <c r="G43" s="266">
        <v>35.840000000000003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44218</v>
      </c>
      <c r="B44" s="266">
        <v>540159</v>
      </c>
      <c r="C44" s="267" t="s">
        <v>3820</v>
      </c>
      <c r="D44" s="267" t="s">
        <v>3876</v>
      </c>
      <c r="E44" s="267" t="s">
        <v>584</v>
      </c>
      <c r="F44" s="380">
        <v>57056</v>
      </c>
      <c r="G44" s="266">
        <v>35.86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44218</v>
      </c>
      <c r="B45" s="266">
        <v>533093</v>
      </c>
      <c r="C45" s="267" t="s">
        <v>3877</v>
      </c>
      <c r="D45" s="267" t="s">
        <v>3878</v>
      </c>
      <c r="E45" s="267" t="s">
        <v>583</v>
      </c>
      <c r="F45" s="380">
        <v>23147</v>
      </c>
      <c r="G45" s="266">
        <v>129.63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44218</v>
      </c>
      <c r="B46" s="266">
        <v>542019</v>
      </c>
      <c r="C46" s="267" t="s">
        <v>3879</v>
      </c>
      <c r="D46" s="267" t="s">
        <v>3880</v>
      </c>
      <c r="E46" s="267" t="s">
        <v>583</v>
      </c>
      <c r="F46" s="380">
        <v>63000</v>
      </c>
      <c r="G46" s="266">
        <v>85.8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44218</v>
      </c>
      <c r="B47" s="266">
        <v>542019</v>
      </c>
      <c r="C47" s="267" t="s">
        <v>3879</v>
      </c>
      <c r="D47" s="267" t="s">
        <v>3881</v>
      </c>
      <c r="E47" s="267" t="s">
        <v>584</v>
      </c>
      <c r="F47" s="380">
        <v>66000</v>
      </c>
      <c r="G47" s="266">
        <v>85.72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44218</v>
      </c>
      <c r="B48" s="266">
        <v>532217</v>
      </c>
      <c r="C48" s="267" t="s">
        <v>3882</v>
      </c>
      <c r="D48" s="267" t="s">
        <v>3883</v>
      </c>
      <c r="E48" s="267" t="s">
        <v>583</v>
      </c>
      <c r="F48" s="380">
        <v>58321</v>
      </c>
      <c r="G48" s="266">
        <v>1.98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44218</v>
      </c>
      <c r="B49" s="266">
        <v>532217</v>
      </c>
      <c r="C49" s="267" t="s">
        <v>3882</v>
      </c>
      <c r="D49" s="267" t="s">
        <v>3884</v>
      </c>
      <c r="E49" s="267" t="s">
        <v>584</v>
      </c>
      <c r="F49" s="380">
        <v>137255</v>
      </c>
      <c r="G49" s="266">
        <v>1.98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44218</v>
      </c>
      <c r="B50" s="266">
        <v>532070</v>
      </c>
      <c r="C50" s="267" t="s">
        <v>3885</v>
      </c>
      <c r="D50" s="267" t="s">
        <v>3886</v>
      </c>
      <c r="E50" s="267" t="s">
        <v>584</v>
      </c>
      <c r="F50" s="380">
        <v>33792</v>
      </c>
      <c r="G50" s="266">
        <v>10.08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44218</v>
      </c>
      <c r="B51" s="266">
        <v>510245</v>
      </c>
      <c r="C51" s="267" t="s">
        <v>3821</v>
      </c>
      <c r="D51" s="267" t="s">
        <v>3818</v>
      </c>
      <c r="E51" s="267" t="s">
        <v>584</v>
      </c>
      <c r="F51" s="380">
        <v>629826</v>
      </c>
      <c r="G51" s="266">
        <v>15.69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44218</v>
      </c>
      <c r="B52" s="266">
        <v>531762</v>
      </c>
      <c r="C52" s="267" t="s">
        <v>3887</v>
      </c>
      <c r="D52" s="267" t="s">
        <v>3843</v>
      </c>
      <c r="E52" s="267" t="s">
        <v>583</v>
      </c>
      <c r="F52" s="380">
        <v>30000</v>
      </c>
      <c r="G52" s="266">
        <v>9.8699999999999992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44218</v>
      </c>
      <c r="B53" s="266">
        <v>531762</v>
      </c>
      <c r="C53" s="267" t="s">
        <v>3887</v>
      </c>
      <c r="D53" s="267" t="s">
        <v>3888</v>
      </c>
      <c r="E53" s="267" t="s">
        <v>584</v>
      </c>
      <c r="F53" s="380">
        <v>24422</v>
      </c>
      <c r="G53" s="266">
        <v>9.8699999999999992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44218</v>
      </c>
      <c r="B54" s="266" t="s">
        <v>48</v>
      </c>
      <c r="C54" s="267" t="s">
        <v>3822</v>
      </c>
      <c r="D54" s="267" t="s">
        <v>3823</v>
      </c>
      <c r="E54" s="267" t="s">
        <v>583</v>
      </c>
      <c r="F54" s="380">
        <v>4527324</v>
      </c>
      <c r="G54" s="266">
        <v>230.21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44218</v>
      </c>
      <c r="B55" s="266" t="s">
        <v>48</v>
      </c>
      <c r="C55" s="267" t="s">
        <v>3822</v>
      </c>
      <c r="D55" s="267" t="s">
        <v>3889</v>
      </c>
      <c r="E55" s="267" t="s">
        <v>583</v>
      </c>
      <c r="F55" s="380">
        <v>3281546</v>
      </c>
      <c r="G55" s="266">
        <v>230.51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44218</v>
      </c>
      <c r="B56" s="266" t="s">
        <v>336</v>
      </c>
      <c r="C56" s="267" t="s">
        <v>3890</v>
      </c>
      <c r="D56" s="267" t="s">
        <v>3798</v>
      </c>
      <c r="E56" s="267" t="s">
        <v>583</v>
      </c>
      <c r="F56" s="380">
        <v>211001</v>
      </c>
      <c r="G56" s="266">
        <v>1503.51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44218</v>
      </c>
      <c r="B57" s="266" t="s">
        <v>377</v>
      </c>
      <c r="C57" s="267" t="s">
        <v>3891</v>
      </c>
      <c r="D57" s="267" t="s">
        <v>3828</v>
      </c>
      <c r="E57" s="267" t="s">
        <v>583</v>
      </c>
      <c r="F57" s="380">
        <v>2040105</v>
      </c>
      <c r="G57" s="266">
        <v>43.65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44218</v>
      </c>
      <c r="B58" s="266" t="s">
        <v>1601</v>
      </c>
      <c r="C58" s="267" t="s">
        <v>3892</v>
      </c>
      <c r="D58" s="267" t="s">
        <v>3893</v>
      </c>
      <c r="E58" s="267" t="s">
        <v>583</v>
      </c>
      <c r="F58" s="380">
        <v>1850000</v>
      </c>
      <c r="G58" s="266">
        <v>50.76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44218</v>
      </c>
      <c r="B59" s="266" t="s">
        <v>426</v>
      </c>
      <c r="C59" s="267" t="s">
        <v>3797</v>
      </c>
      <c r="D59" s="267" t="s">
        <v>3894</v>
      </c>
      <c r="E59" s="267" t="s">
        <v>583</v>
      </c>
      <c r="F59" s="380">
        <v>1674873</v>
      </c>
      <c r="G59" s="266">
        <v>130.87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44218</v>
      </c>
      <c r="B60" s="266" t="s">
        <v>426</v>
      </c>
      <c r="C60" s="267" t="s">
        <v>3797</v>
      </c>
      <c r="D60" s="267" t="s">
        <v>3824</v>
      </c>
      <c r="E60" s="267" t="s">
        <v>583</v>
      </c>
      <c r="F60" s="380">
        <v>1713167</v>
      </c>
      <c r="G60" s="266">
        <v>131.6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44218</v>
      </c>
      <c r="B61" s="266" t="s">
        <v>426</v>
      </c>
      <c r="C61" s="267" t="s">
        <v>3797</v>
      </c>
      <c r="D61" s="267" t="s">
        <v>3895</v>
      </c>
      <c r="E61" s="267" t="s">
        <v>583</v>
      </c>
      <c r="F61" s="380">
        <v>1513981</v>
      </c>
      <c r="G61" s="266">
        <v>131.34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44218</v>
      </c>
      <c r="B62" s="266" t="s">
        <v>426</v>
      </c>
      <c r="C62" s="267" t="s">
        <v>3797</v>
      </c>
      <c r="D62" s="267" t="s">
        <v>3798</v>
      </c>
      <c r="E62" s="267" t="s">
        <v>583</v>
      </c>
      <c r="F62" s="380">
        <v>3356016</v>
      </c>
      <c r="G62" s="266">
        <v>130.86000000000001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44218</v>
      </c>
      <c r="B63" s="266" t="s">
        <v>426</v>
      </c>
      <c r="C63" s="267" t="s">
        <v>3797</v>
      </c>
      <c r="D63" s="267" t="s">
        <v>3825</v>
      </c>
      <c r="E63" s="267" t="s">
        <v>583</v>
      </c>
      <c r="F63" s="380">
        <v>1579167</v>
      </c>
      <c r="G63" s="266">
        <v>131.49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44218</v>
      </c>
      <c r="B64" s="266" t="s">
        <v>3826</v>
      </c>
      <c r="C64" s="267" t="s">
        <v>3827</v>
      </c>
      <c r="D64" s="267" t="s">
        <v>3733</v>
      </c>
      <c r="E64" s="267" t="s">
        <v>583</v>
      </c>
      <c r="F64" s="380">
        <v>64538</v>
      </c>
      <c r="G64" s="266">
        <v>28.75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44218</v>
      </c>
      <c r="B65" s="266" t="s">
        <v>3896</v>
      </c>
      <c r="C65" s="267" t="s">
        <v>3897</v>
      </c>
      <c r="D65" s="267" t="s">
        <v>3898</v>
      </c>
      <c r="E65" s="267" t="s">
        <v>583</v>
      </c>
      <c r="F65" s="380">
        <v>48000</v>
      </c>
      <c r="G65" s="266">
        <v>13.5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44218</v>
      </c>
      <c r="B66" s="266" t="s">
        <v>3899</v>
      </c>
      <c r="C66" s="267" t="s">
        <v>3900</v>
      </c>
      <c r="D66" s="267" t="s">
        <v>3863</v>
      </c>
      <c r="E66" s="267" t="s">
        <v>583</v>
      </c>
      <c r="F66" s="380">
        <v>108000</v>
      </c>
      <c r="G66" s="266">
        <v>7.33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44218</v>
      </c>
      <c r="B67" s="266" t="s">
        <v>183</v>
      </c>
      <c r="C67" s="267" t="s">
        <v>3799</v>
      </c>
      <c r="D67" s="267" t="s">
        <v>3800</v>
      </c>
      <c r="E67" s="267" t="s">
        <v>583</v>
      </c>
      <c r="F67" s="380">
        <v>31550459</v>
      </c>
      <c r="G67" s="266">
        <v>295.33999999999997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44218</v>
      </c>
      <c r="B68" s="266" t="s">
        <v>183</v>
      </c>
      <c r="C68" s="267" t="s">
        <v>3799</v>
      </c>
      <c r="D68" s="267" t="s">
        <v>3823</v>
      </c>
      <c r="E68" s="267" t="s">
        <v>583</v>
      </c>
      <c r="F68" s="380">
        <v>15465123</v>
      </c>
      <c r="G68" s="266">
        <v>296.57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44218</v>
      </c>
      <c r="B69" s="266" t="s">
        <v>184</v>
      </c>
      <c r="C69" s="267" t="s">
        <v>3829</v>
      </c>
      <c r="D69" s="267" t="s">
        <v>3798</v>
      </c>
      <c r="E69" s="267" t="s">
        <v>583</v>
      </c>
      <c r="F69" s="380">
        <v>2665740</v>
      </c>
      <c r="G69" s="266">
        <v>113.39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44218</v>
      </c>
      <c r="B70" s="266" t="s">
        <v>184</v>
      </c>
      <c r="C70" s="267" t="s">
        <v>3829</v>
      </c>
      <c r="D70" s="267" t="s">
        <v>3830</v>
      </c>
      <c r="E70" s="267" t="s">
        <v>583</v>
      </c>
      <c r="F70" s="380">
        <v>3157790</v>
      </c>
      <c r="G70" s="266">
        <v>113.52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44218</v>
      </c>
      <c r="B71" s="266" t="s">
        <v>3901</v>
      </c>
      <c r="C71" s="267" t="s">
        <v>3902</v>
      </c>
      <c r="D71" s="267" t="s">
        <v>3903</v>
      </c>
      <c r="E71" s="267" t="s">
        <v>583</v>
      </c>
      <c r="F71" s="380">
        <v>28000</v>
      </c>
      <c r="G71" s="266">
        <v>176.25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44218</v>
      </c>
      <c r="B72" s="266" t="s">
        <v>3904</v>
      </c>
      <c r="C72" s="267" t="s">
        <v>3905</v>
      </c>
      <c r="D72" s="267" t="s">
        <v>3862</v>
      </c>
      <c r="E72" s="267" t="s">
        <v>583</v>
      </c>
      <c r="F72" s="380">
        <v>45000</v>
      </c>
      <c r="G72" s="266">
        <v>42.79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44218</v>
      </c>
      <c r="B73" s="266" t="s">
        <v>48</v>
      </c>
      <c r="C73" s="267" t="s">
        <v>3822</v>
      </c>
      <c r="D73" s="267" t="s">
        <v>3889</v>
      </c>
      <c r="E73" s="267" t="s">
        <v>584</v>
      </c>
      <c r="F73" s="380">
        <v>3277728</v>
      </c>
      <c r="G73" s="266">
        <v>230.97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44218</v>
      </c>
      <c r="B74" s="266" t="s">
        <v>48</v>
      </c>
      <c r="C74" s="267" t="s">
        <v>3822</v>
      </c>
      <c r="D74" s="267" t="s">
        <v>3823</v>
      </c>
      <c r="E74" s="267" t="s">
        <v>584</v>
      </c>
      <c r="F74" s="380">
        <v>4571526</v>
      </c>
      <c r="G74" s="266">
        <v>230.39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44218</v>
      </c>
      <c r="B75" s="266" t="s">
        <v>3015</v>
      </c>
      <c r="C75" s="267" t="s">
        <v>3831</v>
      </c>
      <c r="D75" s="267" t="s">
        <v>3832</v>
      </c>
      <c r="E75" s="267" t="s">
        <v>584</v>
      </c>
      <c r="F75" s="380">
        <v>92944</v>
      </c>
      <c r="G75" s="266">
        <v>8.7200000000000006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44218</v>
      </c>
      <c r="B76" s="266" t="s">
        <v>336</v>
      </c>
      <c r="C76" s="267" t="s">
        <v>3890</v>
      </c>
      <c r="D76" s="267" t="s">
        <v>3798</v>
      </c>
      <c r="E76" s="267" t="s">
        <v>584</v>
      </c>
      <c r="F76" s="380">
        <v>211001</v>
      </c>
      <c r="G76" s="266">
        <v>1505.58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44218</v>
      </c>
      <c r="B77" s="266" t="s">
        <v>377</v>
      </c>
      <c r="C77" s="267" t="s">
        <v>3891</v>
      </c>
      <c r="D77" s="267" t="s">
        <v>3833</v>
      </c>
      <c r="E77" s="267" t="s">
        <v>584</v>
      </c>
      <c r="F77" s="380">
        <v>2040105</v>
      </c>
      <c r="G77" s="266">
        <v>43.65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44218</v>
      </c>
      <c r="B78" s="266" t="s">
        <v>426</v>
      </c>
      <c r="C78" s="267" t="s">
        <v>3797</v>
      </c>
      <c r="D78" s="267" t="s">
        <v>3798</v>
      </c>
      <c r="E78" s="267" t="s">
        <v>584</v>
      </c>
      <c r="F78" s="380">
        <v>3356016</v>
      </c>
      <c r="G78" s="266">
        <v>131.06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44218</v>
      </c>
      <c r="B79" s="266" t="s">
        <v>426</v>
      </c>
      <c r="C79" s="267" t="s">
        <v>3797</v>
      </c>
      <c r="D79" s="267" t="s">
        <v>3895</v>
      </c>
      <c r="E79" s="267" t="s">
        <v>584</v>
      </c>
      <c r="F79" s="380">
        <v>1515005</v>
      </c>
      <c r="G79" s="266">
        <v>131.41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44218</v>
      </c>
      <c r="B80" s="266" t="s">
        <v>426</v>
      </c>
      <c r="C80" s="267" t="s">
        <v>3797</v>
      </c>
      <c r="D80" s="267" t="s">
        <v>3825</v>
      </c>
      <c r="E80" s="267" t="s">
        <v>584</v>
      </c>
      <c r="F80" s="380">
        <v>1579167</v>
      </c>
      <c r="G80" s="266">
        <v>131.56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44218</v>
      </c>
      <c r="B81" s="266" t="s">
        <v>426</v>
      </c>
      <c r="C81" s="267" t="s">
        <v>3797</v>
      </c>
      <c r="D81" s="267" t="s">
        <v>3824</v>
      </c>
      <c r="E81" s="267" t="s">
        <v>584</v>
      </c>
      <c r="F81" s="380">
        <v>1714547</v>
      </c>
      <c r="G81" s="266">
        <v>131.68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44218</v>
      </c>
      <c r="B82" s="266" t="s">
        <v>426</v>
      </c>
      <c r="C82" s="267" t="s">
        <v>3797</v>
      </c>
      <c r="D82" s="267" t="s">
        <v>3894</v>
      </c>
      <c r="E82" s="267" t="s">
        <v>584</v>
      </c>
      <c r="F82" s="380">
        <v>1704210</v>
      </c>
      <c r="G82" s="266">
        <v>131.07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44218</v>
      </c>
      <c r="B83" s="266" t="s">
        <v>3826</v>
      </c>
      <c r="C83" s="267" t="s">
        <v>3827</v>
      </c>
      <c r="D83" s="267" t="s">
        <v>3733</v>
      </c>
      <c r="E83" s="267" t="s">
        <v>584</v>
      </c>
      <c r="F83" s="380">
        <v>64538</v>
      </c>
      <c r="G83" s="266">
        <v>28.34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44218</v>
      </c>
      <c r="B84" s="266" t="s">
        <v>3896</v>
      </c>
      <c r="C84" s="267" t="s">
        <v>3897</v>
      </c>
      <c r="D84" s="267" t="s">
        <v>3906</v>
      </c>
      <c r="E84" s="267" t="s">
        <v>584</v>
      </c>
      <c r="F84" s="380">
        <v>52000</v>
      </c>
      <c r="G84" s="266">
        <v>13.5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44218</v>
      </c>
      <c r="B85" s="266" t="s">
        <v>183</v>
      </c>
      <c r="C85" s="267" t="s">
        <v>3799</v>
      </c>
      <c r="D85" s="267" t="s">
        <v>3823</v>
      </c>
      <c r="E85" s="267" t="s">
        <v>584</v>
      </c>
      <c r="F85" s="380">
        <v>15302873</v>
      </c>
      <c r="G85" s="266">
        <v>296.89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44218</v>
      </c>
      <c r="B86" s="266" t="s">
        <v>183</v>
      </c>
      <c r="C86" s="267" t="s">
        <v>3799</v>
      </c>
      <c r="D86" s="267" t="s">
        <v>3800</v>
      </c>
      <c r="E86" s="267" t="s">
        <v>584</v>
      </c>
      <c r="F86" s="380">
        <v>31550459</v>
      </c>
      <c r="G86" s="266">
        <v>295.45999999999998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44218</v>
      </c>
      <c r="B87" s="266" t="s">
        <v>184</v>
      </c>
      <c r="C87" s="267" t="s">
        <v>3829</v>
      </c>
      <c r="D87" s="267" t="s">
        <v>3798</v>
      </c>
      <c r="E87" s="267" t="s">
        <v>584</v>
      </c>
      <c r="F87" s="380">
        <v>2665740</v>
      </c>
      <c r="G87" s="266">
        <v>113.49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44218</v>
      </c>
      <c r="B88" s="266" t="s">
        <v>184</v>
      </c>
      <c r="C88" s="267" t="s">
        <v>3829</v>
      </c>
      <c r="D88" s="267" t="s">
        <v>3830</v>
      </c>
      <c r="E88" s="267" t="s">
        <v>584</v>
      </c>
      <c r="F88" s="380">
        <v>3157790</v>
      </c>
      <c r="G88" s="266">
        <v>113.55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zoomScale="83" zoomScaleNormal="70" workbookViewId="0">
      <selection activeCell="K23" sqref="K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44221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44175</v>
      </c>
      <c r="C10" s="492"/>
      <c r="D10" s="493" t="s">
        <v>2931</v>
      </c>
      <c r="E10" s="494" t="s">
        <v>600</v>
      </c>
      <c r="F10" s="503">
        <v>1427.5</v>
      </c>
      <c r="G10" s="495">
        <v>1330</v>
      </c>
      <c r="H10" s="503">
        <v>1500</v>
      </c>
      <c r="I10" s="496" t="s">
        <v>3639</v>
      </c>
      <c r="J10" s="497" t="s">
        <v>3640</v>
      </c>
      <c r="K10" s="497">
        <f t="shared" ref="K10:K11" si="0">H10-F10</f>
        <v>72.5</v>
      </c>
      <c r="L10" s="498">
        <f>(F10*-0.07)/100</f>
        <v>-0.99925000000000008</v>
      </c>
      <c r="M10" s="499">
        <f t="shared" ref="M10:M11" si="1">(K10+L10)/F10</f>
        <v>5.008809106830122E-2</v>
      </c>
      <c r="N10" s="500" t="s">
        <v>599</v>
      </c>
      <c r="O10" s="501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35">
        <v>2</v>
      </c>
      <c r="B11" s="536">
        <v>44175</v>
      </c>
      <c r="C11" s="537"/>
      <c r="D11" s="538" t="s">
        <v>128</v>
      </c>
      <c r="E11" s="539" t="s">
        <v>600</v>
      </c>
      <c r="F11" s="474">
        <v>210</v>
      </c>
      <c r="G11" s="540">
        <v>197</v>
      </c>
      <c r="H11" s="474">
        <v>218.5</v>
      </c>
      <c r="I11" s="541" t="s">
        <v>3641</v>
      </c>
      <c r="J11" s="519" t="s">
        <v>3760</v>
      </c>
      <c r="K11" s="519">
        <f t="shared" si="0"/>
        <v>8.5</v>
      </c>
      <c r="L11" s="467">
        <f t="shared" ref="L11" si="2">(F11*-0.8)/100</f>
        <v>-1.68</v>
      </c>
      <c r="M11" s="468">
        <f t="shared" si="1"/>
        <v>3.2476190476190478E-2</v>
      </c>
      <c r="N11" s="476" t="s">
        <v>599</v>
      </c>
      <c r="O11" s="469">
        <v>44211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5">
        <v>3</v>
      </c>
      <c r="B12" s="536">
        <v>44188</v>
      </c>
      <c r="C12" s="537"/>
      <c r="D12" s="538" t="s">
        <v>191</v>
      </c>
      <c r="E12" s="539" t="s">
        <v>600</v>
      </c>
      <c r="F12" s="474">
        <v>316</v>
      </c>
      <c r="G12" s="540">
        <v>295</v>
      </c>
      <c r="H12" s="474">
        <v>334.5</v>
      </c>
      <c r="I12" s="541" t="s">
        <v>3647</v>
      </c>
      <c r="J12" s="519" t="s">
        <v>3699</v>
      </c>
      <c r="K12" s="519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5">
        <v>4</v>
      </c>
      <c r="B13" s="536">
        <v>44188</v>
      </c>
      <c r="C13" s="537"/>
      <c r="D13" s="538" t="s">
        <v>86</v>
      </c>
      <c r="E13" s="539" t="s">
        <v>600</v>
      </c>
      <c r="F13" s="474">
        <v>387</v>
      </c>
      <c r="G13" s="540">
        <v>360</v>
      </c>
      <c r="H13" s="474">
        <v>411</v>
      </c>
      <c r="I13" s="541" t="s">
        <v>3648</v>
      </c>
      <c r="J13" s="519" t="s">
        <v>3676</v>
      </c>
      <c r="K13" s="519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4"/>
      <c r="Q13" s="7"/>
      <c r="R13" s="505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5">
        <v>5</v>
      </c>
      <c r="B14" s="536">
        <v>44189</v>
      </c>
      <c r="C14" s="537"/>
      <c r="D14" s="538" t="s">
        <v>272</v>
      </c>
      <c r="E14" s="539" t="s">
        <v>600</v>
      </c>
      <c r="F14" s="474">
        <v>3215</v>
      </c>
      <c r="G14" s="540">
        <v>2990</v>
      </c>
      <c r="H14" s="474">
        <v>3405</v>
      </c>
      <c r="I14" s="541" t="s">
        <v>3650</v>
      </c>
      <c r="J14" s="519" t="s">
        <v>3677</v>
      </c>
      <c r="K14" s="519">
        <f t="shared" ref="K14:K16" si="9">H14-F14</f>
        <v>190</v>
      </c>
      <c r="L14" s="467">
        <f t="shared" ref="L14:L16" si="10">(F14*-0.8)/100</f>
        <v>-25.72</v>
      </c>
      <c r="M14" s="468">
        <f t="shared" ref="M14:M16" si="11">(K14+L14)/F14</f>
        <v>5.109797822706065E-2</v>
      </c>
      <c r="N14" s="476" t="s">
        <v>599</v>
      </c>
      <c r="O14" s="469">
        <v>43835</v>
      </c>
      <c r="P14" s="504"/>
      <c r="Q14" s="7"/>
      <c r="R14" s="505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5">
        <v>6</v>
      </c>
      <c r="B15" s="536">
        <v>44200</v>
      </c>
      <c r="C15" s="537"/>
      <c r="D15" s="538" t="s">
        <v>252</v>
      </c>
      <c r="E15" s="539" t="s">
        <v>600</v>
      </c>
      <c r="F15" s="474">
        <v>3010</v>
      </c>
      <c r="G15" s="540">
        <v>2770</v>
      </c>
      <c r="H15" s="474">
        <v>3195</v>
      </c>
      <c r="I15" s="541">
        <v>3500</v>
      </c>
      <c r="J15" s="519" t="s">
        <v>3706</v>
      </c>
      <c r="K15" s="519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4"/>
      <c r="Q15" s="7"/>
      <c r="R15" s="505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490">
        <v>7</v>
      </c>
      <c r="B16" s="491">
        <v>44201</v>
      </c>
      <c r="C16" s="492"/>
      <c r="D16" s="493" t="s">
        <v>75</v>
      </c>
      <c r="E16" s="494" t="s">
        <v>600</v>
      </c>
      <c r="F16" s="503">
        <v>3540</v>
      </c>
      <c r="G16" s="495">
        <v>3295</v>
      </c>
      <c r="H16" s="503">
        <v>3682.5</v>
      </c>
      <c r="I16" s="496" t="s">
        <v>3679</v>
      </c>
      <c r="J16" s="497" t="s">
        <v>3749</v>
      </c>
      <c r="K16" s="497">
        <f t="shared" si="9"/>
        <v>142.5</v>
      </c>
      <c r="L16" s="498">
        <f t="shared" si="10"/>
        <v>-28.32</v>
      </c>
      <c r="M16" s="499">
        <f t="shared" si="11"/>
        <v>3.2254237288135597E-2</v>
      </c>
      <c r="N16" s="500" t="s">
        <v>599</v>
      </c>
      <c r="O16" s="502">
        <v>43844</v>
      </c>
      <c r="P16" s="504"/>
      <c r="Q16" s="7"/>
      <c r="R16" s="505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3712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4"/>
      <c r="Q17" s="7"/>
      <c r="R17" s="505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3720</v>
      </c>
      <c r="G18" s="407">
        <v>159</v>
      </c>
      <c r="H18" s="402"/>
      <c r="I18" s="399" t="s">
        <v>3721</v>
      </c>
      <c r="J18" s="404" t="s">
        <v>601</v>
      </c>
      <c r="K18" s="404"/>
      <c r="L18" s="413"/>
      <c r="M18" s="375"/>
      <c r="N18" s="385"/>
      <c r="O18" s="381"/>
      <c r="P18" s="504"/>
      <c r="Q18" s="7"/>
      <c r="R18" s="50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3726</v>
      </c>
      <c r="G19" s="407">
        <v>2135</v>
      </c>
      <c r="H19" s="402"/>
      <c r="I19" s="399" t="s">
        <v>3727</v>
      </c>
      <c r="J19" s="404" t="s">
        <v>601</v>
      </c>
      <c r="K19" s="404"/>
      <c r="L19" s="413"/>
      <c r="M19" s="375"/>
      <c r="N19" s="385"/>
      <c r="O19" s="381"/>
      <c r="P19" s="504"/>
      <c r="Q19" s="7"/>
      <c r="R19" s="505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19" t="s">
        <v>3660</v>
      </c>
      <c r="K29" s="519">
        <f t="shared" ref="K29" si="12">H29-F29</f>
        <v>52</v>
      </c>
      <c r="L29" s="467">
        <f t="shared" ref="L29:L38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3649</v>
      </c>
      <c r="J30" s="519" t="s">
        <v>3666</v>
      </c>
      <c r="K30" s="519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3651</v>
      </c>
      <c r="J31" s="519" t="s">
        <v>3685</v>
      </c>
      <c r="K31" s="519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19" t="s">
        <v>3711</v>
      </c>
      <c r="K32" s="519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3654</v>
      </c>
      <c r="J33" s="519" t="s">
        <v>3701</v>
      </c>
      <c r="K33" s="519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19" t="s">
        <v>636</v>
      </c>
      <c r="K34" s="519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19" t="s">
        <v>3646</v>
      </c>
      <c r="K35" s="519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3663</v>
      </c>
      <c r="J36" s="519" t="s">
        <v>3690</v>
      </c>
      <c r="K36" s="519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19" t="s">
        <v>3667</v>
      </c>
      <c r="K37" s="519">
        <f t="shared" ref="K37:K38" si="27">H37-F37</f>
        <v>7</v>
      </c>
      <c r="L37" s="467">
        <f t="shared" si="13"/>
        <v>-1.3719999999999999</v>
      </c>
      <c r="M37" s="468">
        <f t="shared" ref="M37:M38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551">
        <v>10</v>
      </c>
      <c r="B38" s="552">
        <v>44200</v>
      </c>
      <c r="C38" s="553"/>
      <c r="D38" s="554" t="s">
        <v>299</v>
      </c>
      <c r="E38" s="527" t="s">
        <v>600</v>
      </c>
      <c r="F38" s="527">
        <v>330</v>
      </c>
      <c r="G38" s="555">
        <v>320</v>
      </c>
      <c r="H38" s="555">
        <v>319</v>
      </c>
      <c r="I38" s="527">
        <v>345</v>
      </c>
      <c r="J38" s="529" t="s">
        <v>3789</v>
      </c>
      <c r="K38" s="529">
        <f t="shared" si="27"/>
        <v>-11</v>
      </c>
      <c r="L38" s="530">
        <f t="shared" si="13"/>
        <v>-2.3099999999999996</v>
      </c>
      <c r="M38" s="556">
        <f t="shared" si="28"/>
        <v>-4.0333333333333332E-2</v>
      </c>
      <c r="N38" s="532" t="s">
        <v>663</v>
      </c>
      <c r="O38" s="533">
        <v>43845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19" t="s">
        <v>3673</v>
      </c>
      <c r="K39" s="519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4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3705</v>
      </c>
      <c r="J40" s="519" t="s">
        <v>3737</v>
      </c>
      <c r="K40" s="519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3707</v>
      </c>
      <c r="J41" s="519" t="s">
        <v>3736</v>
      </c>
      <c r="K41" s="519">
        <f t="shared" ref="K41:K42" si="32">H41-F41</f>
        <v>14.5</v>
      </c>
      <c r="L41" s="467">
        <f t="shared" ref="L41:L42" si="33">(F41*-0.7)/100</f>
        <v>-3.6715</v>
      </c>
      <c r="M41" s="468">
        <f t="shared" ref="M41:M42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70">
        <v>14</v>
      </c>
      <c r="B42" s="471">
        <v>44207</v>
      </c>
      <c r="C42" s="472"/>
      <c r="D42" s="473" t="s">
        <v>110</v>
      </c>
      <c r="E42" s="474" t="s">
        <v>600</v>
      </c>
      <c r="F42" s="474">
        <v>1445</v>
      </c>
      <c r="G42" s="475">
        <v>1395</v>
      </c>
      <c r="H42" s="475">
        <v>1497.5</v>
      </c>
      <c r="I42" s="474" t="s">
        <v>3713</v>
      </c>
      <c r="J42" s="519" t="s">
        <v>3771</v>
      </c>
      <c r="K42" s="519">
        <f t="shared" si="32"/>
        <v>52.5</v>
      </c>
      <c r="L42" s="467">
        <f t="shared" si="33"/>
        <v>-10.114999999999998</v>
      </c>
      <c r="M42" s="468">
        <f t="shared" si="34"/>
        <v>2.933217993079585E-2</v>
      </c>
      <c r="N42" s="476" t="s">
        <v>599</v>
      </c>
      <c r="O42" s="469">
        <v>43848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19" t="s">
        <v>3708</v>
      </c>
      <c r="K43" s="519">
        <f t="shared" ref="K43:K44" si="35">H43-F43</f>
        <v>6</v>
      </c>
      <c r="L43" s="467">
        <f>(F43*-0.07)/100</f>
        <v>-0.18270000000000003</v>
      </c>
      <c r="M43" s="468">
        <f t="shared" ref="M43:M44" si="36">(K43+L43)/F43</f>
        <v>2.2288505747126437E-2</v>
      </c>
      <c r="N43" s="476" t="s">
        <v>599</v>
      </c>
      <c r="O43" s="534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551">
        <v>16</v>
      </c>
      <c r="B44" s="552">
        <v>44208</v>
      </c>
      <c r="C44" s="553"/>
      <c r="D44" s="554" t="s">
        <v>565</v>
      </c>
      <c r="E44" s="527" t="s">
        <v>600</v>
      </c>
      <c r="F44" s="527">
        <v>1305</v>
      </c>
      <c r="G44" s="555">
        <v>1270</v>
      </c>
      <c r="H44" s="555">
        <v>1270</v>
      </c>
      <c r="I44" s="527" t="s">
        <v>3719</v>
      </c>
      <c r="J44" s="529" t="s">
        <v>3750</v>
      </c>
      <c r="K44" s="529">
        <f t="shared" si="35"/>
        <v>-35</v>
      </c>
      <c r="L44" s="530">
        <f t="shared" ref="L44" si="37">(F44*-0.7)/100</f>
        <v>-9.134999999999998</v>
      </c>
      <c r="M44" s="556">
        <f t="shared" si="36"/>
        <v>-3.3819923371647506E-2</v>
      </c>
      <c r="N44" s="532" t="s">
        <v>663</v>
      </c>
      <c r="O44" s="533">
        <v>43844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3724</v>
      </c>
      <c r="G45" s="447">
        <v>1870</v>
      </c>
      <c r="H45" s="447"/>
      <c r="I45" s="412" t="s">
        <v>3725</v>
      </c>
      <c r="J45" s="516" t="s">
        <v>601</v>
      </c>
      <c r="K45" s="516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19" t="s">
        <v>3664</v>
      </c>
      <c r="K46" s="519">
        <f t="shared" ref="K46" si="38">H46-F46</f>
        <v>8</v>
      </c>
      <c r="L46" s="467">
        <f t="shared" ref="L46" si="39">(F46*-0.7)/100</f>
        <v>-1.827</v>
      </c>
      <c r="M46" s="468">
        <f t="shared" ref="M46" si="40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19" t="s">
        <v>3728</v>
      </c>
      <c r="K47" s="519">
        <f t="shared" ref="K47:K49" si="41">H47-F47</f>
        <v>5</v>
      </c>
      <c r="L47" s="467">
        <f>(F47*-0.07)/100</f>
        <v>-0.21000000000000005</v>
      </c>
      <c r="M47" s="468">
        <f t="shared" ref="M47:M49" si="42">(K47+L47)/F47</f>
        <v>1.5966666666666667E-2</v>
      </c>
      <c r="N47" s="476" t="s">
        <v>599</v>
      </c>
      <c r="O47" s="534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551">
        <v>20</v>
      </c>
      <c r="B48" s="552">
        <v>44208</v>
      </c>
      <c r="C48" s="553"/>
      <c r="D48" s="554" t="s">
        <v>276</v>
      </c>
      <c r="E48" s="527" t="s">
        <v>600</v>
      </c>
      <c r="F48" s="527">
        <v>297.5</v>
      </c>
      <c r="G48" s="555">
        <v>287</v>
      </c>
      <c r="H48" s="555">
        <v>287</v>
      </c>
      <c r="I48" s="527">
        <v>318</v>
      </c>
      <c r="J48" s="529" t="s">
        <v>3687</v>
      </c>
      <c r="K48" s="529">
        <f t="shared" si="41"/>
        <v>-10.5</v>
      </c>
      <c r="L48" s="530">
        <f t="shared" ref="L48:L49" si="43">(F48*-0.7)/100</f>
        <v>-2.0825</v>
      </c>
      <c r="M48" s="556">
        <f t="shared" si="42"/>
        <v>-4.2294117647058822E-2</v>
      </c>
      <c r="N48" s="532" t="s">
        <v>663</v>
      </c>
      <c r="O48" s="533">
        <v>43848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551">
        <v>21</v>
      </c>
      <c r="B49" s="552">
        <v>44209</v>
      </c>
      <c r="C49" s="553"/>
      <c r="D49" s="554" t="s">
        <v>1220</v>
      </c>
      <c r="E49" s="527" t="s">
        <v>600</v>
      </c>
      <c r="F49" s="527">
        <v>796</v>
      </c>
      <c r="G49" s="555">
        <v>768</v>
      </c>
      <c r="H49" s="555">
        <v>768</v>
      </c>
      <c r="I49" s="527">
        <v>840</v>
      </c>
      <c r="J49" s="529" t="s">
        <v>3815</v>
      </c>
      <c r="K49" s="529">
        <f t="shared" si="41"/>
        <v>-28</v>
      </c>
      <c r="L49" s="530">
        <f t="shared" si="43"/>
        <v>-5.5719999999999992</v>
      </c>
      <c r="M49" s="556">
        <f t="shared" si="42"/>
        <v>-4.217587939698493E-2</v>
      </c>
      <c r="N49" s="532" t="s">
        <v>663</v>
      </c>
      <c r="O49" s="533">
        <v>43851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551">
        <v>22</v>
      </c>
      <c r="B50" s="552">
        <v>44209</v>
      </c>
      <c r="C50" s="553"/>
      <c r="D50" s="554" t="s">
        <v>448</v>
      </c>
      <c r="E50" s="527" t="s">
        <v>600</v>
      </c>
      <c r="F50" s="527">
        <v>551</v>
      </c>
      <c r="G50" s="555">
        <v>537</v>
      </c>
      <c r="H50" s="555">
        <v>535</v>
      </c>
      <c r="I50" s="527" t="s">
        <v>3739</v>
      </c>
      <c r="J50" s="529" t="s">
        <v>3770</v>
      </c>
      <c r="K50" s="529">
        <f t="shared" ref="K50" si="44">H50-F50</f>
        <v>-16</v>
      </c>
      <c r="L50" s="530">
        <f t="shared" ref="L50" si="45">(F50*-0.7)/100</f>
        <v>-3.8569999999999998</v>
      </c>
      <c r="M50" s="556">
        <f t="shared" ref="M50" si="46">(K50+L50)/F50</f>
        <v>-3.6038112522686024E-2</v>
      </c>
      <c r="N50" s="532" t="s">
        <v>663</v>
      </c>
      <c r="O50" s="533">
        <v>43848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551">
        <v>23</v>
      </c>
      <c r="B51" s="552">
        <v>44210</v>
      </c>
      <c r="C51" s="553"/>
      <c r="D51" s="554" t="s">
        <v>77</v>
      </c>
      <c r="E51" s="527" t="s">
        <v>600</v>
      </c>
      <c r="F51" s="527">
        <v>144.5</v>
      </c>
      <c r="G51" s="555">
        <v>140</v>
      </c>
      <c r="H51" s="555">
        <v>140</v>
      </c>
      <c r="I51" s="527">
        <v>155</v>
      </c>
      <c r="J51" s="529" t="s">
        <v>3769</v>
      </c>
      <c r="K51" s="529">
        <f t="shared" ref="K51:K52" si="47">H51-F51</f>
        <v>-4.5</v>
      </c>
      <c r="L51" s="530">
        <f t="shared" ref="L51:L52" si="48">(F51*-0.7)/100</f>
        <v>-1.0114999999999998</v>
      </c>
      <c r="M51" s="556">
        <f t="shared" ref="M51:M52" si="49">(K51+L51)/F51</f>
        <v>-3.8141868512110724E-2</v>
      </c>
      <c r="N51" s="532" t="s">
        <v>663</v>
      </c>
      <c r="O51" s="533">
        <v>43845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572">
        <v>24</v>
      </c>
      <c r="B52" s="573">
        <v>44214</v>
      </c>
      <c r="C52" s="574"/>
      <c r="D52" s="575" t="s">
        <v>252</v>
      </c>
      <c r="E52" s="562" t="s">
        <v>600</v>
      </c>
      <c r="F52" s="562">
        <v>3205</v>
      </c>
      <c r="G52" s="576">
        <v>3100</v>
      </c>
      <c r="H52" s="576">
        <v>3235</v>
      </c>
      <c r="I52" s="562">
        <v>3400</v>
      </c>
      <c r="J52" s="566" t="s">
        <v>3795</v>
      </c>
      <c r="K52" s="566">
        <f t="shared" si="47"/>
        <v>30</v>
      </c>
      <c r="L52" s="567">
        <f t="shared" si="48"/>
        <v>-22.434999999999999</v>
      </c>
      <c r="M52" s="577">
        <f t="shared" si="49"/>
        <v>2.3603744149765997E-3</v>
      </c>
      <c r="N52" s="578" t="s">
        <v>708</v>
      </c>
      <c r="O52" s="570">
        <v>44216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70">
        <v>25</v>
      </c>
      <c r="B53" s="471">
        <v>44214</v>
      </c>
      <c r="C53" s="472"/>
      <c r="D53" s="473" t="s">
        <v>3775</v>
      </c>
      <c r="E53" s="474" t="s">
        <v>600</v>
      </c>
      <c r="F53" s="474">
        <v>2561</v>
      </c>
      <c r="G53" s="475">
        <v>2478</v>
      </c>
      <c r="H53" s="475">
        <v>2627.5</v>
      </c>
      <c r="I53" s="474">
        <v>2700</v>
      </c>
      <c r="J53" s="519" t="s">
        <v>3784</v>
      </c>
      <c r="K53" s="519">
        <f t="shared" ref="K53" si="50">H53-F53</f>
        <v>66.5</v>
      </c>
      <c r="L53" s="467">
        <f t="shared" ref="L53" si="51">(F53*-0.7)/100</f>
        <v>-17.927</v>
      </c>
      <c r="M53" s="468">
        <f t="shared" ref="M53" si="52">(K53+L53)/F53</f>
        <v>1.8966419367434595E-2</v>
      </c>
      <c r="N53" s="476" t="s">
        <v>599</v>
      </c>
      <c r="O53" s="469">
        <v>43849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70">
        <v>26</v>
      </c>
      <c r="B54" s="471">
        <v>44214</v>
      </c>
      <c r="C54" s="472"/>
      <c r="D54" s="473" t="s">
        <v>170</v>
      </c>
      <c r="E54" s="474" t="s">
        <v>600</v>
      </c>
      <c r="F54" s="474">
        <v>1985</v>
      </c>
      <c r="G54" s="475">
        <v>1935</v>
      </c>
      <c r="H54" s="475">
        <v>2039</v>
      </c>
      <c r="I54" s="474">
        <v>2100</v>
      </c>
      <c r="J54" s="519" t="s">
        <v>3794</v>
      </c>
      <c r="K54" s="519">
        <f t="shared" ref="K54" si="53">H54-F54</f>
        <v>54</v>
      </c>
      <c r="L54" s="467">
        <f t="shared" ref="L54" si="54">(F54*-0.7)/100</f>
        <v>-13.895</v>
      </c>
      <c r="M54" s="468">
        <f t="shared" ref="M54" si="55">(K54+L54)/F54</f>
        <v>2.0204030226700254E-2</v>
      </c>
      <c r="N54" s="476" t="s">
        <v>599</v>
      </c>
      <c r="O54" s="469">
        <v>44216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19">
        <v>27</v>
      </c>
      <c r="B55" s="443">
        <v>44216</v>
      </c>
      <c r="C55" s="446"/>
      <c r="D55" s="411" t="s">
        <v>3791</v>
      </c>
      <c r="E55" s="412" t="s">
        <v>600</v>
      </c>
      <c r="F55" s="412" t="s">
        <v>3792</v>
      </c>
      <c r="G55" s="447">
        <v>1265</v>
      </c>
      <c r="H55" s="447"/>
      <c r="I55" s="412" t="s">
        <v>3793</v>
      </c>
      <c r="J55" s="516" t="s">
        <v>601</v>
      </c>
      <c r="K55" s="516"/>
      <c r="L55" s="431"/>
      <c r="M55" s="427"/>
      <c r="N55" s="432"/>
      <c r="O55" s="418"/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19">
        <v>28</v>
      </c>
      <c r="B56" s="443">
        <v>44217</v>
      </c>
      <c r="C56" s="446"/>
      <c r="D56" s="411" t="s">
        <v>91</v>
      </c>
      <c r="E56" s="412" t="s">
        <v>600</v>
      </c>
      <c r="F56" s="412" t="s">
        <v>3802</v>
      </c>
      <c r="G56" s="447">
        <v>3530</v>
      </c>
      <c r="H56" s="447"/>
      <c r="I56" s="412" t="s">
        <v>3803</v>
      </c>
      <c r="J56" s="516" t="s">
        <v>601</v>
      </c>
      <c r="K56" s="516"/>
      <c r="L56" s="431"/>
      <c r="M56" s="427"/>
      <c r="N56" s="432"/>
      <c r="O56" s="418"/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19"/>
      <c r="B57" s="443"/>
      <c r="C57" s="446"/>
      <c r="D57" s="411"/>
      <c r="E57" s="412"/>
      <c r="F57" s="412"/>
      <c r="G57" s="447"/>
      <c r="H57" s="447"/>
      <c r="I57" s="412"/>
      <c r="J57" s="516"/>
      <c r="K57" s="516"/>
      <c r="L57" s="431"/>
      <c r="M57" s="427"/>
      <c r="N57" s="432"/>
      <c r="O57" s="418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19"/>
      <c r="B58" s="443"/>
      <c r="C58" s="446"/>
      <c r="D58" s="410"/>
      <c r="E58" s="412"/>
      <c r="F58" s="412"/>
      <c r="G58" s="447"/>
      <c r="H58" s="447"/>
      <c r="I58" s="412"/>
      <c r="J58" s="376"/>
      <c r="K58" s="376"/>
      <c r="L58" s="429"/>
      <c r="M58" s="427"/>
      <c r="N58" s="404"/>
      <c r="O58" s="418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5"/>
      <c r="R59" s="448"/>
      <c r="S59" s="435"/>
      <c r="T59" s="435"/>
      <c r="U59" s="435"/>
      <c r="V59" s="435"/>
      <c r="W59" s="435"/>
      <c r="X59" s="435"/>
      <c r="Y59" s="435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20">
        <v>1</v>
      </c>
      <c r="B65" s="517">
        <v>44196</v>
      </c>
      <c r="C65" s="481"/>
      <c r="D65" s="479" t="s">
        <v>3655</v>
      </c>
      <c r="E65" s="480" t="s">
        <v>600</v>
      </c>
      <c r="F65" s="474">
        <v>739</v>
      </c>
      <c r="G65" s="521">
        <v>725</v>
      </c>
      <c r="H65" s="474">
        <v>747</v>
      </c>
      <c r="I65" s="518" t="s">
        <v>3656</v>
      </c>
      <c r="J65" s="477" t="s">
        <v>3664</v>
      </c>
      <c r="K65" s="519">
        <f t="shared" ref="K65" si="56">H65-F65</f>
        <v>8</v>
      </c>
      <c r="L65" s="467">
        <f t="shared" ref="L65" si="57">(H65*N65)*0.035%</f>
        <v>261.45000000000005</v>
      </c>
      <c r="M65" s="482">
        <f t="shared" ref="M65" si="58">(K65*N65)-L65</f>
        <v>7738.55</v>
      </c>
      <c r="N65" s="477">
        <v>1000</v>
      </c>
      <c r="O65" s="478" t="s">
        <v>599</v>
      </c>
      <c r="P65" s="469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0">
        <v>2</v>
      </c>
      <c r="B66" s="517">
        <v>44196</v>
      </c>
      <c r="C66" s="481"/>
      <c r="D66" s="479" t="s">
        <v>3657</v>
      </c>
      <c r="E66" s="480" t="s">
        <v>600</v>
      </c>
      <c r="F66" s="474">
        <v>597.5</v>
      </c>
      <c r="G66" s="521">
        <v>588</v>
      </c>
      <c r="H66" s="474">
        <v>607.5</v>
      </c>
      <c r="I66" s="518" t="s">
        <v>3658</v>
      </c>
      <c r="J66" s="477" t="s">
        <v>3642</v>
      </c>
      <c r="K66" s="519">
        <f t="shared" ref="K66" si="59">H66-F66</f>
        <v>10</v>
      </c>
      <c r="L66" s="467">
        <f t="shared" ref="L66" si="60">(H66*N66)*0.035%</f>
        <v>287.04375000000005</v>
      </c>
      <c r="M66" s="482">
        <f t="shared" ref="M66" si="61">(K66*N66)-L66</f>
        <v>13212.956249999999</v>
      </c>
      <c r="N66" s="477">
        <v>1350</v>
      </c>
      <c r="O66" s="478" t="s">
        <v>599</v>
      </c>
      <c r="P66" s="469">
        <v>43831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0">
        <v>3</v>
      </c>
      <c r="B67" s="517">
        <v>44196</v>
      </c>
      <c r="C67" s="481"/>
      <c r="D67" s="479" t="s">
        <v>3659</v>
      </c>
      <c r="E67" s="480" t="s">
        <v>600</v>
      </c>
      <c r="F67" s="474">
        <v>981</v>
      </c>
      <c r="G67" s="521">
        <v>966</v>
      </c>
      <c r="H67" s="474">
        <v>992</v>
      </c>
      <c r="I67" s="518">
        <v>1010</v>
      </c>
      <c r="J67" s="477" t="s">
        <v>3643</v>
      </c>
      <c r="K67" s="519">
        <f t="shared" ref="K67" si="62">H67-F67</f>
        <v>11</v>
      </c>
      <c r="L67" s="467">
        <f t="shared" ref="L67" si="63">(H67*N67)*0.035%</f>
        <v>295.12000000000006</v>
      </c>
      <c r="M67" s="482">
        <f t="shared" ref="M67" si="64">(K67*N67)-L67</f>
        <v>9054.8799999999992</v>
      </c>
      <c r="N67" s="477">
        <v>850</v>
      </c>
      <c r="O67" s="478" t="s">
        <v>599</v>
      </c>
      <c r="P67" s="469">
        <v>43831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2">
        <v>4</v>
      </c>
      <c r="B68" s="523">
        <v>44197</v>
      </c>
      <c r="C68" s="524"/>
      <c r="D68" s="525" t="s">
        <v>3653</v>
      </c>
      <c r="E68" s="526" t="s">
        <v>3627</v>
      </c>
      <c r="F68" s="527">
        <v>14035</v>
      </c>
      <c r="G68" s="527">
        <v>14160</v>
      </c>
      <c r="H68" s="527">
        <v>14160</v>
      </c>
      <c r="I68" s="528">
        <v>13800</v>
      </c>
      <c r="J68" s="528" t="s">
        <v>3669</v>
      </c>
      <c r="K68" s="529">
        <f>F68-H68</f>
        <v>-125</v>
      </c>
      <c r="L68" s="530">
        <f t="shared" ref="L68" si="65">(H68*N68)*0.035%</f>
        <v>371.70000000000005</v>
      </c>
      <c r="M68" s="531">
        <f t="shared" ref="M68" si="66">(K68*N68)-L68</f>
        <v>-9746.7000000000007</v>
      </c>
      <c r="N68" s="528">
        <v>75</v>
      </c>
      <c r="O68" s="532" t="s">
        <v>663</v>
      </c>
      <c r="P68" s="533">
        <v>43834</v>
      </c>
      <c r="Q68" s="387"/>
      <c r="R68" s="343" t="s">
        <v>602</v>
      </c>
      <c r="S68" s="40"/>
      <c r="Y68" s="40"/>
      <c r="Z68" s="40"/>
    </row>
    <row r="69" spans="1:26" s="393" customFormat="1" ht="13.9" customHeight="1">
      <c r="A69" s="520">
        <v>5</v>
      </c>
      <c r="B69" s="517">
        <v>44197</v>
      </c>
      <c r="C69" s="481"/>
      <c r="D69" s="479" t="s">
        <v>3652</v>
      </c>
      <c r="E69" s="480" t="s">
        <v>600</v>
      </c>
      <c r="F69" s="474">
        <v>575</v>
      </c>
      <c r="G69" s="521">
        <v>564</v>
      </c>
      <c r="H69" s="474">
        <v>584.5</v>
      </c>
      <c r="I69" s="518">
        <v>595</v>
      </c>
      <c r="J69" s="477" t="s">
        <v>3638</v>
      </c>
      <c r="K69" s="519">
        <f t="shared" ref="K69" si="67">H69-F69</f>
        <v>9.5</v>
      </c>
      <c r="L69" s="467">
        <f t="shared" ref="L69" si="68">(H69*N69)*0.035%</f>
        <v>245.49000000000004</v>
      </c>
      <c r="M69" s="482">
        <f t="shared" ref="M69" si="69">(K69*N69)-L69</f>
        <v>11154.51</v>
      </c>
      <c r="N69" s="477">
        <v>1200</v>
      </c>
      <c r="O69" s="478" t="s">
        <v>599</v>
      </c>
      <c r="P69" s="534">
        <v>43831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0">
        <v>6</v>
      </c>
      <c r="B70" s="517">
        <v>44197</v>
      </c>
      <c r="C70" s="481"/>
      <c r="D70" s="479" t="s">
        <v>3661</v>
      </c>
      <c r="E70" s="480" t="s">
        <v>600</v>
      </c>
      <c r="F70" s="474">
        <v>2397.5</v>
      </c>
      <c r="G70" s="521">
        <v>2345</v>
      </c>
      <c r="H70" s="474">
        <v>2423.5</v>
      </c>
      <c r="I70" s="518" t="s">
        <v>3662</v>
      </c>
      <c r="J70" s="477" t="s">
        <v>3668</v>
      </c>
      <c r="K70" s="519">
        <f t="shared" ref="K70:K72" si="70">H70-F70</f>
        <v>26</v>
      </c>
      <c r="L70" s="467">
        <f t="shared" ref="L70:L71" si="71">(H70*N70)*0.035%</f>
        <v>254.46750000000003</v>
      </c>
      <c r="M70" s="482">
        <f t="shared" ref="M70:M71" si="72">(K70*N70)-L70</f>
        <v>7545.5325000000003</v>
      </c>
      <c r="N70" s="477">
        <v>300</v>
      </c>
      <c r="O70" s="478" t="s">
        <v>599</v>
      </c>
      <c r="P70" s="469">
        <v>43834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0">
        <v>7</v>
      </c>
      <c r="B71" s="517">
        <v>44200</v>
      </c>
      <c r="C71" s="481"/>
      <c r="D71" s="479" t="s">
        <v>3670</v>
      </c>
      <c r="E71" s="480" t="s">
        <v>600</v>
      </c>
      <c r="F71" s="474">
        <v>466.5</v>
      </c>
      <c r="G71" s="521">
        <v>460</v>
      </c>
      <c r="H71" s="474">
        <v>470.5</v>
      </c>
      <c r="I71" s="518">
        <v>480</v>
      </c>
      <c r="J71" s="477" t="s">
        <v>3674</v>
      </c>
      <c r="K71" s="519">
        <f t="shared" ref="K71" si="73">H71-F71</f>
        <v>4</v>
      </c>
      <c r="L71" s="467">
        <f t="shared" si="71"/>
        <v>362.28500000000003</v>
      </c>
      <c r="M71" s="482">
        <f t="shared" si="72"/>
        <v>8437.7150000000001</v>
      </c>
      <c r="N71" s="477">
        <v>2200</v>
      </c>
      <c r="O71" s="478" t="s">
        <v>599</v>
      </c>
      <c r="P71" s="534">
        <v>43834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0">
        <v>8</v>
      </c>
      <c r="B72" s="517">
        <v>44200</v>
      </c>
      <c r="C72" s="481"/>
      <c r="D72" s="479" t="s">
        <v>3671</v>
      </c>
      <c r="E72" s="480" t="s">
        <v>600</v>
      </c>
      <c r="F72" s="474">
        <v>593.5</v>
      </c>
      <c r="G72" s="521">
        <v>583</v>
      </c>
      <c r="H72" s="474">
        <v>601.5</v>
      </c>
      <c r="I72" s="518">
        <v>615</v>
      </c>
      <c r="J72" s="477" t="s">
        <v>3664</v>
      </c>
      <c r="K72" s="519">
        <f t="shared" si="70"/>
        <v>8</v>
      </c>
      <c r="L72" s="467">
        <f t="shared" ref="L72" si="74">(H72*N72)*0.035%</f>
        <v>252.63000000000002</v>
      </c>
      <c r="M72" s="482">
        <f t="shared" ref="M72" si="75">(K72*N72)-L72</f>
        <v>9347.3700000000008</v>
      </c>
      <c r="N72" s="477">
        <v>1200</v>
      </c>
      <c r="O72" s="478" t="s">
        <v>599</v>
      </c>
      <c r="P72" s="534">
        <v>43834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0">
        <v>9</v>
      </c>
      <c r="B73" s="517">
        <v>44200</v>
      </c>
      <c r="C73" s="481"/>
      <c r="D73" s="479" t="s">
        <v>3672</v>
      </c>
      <c r="E73" s="480" t="s">
        <v>600</v>
      </c>
      <c r="F73" s="474">
        <v>904</v>
      </c>
      <c r="G73" s="521">
        <v>885</v>
      </c>
      <c r="H73" s="474">
        <v>917.5</v>
      </c>
      <c r="I73" s="518">
        <v>930</v>
      </c>
      <c r="J73" s="477" t="s">
        <v>3673</v>
      </c>
      <c r="K73" s="519">
        <f t="shared" ref="K73:K74" si="76">H73-F73</f>
        <v>13.5</v>
      </c>
      <c r="L73" s="467">
        <f t="shared" ref="L73:L74" si="77">(H73*N73)*0.035%</f>
        <v>240.84375000000003</v>
      </c>
      <c r="M73" s="482">
        <f t="shared" ref="M73:M74" si="78">(K73*N73)-L73</f>
        <v>9884.15625</v>
      </c>
      <c r="N73" s="477">
        <v>750</v>
      </c>
      <c r="O73" s="478" t="s">
        <v>599</v>
      </c>
      <c r="P73" s="534">
        <v>43834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2">
        <v>10</v>
      </c>
      <c r="B74" s="523">
        <v>44200</v>
      </c>
      <c r="C74" s="524"/>
      <c r="D74" s="525" t="s">
        <v>3675</v>
      </c>
      <c r="E74" s="526" t="s">
        <v>600</v>
      </c>
      <c r="F74" s="527">
        <v>544.5</v>
      </c>
      <c r="G74" s="527">
        <v>534</v>
      </c>
      <c r="H74" s="527">
        <v>534</v>
      </c>
      <c r="I74" s="528">
        <v>565</v>
      </c>
      <c r="J74" s="528" t="s">
        <v>3687</v>
      </c>
      <c r="K74" s="529">
        <f t="shared" si="76"/>
        <v>-10.5</v>
      </c>
      <c r="L74" s="530">
        <f t="shared" si="77"/>
        <v>224.28000000000003</v>
      </c>
      <c r="M74" s="531">
        <f t="shared" si="78"/>
        <v>-12824.28</v>
      </c>
      <c r="N74" s="528">
        <v>1200</v>
      </c>
      <c r="O74" s="532" t="s">
        <v>663</v>
      </c>
      <c r="P74" s="533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2">
        <v>11</v>
      </c>
      <c r="B75" s="523">
        <v>44201</v>
      </c>
      <c r="C75" s="524"/>
      <c r="D75" s="525" t="s">
        <v>3653</v>
      </c>
      <c r="E75" s="526" t="s">
        <v>3627</v>
      </c>
      <c r="F75" s="527">
        <v>14115</v>
      </c>
      <c r="G75" s="527">
        <v>14220</v>
      </c>
      <c r="H75" s="527">
        <v>14195</v>
      </c>
      <c r="I75" s="528">
        <v>13800</v>
      </c>
      <c r="J75" s="528" t="s">
        <v>3678</v>
      </c>
      <c r="K75" s="529">
        <f>F75-H75</f>
        <v>-80</v>
      </c>
      <c r="L75" s="530">
        <f t="shared" ref="L75:L77" si="79">(H75*N75)*0.035%</f>
        <v>372.61875000000003</v>
      </c>
      <c r="M75" s="531">
        <f t="shared" ref="M75:M77" si="80">(K75*N75)-L75</f>
        <v>-6372.6187499999996</v>
      </c>
      <c r="N75" s="528">
        <v>75</v>
      </c>
      <c r="O75" s="532" t="s">
        <v>663</v>
      </c>
      <c r="P75" s="542">
        <v>43835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0">
        <v>12</v>
      </c>
      <c r="B76" s="517">
        <v>44201</v>
      </c>
      <c r="C76" s="481"/>
      <c r="D76" s="479" t="s">
        <v>3670</v>
      </c>
      <c r="E76" s="480" t="s">
        <v>600</v>
      </c>
      <c r="F76" s="474">
        <v>464.5</v>
      </c>
      <c r="G76" s="521">
        <v>458</v>
      </c>
      <c r="H76" s="474">
        <v>468.5</v>
      </c>
      <c r="I76" s="518">
        <v>480</v>
      </c>
      <c r="J76" s="477" t="s">
        <v>3674</v>
      </c>
      <c r="K76" s="519">
        <f t="shared" ref="K76:K77" si="81">H76-F76</f>
        <v>4</v>
      </c>
      <c r="L76" s="467">
        <f t="shared" si="79"/>
        <v>360.74500000000006</v>
      </c>
      <c r="M76" s="482">
        <f t="shared" si="80"/>
        <v>8439.2549999999992</v>
      </c>
      <c r="N76" s="477">
        <v>2200</v>
      </c>
      <c r="O76" s="478" t="s">
        <v>599</v>
      </c>
      <c r="P76" s="534">
        <v>43835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0">
        <v>13</v>
      </c>
      <c r="B77" s="517">
        <v>44201</v>
      </c>
      <c r="C77" s="481"/>
      <c r="D77" s="479" t="s">
        <v>3672</v>
      </c>
      <c r="E77" s="480" t="s">
        <v>600</v>
      </c>
      <c r="F77" s="474">
        <v>906</v>
      </c>
      <c r="G77" s="521">
        <v>888</v>
      </c>
      <c r="H77" s="474">
        <v>916</v>
      </c>
      <c r="I77" s="518" t="s">
        <v>3680</v>
      </c>
      <c r="J77" s="477" t="s">
        <v>3642</v>
      </c>
      <c r="K77" s="519">
        <f t="shared" si="81"/>
        <v>10</v>
      </c>
      <c r="L77" s="467">
        <f t="shared" si="79"/>
        <v>240.45000000000005</v>
      </c>
      <c r="M77" s="482">
        <f t="shared" si="80"/>
        <v>7259.55</v>
      </c>
      <c r="N77" s="477">
        <v>750</v>
      </c>
      <c r="O77" s="478" t="s">
        <v>599</v>
      </c>
      <c r="P77" s="469">
        <v>43836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0">
        <v>14</v>
      </c>
      <c r="B78" s="517">
        <v>44201</v>
      </c>
      <c r="C78" s="481"/>
      <c r="D78" s="479" t="s">
        <v>3681</v>
      </c>
      <c r="E78" s="480" t="s">
        <v>600</v>
      </c>
      <c r="F78" s="474">
        <v>508.5</v>
      </c>
      <c r="G78" s="521">
        <v>500</v>
      </c>
      <c r="H78" s="474">
        <v>515.5</v>
      </c>
      <c r="I78" s="518">
        <v>525</v>
      </c>
      <c r="J78" s="477" t="s">
        <v>3667</v>
      </c>
      <c r="K78" s="519">
        <f t="shared" ref="K78:K79" si="82">H78-F78</f>
        <v>7</v>
      </c>
      <c r="L78" s="467">
        <f t="shared" ref="L78:L79" si="83">(H78*N78)*0.035%</f>
        <v>270.63750000000005</v>
      </c>
      <c r="M78" s="482">
        <f t="shared" ref="M78:M79" si="84">(K78*N78)-L78</f>
        <v>10229.362499999999</v>
      </c>
      <c r="N78" s="477">
        <v>1500</v>
      </c>
      <c r="O78" s="478" t="s">
        <v>599</v>
      </c>
      <c r="P78" s="469">
        <v>43836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2">
        <v>15</v>
      </c>
      <c r="B79" s="523">
        <v>44202</v>
      </c>
      <c r="C79" s="524"/>
      <c r="D79" s="525" t="s">
        <v>3655</v>
      </c>
      <c r="E79" s="526" t="s">
        <v>600</v>
      </c>
      <c r="F79" s="527">
        <v>753.5</v>
      </c>
      <c r="G79" s="527">
        <v>743</v>
      </c>
      <c r="H79" s="527">
        <v>741</v>
      </c>
      <c r="I79" s="528">
        <v>773</v>
      </c>
      <c r="J79" s="528" t="s">
        <v>3693</v>
      </c>
      <c r="K79" s="529">
        <f t="shared" si="82"/>
        <v>-12.5</v>
      </c>
      <c r="L79" s="530">
        <f t="shared" si="83"/>
        <v>259.35000000000002</v>
      </c>
      <c r="M79" s="531">
        <f t="shared" si="84"/>
        <v>-12759.35</v>
      </c>
      <c r="N79" s="528">
        <v>1000</v>
      </c>
      <c r="O79" s="532" t="s">
        <v>663</v>
      </c>
      <c r="P79" s="533">
        <v>43837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2">
        <v>16</v>
      </c>
      <c r="B80" s="523">
        <v>44202</v>
      </c>
      <c r="C80" s="524"/>
      <c r="D80" s="525" t="s">
        <v>3670</v>
      </c>
      <c r="E80" s="526" t="s">
        <v>600</v>
      </c>
      <c r="F80" s="527">
        <v>462.5</v>
      </c>
      <c r="G80" s="527">
        <v>456</v>
      </c>
      <c r="H80" s="527">
        <v>456</v>
      </c>
      <c r="I80" s="528">
        <v>475</v>
      </c>
      <c r="J80" s="528" t="s">
        <v>3688</v>
      </c>
      <c r="K80" s="529">
        <f t="shared" ref="K80:K81" si="85">H80-F80</f>
        <v>-6.5</v>
      </c>
      <c r="L80" s="530">
        <f t="shared" ref="L80:L82" si="86">(H80*N80)*0.035%</f>
        <v>351.12000000000006</v>
      </c>
      <c r="M80" s="531">
        <f t="shared" ref="M80:M82" si="87">(K80*N80)-L80</f>
        <v>-14651.12</v>
      </c>
      <c r="N80" s="528">
        <v>2200</v>
      </c>
      <c r="O80" s="532" t="s">
        <v>663</v>
      </c>
      <c r="P80" s="542">
        <v>43836</v>
      </c>
      <c r="Q80" s="387"/>
      <c r="R80" s="343" t="s">
        <v>3186</v>
      </c>
      <c r="S80" s="40"/>
      <c r="Y80" s="40"/>
      <c r="Z80" s="40"/>
    </row>
    <row r="81" spans="1:26" s="393" customFormat="1" ht="13.9" customHeight="1">
      <c r="A81" s="520">
        <v>17</v>
      </c>
      <c r="B81" s="517">
        <v>44202</v>
      </c>
      <c r="C81" s="481"/>
      <c r="D81" s="479" t="s">
        <v>3689</v>
      </c>
      <c r="E81" s="480" t="s">
        <v>600</v>
      </c>
      <c r="F81" s="474">
        <v>1600.5</v>
      </c>
      <c r="G81" s="521">
        <v>1583</v>
      </c>
      <c r="H81" s="474">
        <v>1613.5</v>
      </c>
      <c r="I81" s="518">
        <v>1640</v>
      </c>
      <c r="J81" s="477" t="s">
        <v>3694</v>
      </c>
      <c r="K81" s="519">
        <f t="shared" si="85"/>
        <v>13</v>
      </c>
      <c r="L81" s="467">
        <f t="shared" si="86"/>
        <v>395.30750000000006</v>
      </c>
      <c r="M81" s="482">
        <f t="shared" si="87"/>
        <v>8704.6924999999992</v>
      </c>
      <c r="N81" s="477">
        <v>700</v>
      </c>
      <c r="O81" s="478" t="s">
        <v>599</v>
      </c>
      <c r="P81" s="469">
        <v>43837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20">
        <v>18</v>
      </c>
      <c r="B82" s="517">
        <v>44203</v>
      </c>
      <c r="C82" s="481"/>
      <c r="D82" s="479" t="s">
        <v>3717</v>
      </c>
      <c r="E82" s="480" t="s">
        <v>3627</v>
      </c>
      <c r="F82" s="474">
        <v>14255</v>
      </c>
      <c r="G82" s="521">
        <v>14370</v>
      </c>
      <c r="H82" s="474">
        <v>14195</v>
      </c>
      <c r="I82" s="518">
        <v>14000</v>
      </c>
      <c r="J82" s="477" t="s">
        <v>3147</v>
      </c>
      <c r="K82" s="519">
        <f>F82-H82</f>
        <v>60</v>
      </c>
      <c r="L82" s="467">
        <f t="shared" si="86"/>
        <v>372.61875000000003</v>
      </c>
      <c r="M82" s="482">
        <f t="shared" si="87"/>
        <v>4127.3812500000004</v>
      </c>
      <c r="N82" s="477">
        <v>75</v>
      </c>
      <c r="O82" s="478" t="s">
        <v>599</v>
      </c>
      <c r="P82" s="534">
        <v>43837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0">
        <v>19</v>
      </c>
      <c r="B83" s="517">
        <v>44203</v>
      </c>
      <c r="C83" s="481"/>
      <c r="D83" s="479" t="s">
        <v>3661</v>
      </c>
      <c r="E83" s="480" t="s">
        <v>600</v>
      </c>
      <c r="F83" s="474">
        <v>2381</v>
      </c>
      <c r="G83" s="521">
        <v>2345</v>
      </c>
      <c r="H83" s="474">
        <v>2404.5</v>
      </c>
      <c r="I83" s="518">
        <v>2450</v>
      </c>
      <c r="J83" s="477" t="s">
        <v>3704</v>
      </c>
      <c r="K83" s="519">
        <f t="shared" ref="K83" si="88">H83-F83</f>
        <v>23.5</v>
      </c>
      <c r="L83" s="467">
        <f t="shared" ref="L83" si="89">(H83*N83)*0.035%</f>
        <v>252.47250000000003</v>
      </c>
      <c r="M83" s="482">
        <f t="shared" ref="M83" si="90">(K83*N83)-L83</f>
        <v>6797.5275000000001</v>
      </c>
      <c r="N83" s="477">
        <v>300</v>
      </c>
      <c r="O83" s="478" t="s">
        <v>599</v>
      </c>
      <c r="P83" s="469">
        <v>43837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520">
        <v>20</v>
      </c>
      <c r="B84" s="517">
        <v>44204</v>
      </c>
      <c r="C84" s="481"/>
      <c r="D84" s="479" t="s">
        <v>3702</v>
      </c>
      <c r="E84" s="480" t="s">
        <v>600</v>
      </c>
      <c r="F84" s="474">
        <v>506.5</v>
      </c>
      <c r="G84" s="521">
        <v>497</v>
      </c>
      <c r="H84" s="474">
        <v>512</v>
      </c>
      <c r="I84" s="518">
        <v>525</v>
      </c>
      <c r="J84" s="477" t="s">
        <v>3703</v>
      </c>
      <c r="K84" s="519">
        <f t="shared" ref="K84" si="91">H84-F84</f>
        <v>5.5</v>
      </c>
      <c r="L84" s="467">
        <f t="shared" ref="L84:L86" si="92">(H84*N84)*0.035%</f>
        <v>268.8</v>
      </c>
      <c r="M84" s="482">
        <f t="shared" ref="M84:M86" si="93">(K84*N84)-L84</f>
        <v>7981.2</v>
      </c>
      <c r="N84" s="477">
        <v>1500</v>
      </c>
      <c r="O84" s="478" t="s">
        <v>599</v>
      </c>
      <c r="P84" s="534">
        <v>43838</v>
      </c>
      <c r="Q84" s="387"/>
      <c r="R84" s="343" t="s">
        <v>3186</v>
      </c>
      <c r="S84" s="40"/>
      <c r="Y84" s="40"/>
      <c r="Z84" s="40"/>
    </row>
    <row r="85" spans="1:26" s="393" customFormat="1" ht="13.9" customHeight="1">
      <c r="A85" s="522">
        <v>21</v>
      </c>
      <c r="B85" s="523">
        <v>44204</v>
      </c>
      <c r="C85" s="524"/>
      <c r="D85" s="525" t="s">
        <v>3653</v>
      </c>
      <c r="E85" s="526" t="s">
        <v>3627</v>
      </c>
      <c r="F85" s="527">
        <v>14315</v>
      </c>
      <c r="G85" s="527">
        <v>14410</v>
      </c>
      <c r="H85" s="527">
        <v>14425</v>
      </c>
      <c r="I85" s="528">
        <v>14050</v>
      </c>
      <c r="J85" s="528" t="s">
        <v>3716</v>
      </c>
      <c r="K85" s="529">
        <f>F85-H85</f>
        <v>-110</v>
      </c>
      <c r="L85" s="530">
        <f t="shared" si="92"/>
        <v>378.65625000000006</v>
      </c>
      <c r="M85" s="531">
        <f t="shared" si="93"/>
        <v>-8628.65625</v>
      </c>
      <c r="N85" s="528">
        <v>75</v>
      </c>
      <c r="O85" s="532" t="s">
        <v>663</v>
      </c>
      <c r="P85" s="533">
        <v>43841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2">
        <v>22</v>
      </c>
      <c r="B86" s="523">
        <v>44204</v>
      </c>
      <c r="C86" s="524"/>
      <c r="D86" s="525" t="s">
        <v>3671</v>
      </c>
      <c r="E86" s="526" t="s">
        <v>600</v>
      </c>
      <c r="F86" s="527">
        <v>636</v>
      </c>
      <c r="G86" s="527">
        <v>625</v>
      </c>
      <c r="H86" s="527">
        <v>625</v>
      </c>
      <c r="I86" s="528">
        <v>655</v>
      </c>
      <c r="J86" s="528" t="s">
        <v>3789</v>
      </c>
      <c r="K86" s="529">
        <f t="shared" ref="K86" si="94">H86-F86</f>
        <v>-11</v>
      </c>
      <c r="L86" s="530">
        <f t="shared" si="92"/>
        <v>262.50000000000006</v>
      </c>
      <c r="M86" s="531">
        <f t="shared" si="93"/>
        <v>-13462.5</v>
      </c>
      <c r="N86" s="528">
        <v>1200</v>
      </c>
      <c r="O86" s="532" t="s">
        <v>663</v>
      </c>
      <c r="P86" s="533">
        <v>43841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0">
        <v>23</v>
      </c>
      <c r="B87" s="517">
        <v>44207</v>
      </c>
      <c r="C87" s="481"/>
      <c r="D87" s="479" t="s">
        <v>3681</v>
      </c>
      <c r="E87" s="480" t="s">
        <v>600</v>
      </c>
      <c r="F87" s="474">
        <v>529.5</v>
      </c>
      <c r="G87" s="521">
        <v>521</v>
      </c>
      <c r="H87" s="474">
        <v>535.5</v>
      </c>
      <c r="I87" s="518">
        <v>545</v>
      </c>
      <c r="J87" s="477" t="s">
        <v>3708</v>
      </c>
      <c r="K87" s="519">
        <f t="shared" ref="K87" si="95">H87-F87</f>
        <v>6</v>
      </c>
      <c r="L87" s="467">
        <f t="shared" ref="L87" si="96">(H87*N87)*0.035%</f>
        <v>281.13750000000005</v>
      </c>
      <c r="M87" s="482">
        <f t="shared" ref="M87" si="97">(K87*N87)-L87</f>
        <v>8718.8624999999993</v>
      </c>
      <c r="N87" s="477">
        <v>1500</v>
      </c>
      <c r="O87" s="478" t="s">
        <v>599</v>
      </c>
      <c r="P87" s="534">
        <v>43841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20">
        <v>24</v>
      </c>
      <c r="B88" s="517">
        <v>44207</v>
      </c>
      <c r="C88" s="481"/>
      <c r="D88" s="479" t="s">
        <v>3672</v>
      </c>
      <c r="E88" s="480" t="s">
        <v>600</v>
      </c>
      <c r="F88" s="474">
        <v>937</v>
      </c>
      <c r="G88" s="521">
        <v>920</v>
      </c>
      <c r="H88" s="474">
        <v>947.5</v>
      </c>
      <c r="I88" s="518">
        <v>970</v>
      </c>
      <c r="J88" s="477" t="s">
        <v>3711</v>
      </c>
      <c r="K88" s="519">
        <f t="shared" ref="K88" si="98">H88-F88</f>
        <v>10.5</v>
      </c>
      <c r="L88" s="467">
        <f t="shared" ref="L88" si="99">(H88*N88)*0.035%</f>
        <v>248.71875000000003</v>
      </c>
      <c r="M88" s="482">
        <f t="shared" ref="M88" si="100">(K88*N88)-L88</f>
        <v>7626.28125</v>
      </c>
      <c r="N88" s="477">
        <v>750</v>
      </c>
      <c r="O88" s="478" t="s">
        <v>599</v>
      </c>
      <c r="P88" s="534">
        <v>43841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20">
        <v>25</v>
      </c>
      <c r="B89" s="517">
        <v>44207</v>
      </c>
      <c r="C89" s="481"/>
      <c r="D89" s="479" t="s">
        <v>3714</v>
      </c>
      <c r="E89" s="480" t="s">
        <v>600</v>
      </c>
      <c r="F89" s="474">
        <v>907</v>
      </c>
      <c r="G89" s="521">
        <v>895</v>
      </c>
      <c r="H89" s="474">
        <v>917</v>
      </c>
      <c r="I89" s="518" t="s">
        <v>3715</v>
      </c>
      <c r="J89" s="477" t="s">
        <v>3642</v>
      </c>
      <c r="K89" s="519">
        <f t="shared" ref="K89:K91" si="101">H89-F89</f>
        <v>10</v>
      </c>
      <c r="L89" s="467">
        <f t="shared" ref="L89:L91" si="102">(H89*N89)*0.035%</f>
        <v>320.95000000000005</v>
      </c>
      <c r="M89" s="482">
        <f t="shared" ref="M89:M91" si="103">(K89*N89)-L89</f>
        <v>9679.0499999999993</v>
      </c>
      <c r="N89" s="477">
        <v>1000</v>
      </c>
      <c r="O89" s="478" t="s">
        <v>599</v>
      </c>
      <c r="P89" s="534">
        <v>43841</v>
      </c>
      <c r="Q89" s="387"/>
      <c r="R89" s="343" t="s">
        <v>3186</v>
      </c>
      <c r="S89" s="40"/>
      <c r="Y89" s="40"/>
      <c r="Z89" s="40"/>
    </row>
    <row r="90" spans="1:26" s="393" customFormat="1" ht="13.9" customHeight="1">
      <c r="A90" s="520">
        <v>26</v>
      </c>
      <c r="B90" s="517">
        <v>44207</v>
      </c>
      <c r="C90" s="481"/>
      <c r="D90" s="479" t="s">
        <v>3672</v>
      </c>
      <c r="E90" s="480" t="s">
        <v>600</v>
      </c>
      <c r="F90" s="474">
        <v>937</v>
      </c>
      <c r="G90" s="521">
        <v>920</v>
      </c>
      <c r="H90" s="474">
        <v>948.5</v>
      </c>
      <c r="I90" s="518">
        <v>970</v>
      </c>
      <c r="J90" s="477" t="s">
        <v>3666</v>
      </c>
      <c r="K90" s="519">
        <f t="shared" si="101"/>
        <v>11.5</v>
      </c>
      <c r="L90" s="467">
        <f t="shared" si="102"/>
        <v>248.98125000000005</v>
      </c>
      <c r="M90" s="482">
        <f t="shared" si="103"/>
        <v>8376.0187499999993</v>
      </c>
      <c r="N90" s="477">
        <v>750</v>
      </c>
      <c r="O90" s="478" t="s">
        <v>599</v>
      </c>
      <c r="P90" s="469">
        <v>43843</v>
      </c>
      <c r="Q90" s="387"/>
      <c r="R90" s="343" t="s">
        <v>602</v>
      </c>
      <c r="S90" s="40"/>
      <c r="Y90" s="40"/>
      <c r="Z90" s="40"/>
    </row>
    <row r="91" spans="1:26" s="393" customFormat="1" ht="13.9" customHeight="1">
      <c r="A91" s="522">
        <v>27</v>
      </c>
      <c r="B91" s="523">
        <v>44207</v>
      </c>
      <c r="C91" s="524"/>
      <c r="D91" s="525" t="s">
        <v>3681</v>
      </c>
      <c r="E91" s="526" t="s">
        <v>600</v>
      </c>
      <c r="F91" s="527">
        <v>526.5</v>
      </c>
      <c r="G91" s="527">
        <v>518</v>
      </c>
      <c r="H91" s="527">
        <v>518</v>
      </c>
      <c r="I91" s="528">
        <v>544</v>
      </c>
      <c r="J91" s="528" t="s">
        <v>3735</v>
      </c>
      <c r="K91" s="529">
        <f t="shared" si="101"/>
        <v>-8.5</v>
      </c>
      <c r="L91" s="530">
        <f t="shared" si="102"/>
        <v>271.95000000000005</v>
      </c>
      <c r="M91" s="531">
        <f t="shared" si="103"/>
        <v>-13021.95</v>
      </c>
      <c r="N91" s="528">
        <v>1500</v>
      </c>
      <c r="O91" s="532" t="s">
        <v>663</v>
      </c>
      <c r="P91" s="533">
        <v>43843</v>
      </c>
      <c r="Q91" s="387"/>
      <c r="R91" s="343" t="s">
        <v>3186</v>
      </c>
      <c r="S91" s="40"/>
      <c r="Y91" s="40"/>
      <c r="Z91" s="40"/>
    </row>
    <row r="92" spans="1:26" s="393" customFormat="1" ht="13.9" customHeight="1">
      <c r="A92" s="520">
        <v>28</v>
      </c>
      <c r="B92" s="517">
        <v>44208</v>
      </c>
      <c r="C92" s="481"/>
      <c r="D92" s="479" t="s">
        <v>3731</v>
      </c>
      <c r="E92" s="480" t="s">
        <v>600</v>
      </c>
      <c r="F92" s="474">
        <v>294</v>
      </c>
      <c r="G92" s="521">
        <v>289</v>
      </c>
      <c r="H92" s="474">
        <v>297.5</v>
      </c>
      <c r="I92" s="518">
        <v>304</v>
      </c>
      <c r="J92" s="477" t="s">
        <v>3734</v>
      </c>
      <c r="K92" s="519">
        <f t="shared" ref="K92" si="104">H92-F92</f>
        <v>3.5</v>
      </c>
      <c r="L92" s="467">
        <f t="shared" ref="L92" si="105">(H92*N92)*0.035%</f>
        <v>312.37500000000006</v>
      </c>
      <c r="M92" s="482">
        <f t="shared" ref="M92" si="106">(K92*N92)-L92</f>
        <v>10187.625</v>
      </c>
      <c r="N92" s="477">
        <v>3000</v>
      </c>
      <c r="O92" s="478" t="s">
        <v>599</v>
      </c>
      <c r="P92" s="469">
        <v>43843</v>
      </c>
      <c r="Q92" s="387"/>
      <c r="R92" s="343" t="s">
        <v>602</v>
      </c>
      <c r="S92" s="40"/>
      <c r="Y92" s="40"/>
      <c r="Z92" s="40"/>
    </row>
    <row r="93" spans="1:26" s="393" customFormat="1" ht="13.9" customHeight="1">
      <c r="A93" s="520">
        <v>29</v>
      </c>
      <c r="B93" s="517">
        <v>44209</v>
      </c>
      <c r="C93" s="481"/>
      <c r="D93" s="479" t="s">
        <v>3661</v>
      </c>
      <c r="E93" s="480" t="s">
        <v>600</v>
      </c>
      <c r="F93" s="474">
        <v>2376.5</v>
      </c>
      <c r="G93" s="521">
        <v>2335</v>
      </c>
      <c r="H93" s="474">
        <v>2403</v>
      </c>
      <c r="I93" s="518" t="s">
        <v>3746</v>
      </c>
      <c r="J93" s="477" t="s">
        <v>3752</v>
      </c>
      <c r="K93" s="519">
        <f t="shared" ref="K93" si="107">H93-F93</f>
        <v>26.5</v>
      </c>
      <c r="L93" s="467">
        <f t="shared" ref="L93:L94" si="108">(H93*N93)*0.035%</f>
        <v>252.31500000000003</v>
      </c>
      <c r="M93" s="482">
        <f t="shared" ref="M93:M94" si="109">(K93*N93)-L93</f>
        <v>7697.6850000000004</v>
      </c>
      <c r="N93" s="477">
        <v>300</v>
      </c>
      <c r="O93" s="478" t="s">
        <v>599</v>
      </c>
      <c r="P93" s="469">
        <v>43844</v>
      </c>
      <c r="Q93" s="387"/>
      <c r="R93" s="343" t="s">
        <v>3186</v>
      </c>
      <c r="S93" s="40"/>
      <c r="Y93" s="40"/>
      <c r="Z93" s="40"/>
    </row>
    <row r="94" spans="1:26" s="393" customFormat="1" ht="13.9" customHeight="1">
      <c r="A94" s="520">
        <v>30</v>
      </c>
      <c r="B94" s="517">
        <v>44210</v>
      </c>
      <c r="C94" s="481"/>
      <c r="D94" s="479" t="s">
        <v>3653</v>
      </c>
      <c r="E94" s="480" t="s">
        <v>3627</v>
      </c>
      <c r="F94" s="474">
        <v>14600</v>
      </c>
      <c r="G94" s="521">
        <v>14720</v>
      </c>
      <c r="H94" s="474">
        <v>14557.5</v>
      </c>
      <c r="I94" s="518">
        <v>14350</v>
      </c>
      <c r="J94" s="477" t="s">
        <v>3801</v>
      </c>
      <c r="K94" s="519">
        <f>F94-H94</f>
        <v>42.5</v>
      </c>
      <c r="L94" s="467">
        <f t="shared" si="108"/>
        <v>382.13437500000003</v>
      </c>
      <c r="M94" s="482">
        <f t="shared" si="109"/>
        <v>2805.3656249999999</v>
      </c>
      <c r="N94" s="477">
        <v>75</v>
      </c>
      <c r="O94" s="478" t="s">
        <v>599</v>
      </c>
      <c r="P94" s="469">
        <v>43845</v>
      </c>
      <c r="Q94" s="387"/>
      <c r="R94" s="343" t="s">
        <v>602</v>
      </c>
      <c r="S94" s="40"/>
      <c r="Y94" s="40"/>
      <c r="Z94" s="40"/>
    </row>
    <row r="95" spans="1:26" s="393" customFormat="1" ht="13.9" customHeight="1">
      <c r="A95" s="520">
        <v>31</v>
      </c>
      <c r="B95" s="517">
        <v>44210</v>
      </c>
      <c r="C95" s="481"/>
      <c r="D95" s="479" t="s">
        <v>3755</v>
      </c>
      <c r="E95" s="480" t="s">
        <v>600</v>
      </c>
      <c r="F95" s="474">
        <v>332.5</v>
      </c>
      <c r="G95" s="521">
        <v>328</v>
      </c>
      <c r="H95" s="474">
        <v>336</v>
      </c>
      <c r="I95" s="518">
        <v>343</v>
      </c>
      <c r="J95" s="477" t="s">
        <v>3734</v>
      </c>
      <c r="K95" s="519">
        <f t="shared" ref="K95:K96" si="110">H95-F95</f>
        <v>3.5</v>
      </c>
      <c r="L95" s="467">
        <f t="shared" ref="L95:L96" si="111">(H95*N95)*0.035%</f>
        <v>352.80000000000007</v>
      </c>
      <c r="M95" s="482">
        <f t="shared" ref="M95:M96" si="112">(K95*N95)-L95</f>
        <v>10147.200000000001</v>
      </c>
      <c r="N95" s="477">
        <v>3000</v>
      </c>
      <c r="O95" s="478" t="s">
        <v>599</v>
      </c>
      <c r="P95" s="469">
        <v>43845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22">
        <v>32</v>
      </c>
      <c r="B96" s="523">
        <v>44210</v>
      </c>
      <c r="C96" s="524"/>
      <c r="D96" s="525" t="s">
        <v>3672</v>
      </c>
      <c r="E96" s="526" t="s">
        <v>600</v>
      </c>
      <c r="F96" s="527">
        <v>928</v>
      </c>
      <c r="G96" s="527">
        <v>909</v>
      </c>
      <c r="H96" s="527">
        <v>909</v>
      </c>
      <c r="I96" s="528">
        <v>960</v>
      </c>
      <c r="J96" s="528" t="s">
        <v>3761</v>
      </c>
      <c r="K96" s="529">
        <f t="shared" si="110"/>
        <v>-19</v>
      </c>
      <c r="L96" s="530">
        <f t="shared" si="111"/>
        <v>238.61250000000004</v>
      </c>
      <c r="M96" s="531">
        <f t="shared" si="112"/>
        <v>-14488.612499999999</v>
      </c>
      <c r="N96" s="528">
        <v>750</v>
      </c>
      <c r="O96" s="532" t="s">
        <v>663</v>
      </c>
      <c r="P96" s="533">
        <v>43845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2">
        <v>33</v>
      </c>
      <c r="B97" s="523">
        <v>44211</v>
      </c>
      <c r="C97" s="524"/>
      <c r="D97" s="525" t="s">
        <v>3762</v>
      </c>
      <c r="E97" s="526" t="s">
        <v>600</v>
      </c>
      <c r="F97" s="527">
        <v>501.5</v>
      </c>
      <c r="G97" s="527">
        <v>495</v>
      </c>
      <c r="H97" s="527">
        <v>496.25</v>
      </c>
      <c r="I97" s="528">
        <v>512</v>
      </c>
      <c r="J97" s="528" t="s">
        <v>3763</v>
      </c>
      <c r="K97" s="529">
        <f t="shared" ref="K97:K98" si="113">H97-F97</f>
        <v>-5.25</v>
      </c>
      <c r="L97" s="530">
        <f t="shared" ref="L97:L98" si="114">(H97*N97)*0.035%</f>
        <v>382.11250000000007</v>
      </c>
      <c r="M97" s="531">
        <f t="shared" ref="M97:M98" si="115">(K97*N97)-L97</f>
        <v>-11932.112499999999</v>
      </c>
      <c r="N97" s="528">
        <v>2200</v>
      </c>
      <c r="O97" s="532" t="s">
        <v>663</v>
      </c>
      <c r="P97" s="533">
        <v>43845</v>
      </c>
      <c r="Q97" s="387"/>
      <c r="R97" s="343" t="s">
        <v>602</v>
      </c>
      <c r="S97" s="40"/>
      <c r="Y97" s="40"/>
      <c r="Z97" s="40"/>
    </row>
    <row r="98" spans="1:26" s="393" customFormat="1" ht="13.9" customHeight="1">
      <c r="A98" s="557">
        <v>34</v>
      </c>
      <c r="B98" s="558">
        <v>44211</v>
      </c>
      <c r="C98" s="559"/>
      <c r="D98" s="560" t="s">
        <v>3764</v>
      </c>
      <c r="E98" s="561" t="s">
        <v>600</v>
      </c>
      <c r="F98" s="562">
        <v>1466.5</v>
      </c>
      <c r="G98" s="563">
        <v>1447</v>
      </c>
      <c r="H98" s="562">
        <v>1468</v>
      </c>
      <c r="I98" s="564">
        <v>1510</v>
      </c>
      <c r="J98" s="565" t="s">
        <v>3765</v>
      </c>
      <c r="K98" s="566">
        <f t="shared" si="113"/>
        <v>1.5</v>
      </c>
      <c r="L98" s="567">
        <f t="shared" si="114"/>
        <v>282.59000000000003</v>
      </c>
      <c r="M98" s="568">
        <f t="shared" si="115"/>
        <v>542.41</v>
      </c>
      <c r="N98" s="565">
        <v>550</v>
      </c>
      <c r="O98" s="569" t="s">
        <v>708</v>
      </c>
      <c r="P98" s="570">
        <v>43845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2">
        <v>35</v>
      </c>
      <c r="B99" s="523">
        <v>44211</v>
      </c>
      <c r="C99" s="524"/>
      <c r="D99" s="525" t="s">
        <v>3714</v>
      </c>
      <c r="E99" s="526" t="s">
        <v>600</v>
      </c>
      <c r="F99" s="527">
        <v>916</v>
      </c>
      <c r="G99" s="527">
        <v>904</v>
      </c>
      <c r="H99" s="527">
        <v>903</v>
      </c>
      <c r="I99" s="528">
        <v>935</v>
      </c>
      <c r="J99" s="528" t="s">
        <v>3768</v>
      </c>
      <c r="K99" s="529">
        <f t="shared" ref="K99:K100" si="116">H99-F99</f>
        <v>-13</v>
      </c>
      <c r="L99" s="530">
        <f t="shared" ref="L99:L100" si="117">(H99*N99)*0.035%</f>
        <v>316.05000000000007</v>
      </c>
      <c r="M99" s="531">
        <f t="shared" ref="M99:M100" si="118">(K99*N99)-L99</f>
        <v>-13316.05</v>
      </c>
      <c r="N99" s="528">
        <v>1000</v>
      </c>
      <c r="O99" s="532" t="s">
        <v>663</v>
      </c>
      <c r="P99" s="533">
        <v>43845</v>
      </c>
      <c r="Q99" s="387"/>
      <c r="R99" s="343" t="s">
        <v>3186</v>
      </c>
      <c r="S99" s="40"/>
      <c r="Y99" s="40"/>
      <c r="Z99" s="40"/>
    </row>
    <row r="100" spans="1:26" s="393" customFormat="1" ht="13.9" customHeight="1">
      <c r="A100" s="520">
        <v>36</v>
      </c>
      <c r="B100" s="517">
        <v>44211</v>
      </c>
      <c r="C100" s="481"/>
      <c r="D100" s="479" t="s">
        <v>3755</v>
      </c>
      <c r="E100" s="480" t="s">
        <v>600</v>
      </c>
      <c r="F100" s="474">
        <v>331.5</v>
      </c>
      <c r="G100" s="521">
        <v>326.5</v>
      </c>
      <c r="H100" s="474">
        <v>336</v>
      </c>
      <c r="I100" s="518">
        <v>343</v>
      </c>
      <c r="J100" s="477" t="s">
        <v>3772</v>
      </c>
      <c r="K100" s="519">
        <f t="shared" si="116"/>
        <v>4.5</v>
      </c>
      <c r="L100" s="467">
        <f t="shared" si="117"/>
        <v>352.80000000000007</v>
      </c>
      <c r="M100" s="482">
        <f t="shared" si="118"/>
        <v>13147.2</v>
      </c>
      <c r="N100" s="477">
        <v>3000</v>
      </c>
      <c r="O100" s="478" t="s">
        <v>599</v>
      </c>
      <c r="P100" s="469">
        <v>44214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20">
        <v>37</v>
      </c>
      <c r="B101" s="517">
        <v>44214</v>
      </c>
      <c r="C101" s="481"/>
      <c r="D101" s="479" t="s">
        <v>3661</v>
      </c>
      <c r="E101" s="480" t="s">
        <v>600</v>
      </c>
      <c r="F101" s="474">
        <v>2365.5</v>
      </c>
      <c r="G101" s="521">
        <v>2325</v>
      </c>
      <c r="H101" s="474">
        <v>2388</v>
      </c>
      <c r="I101" s="518">
        <v>2440</v>
      </c>
      <c r="J101" s="477" t="s">
        <v>3701</v>
      </c>
      <c r="K101" s="519">
        <f t="shared" ref="K101" si="119">H101-F101</f>
        <v>22.5</v>
      </c>
      <c r="L101" s="467">
        <f t="shared" ref="L101" si="120">(H101*N101)*0.035%</f>
        <v>250.74000000000004</v>
      </c>
      <c r="M101" s="482">
        <f t="shared" ref="M101" si="121">(K101*N101)-L101</f>
        <v>6499.26</v>
      </c>
      <c r="N101" s="477">
        <v>300</v>
      </c>
      <c r="O101" s="478" t="s">
        <v>599</v>
      </c>
      <c r="P101" s="469">
        <v>44217</v>
      </c>
      <c r="Q101" s="387"/>
      <c r="R101" s="343" t="s">
        <v>3186</v>
      </c>
      <c r="S101" s="40"/>
      <c r="Y101" s="40"/>
      <c r="Z101" s="40"/>
    </row>
    <row r="102" spans="1:26" s="393" customFormat="1" ht="13.9" customHeight="1">
      <c r="A102" s="522">
        <v>38</v>
      </c>
      <c r="B102" s="523">
        <v>44215</v>
      </c>
      <c r="C102" s="524"/>
      <c r="D102" s="525" t="s">
        <v>3653</v>
      </c>
      <c r="E102" s="526" t="s">
        <v>3627</v>
      </c>
      <c r="F102" s="527">
        <v>14405</v>
      </c>
      <c r="G102" s="527">
        <v>14530</v>
      </c>
      <c r="H102" s="527">
        <v>14525</v>
      </c>
      <c r="I102" s="528">
        <v>14200</v>
      </c>
      <c r="J102" s="528" t="s">
        <v>3779</v>
      </c>
      <c r="K102" s="529">
        <f>F102-H102</f>
        <v>-120</v>
      </c>
      <c r="L102" s="530">
        <f t="shared" ref="L102:L103" si="122">(H102*N102)*0.035%</f>
        <v>381.28125000000006</v>
      </c>
      <c r="M102" s="531">
        <f t="shared" ref="M102:M103" si="123">(K102*N102)-L102</f>
        <v>-9381.28125</v>
      </c>
      <c r="N102" s="528">
        <v>75</v>
      </c>
      <c r="O102" s="532" t="s">
        <v>663</v>
      </c>
      <c r="P102" s="533">
        <v>43849</v>
      </c>
      <c r="Q102" s="387"/>
      <c r="R102" s="343" t="s">
        <v>602</v>
      </c>
      <c r="S102" s="40"/>
      <c r="Y102" s="40"/>
      <c r="Z102" s="40"/>
    </row>
    <row r="103" spans="1:26" s="393" customFormat="1" ht="13.9" customHeight="1">
      <c r="A103" s="520">
        <v>39</v>
      </c>
      <c r="B103" s="517">
        <v>44215</v>
      </c>
      <c r="C103" s="481"/>
      <c r="D103" s="479" t="s">
        <v>3780</v>
      </c>
      <c r="E103" s="480" t="s">
        <v>600</v>
      </c>
      <c r="F103" s="474">
        <v>698.5</v>
      </c>
      <c r="G103" s="521">
        <v>685</v>
      </c>
      <c r="H103" s="474">
        <v>707</v>
      </c>
      <c r="I103" s="518">
        <v>720</v>
      </c>
      <c r="J103" s="477" t="s">
        <v>3760</v>
      </c>
      <c r="K103" s="519">
        <f t="shared" ref="K103" si="124">H103-F103</f>
        <v>8.5</v>
      </c>
      <c r="L103" s="467">
        <f t="shared" si="122"/>
        <v>272.19500000000005</v>
      </c>
      <c r="M103" s="482">
        <f t="shared" si="123"/>
        <v>9077.8050000000003</v>
      </c>
      <c r="N103" s="477">
        <v>1100</v>
      </c>
      <c r="O103" s="478" t="s">
        <v>599</v>
      </c>
      <c r="P103" s="469">
        <v>44216</v>
      </c>
      <c r="Q103" s="387"/>
      <c r="R103" s="343" t="s">
        <v>3186</v>
      </c>
      <c r="S103" s="40"/>
      <c r="Y103" s="40"/>
      <c r="Z103" s="40"/>
    </row>
    <row r="104" spans="1:26" s="393" customFormat="1" ht="13.9" customHeight="1">
      <c r="A104" s="520">
        <v>40</v>
      </c>
      <c r="B104" s="517">
        <v>44215</v>
      </c>
      <c r="C104" s="481"/>
      <c r="D104" s="479" t="s">
        <v>3781</v>
      </c>
      <c r="E104" s="480" t="s">
        <v>600</v>
      </c>
      <c r="F104" s="474">
        <v>2649</v>
      </c>
      <c r="G104" s="521">
        <v>2600</v>
      </c>
      <c r="H104" s="474">
        <v>2681.5</v>
      </c>
      <c r="I104" s="518">
        <v>2750</v>
      </c>
      <c r="J104" s="477" t="s">
        <v>740</v>
      </c>
      <c r="K104" s="519">
        <f t="shared" ref="K104:K105" si="125">H104-F104</f>
        <v>32.5</v>
      </c>
      <c r="L104" s="467">
        <f t="shared" ref="L104:L105" si="126">(H104*N104)*0.035%</f>
        <v>281.55750000000006</v>
      </c>
      <c r="M104" s="482">
        <f t="shared" ref="M104:M105" si="127">(K104*N104)-L104</f>
        <v>9468.4424999999992</v>
      </c>
      <c r="N104" s="477">
        <v>300</v>
      </c>
      <c r="O104" s="478" t="s">
        <v>599</v>
      </c>
      <c r="P104" s="469">
        <v>44216</v>
      </c>
      <c r="Q104" s="387"/>
      <c r="R104" s="343" t="s">
        <v>602</v>
      </c>
      <c r="S104" s="40"/>
      <c r="Y104" s="40"/>
      <c r="Z104" s="40"/>
    </row>
    <row r="105" spans="1:26" s="393" customFormat="1" ht="13.9" customHeight="1">
      <c r="A105" s="522">
        <v>41</v>
      </c>
      <c r="B105" s="523">
        <v>44216</v>
      </c>
      <c r="C105" s="524"/>
      <c r="D105" s="525" t="s">
        <v>3672</v>
      </c>
      <c r="E105" s="526" t="s">
        <v>600</v>
      </c>
      <c r="F105" s="527">
        <v>903</v>
      </c>
      <c r="G105" s="527">
        <v>885</v>
      </c>
      <c r="H105" s="527">
        <v>885</v>
      </c>
      <c r="I105" s="528">
        <v>940</v>
      </c>
      <c r="J105" s="528" t="s">
        <v>3804</v>
      </c>
      <c r="K105" s="529">
        <f t="shared" si="125"/>
        <v>-18</v>
      </c>
      <c r="L105" s="530">
        <f t="shared" si="126"/>
        <v>232.31250000000003</v>
      </c>
      <c r="M105" s="531">
        <f t="shared" si="127"/>
        <v>-13732.3125</v>
      </c>
      <c r="N105" s="528">
        <v>750</v>
      </c>
      <c r="O105" s="532" t="s">
        <v>663</v>
      </c>
      <c r="P105" s="533">
        <v>43851</v>
      </c>
      <c r="Q105" s="387"/>
      <c r="R105" s="343" t="s">
        <v>3186</v>
      </c>
      <c r="S105" s="40"/>
      <c r="Y105" s="40"/>
      <c r="Z105" s="40"/>
    </row>
    <row r="106" spans="1:26" s="393" customFormat="1" ht="13.9" customHeight="1">
      <c r="A106" s="522">
        <v>42</v>
      </c>
      <c r="B106" s="523">
        <v>44216</v>
      </c>
      <c r="C106" s="524"/>
      <c r="D106" s="525" t="s">
        <v>3790</v>
      </c>
      <c r="E106" s="526" t="s">
        <v>600</v>
      </c>
      <c r="F106" s="527">
        <v>217.5</v>
      </c>
      <c r="G106" s="527">
        <v>214</v>
      </c>
      <c r="H106" s="527">
        <v>214</v>
      </c>
      <c r="I106" s="528">
        <v>225</v>
      </c>
      <c r="J106" s="528" t="s">
        <v>3805</v>
      </c>
      <c r="K106" s="529">
        <f t="shared" ref="K106:K107" si="128">H106-F106</f>
        <v>-3.5</v>
      </c>
      <c r="L106" s="530">
        <f t="shared" ref="L106:L109" si="129">(H106*N106)*0.035%</f>
        <v>239.68000000000004</v>
      </c>
      <c r="M106" s="531">
        <f t="shared" ref="M106:M109" si="130">(K106*N106)-L106</f>
        <v>-11439.68</v>
      </c>
      <c r="N106" s="528">
        <v>3200</v>
      </c>
      <c r="O106" s="532" t="s">
        <v>663</v>
      </c>
      <c r="P106" s="533">
        <v>43851</v>
      </c>
      <c r="Q106" s="387"/>
      <c r="R106" s="343" t="s">
        <v>602</v>
      </c>
      <c r="S106" s="40"/>
      <c r="Y106" s="40"/>
      <c r="Z106" s="40"/>
    </row>
    <row r="107" spans="1:26" s="393" customFormat="1" ht="13.9" customHeight="1">
      <c r="A107" s="520">
        <v>43</v>
      </c>
      <c r="B107" s="517">
        <v>44216</v>
      </c>
      <c r="C107" s="481"/>
      <c r="D107" s="479" t="s">
        <v>3689</v>
      </c>
      <c r="E107" s="480" t="s">
        <v>600</v>
      </c>
      <c r="F107" s="474">
        <v>1553.5</v>
      </c>
      <c r="G107" s="521">
        <v>1535</v>
      </c>
      <c r="H107" s="474">
        <v>1565</v>
      </c>
      <c r="I107" s="518">
        <v>1590</v>
      </c>
      <c r="J107" s="477" t="s">
        <v>3666</v>
      </c>
      <c r="K107" s="519">
        <f t="shared" si="128"/>
        <v>11.5</v>
      </c>
      <c r="L107" s="467">
        <f t="shared" si="129"/>
        <v>383.42500000000007</v>
      </c>
      <c r="M107" s="482">
        <f t="shared" si="130"/>
        <v>7666.5749999999998</v>
      </c>
      <c r="N107" s="477">
        <v>700</v>
      </c>
      <c r="O107" s="478" t="s">
        <v>599</v>
      </c>
      <c r="P107" s="469">
        <v>44217</v>
      </c>
      <c r="Q107" s="387"/>
      <c r="R107" s="343" t="s">
        <v>3186</v>
      </c>
      <c r="S107" s="40"/>
      <c r="Y107" s="40"/>
      <c r="Z107" s="40"/>
    </row>
    <row r="108" spans="1:26" s="393" customFormat="1" ht="13.9" customHeight="1">
      <c r="A108" s="520">
        <v>44</v>
      </c>
      <c r="B108" s="517">
        <v>44217</v>
      </c>
      <c r="C108" s="481"/>
      <c r="D108" s="479" t="s">
        <v>3653</v>
      </c>
      <c r="E108" s="480" t="s">
        <v>3627</v>
      </c>
      <c r="F108" s="474">
        <v>14735</v>
      </c>
      <c r="G108" s="521">
        <v>17830</v>
      </c>
      <c r="H108" s="474">
        <v>14685</v>
      </c>
      <c r="I108" s="518">
        <v>14500</v>
      </c>
      <c r="J108" s="477" t="s">
        <v>3806</v>
      </c>
      <c r="K108" s="519">
        <f>F108-H108</f>
        <v>50</v>
      </c>
      <c r="L108" s="467">
        <f t="shared" si="129"/>
        <v>385.48125000000005</v>
      </c>
      <c r="M108" s="482">
        <f t="shared" si="130"/>
        <v>3364.5187500000002</v>
      </c>
      <c r="N108" s="477">
        <v>75</v>
      </c>
      <c r="O108" s="478" t="s">
        <v>599</v>
      </c>
      <c r="P108" s="534">
        <v>43851</v>
      </c>
      <c r="Q108" s="387"/>
      <c r="R108" s="343" t="s">
        <v>602</v>
      </c>
      <c r="S108" s="40"/>
      <c r="Y108" s="40"/>
      <c r="Z108" s="40"/>
    </row>
    <row r="109" spans="1:26" s="393" customFormat="1" ht="13.9" customHeight="1">
      <c r="A109" s="522">
        <v>45</v>
      </c>
      <c r="B109" s="523">
        <v>44217</v>
      </c>
      <c r="C109" s="524"/>
      <c r="D109" s="525" t="s">
        <v>3813</v>
      </c>
      <c r="E109" s="526" t="s">
        <v>600</v>
      </c>
      <c r="F109" s="527">
        <v>328</v>
      </c>
      <c r="G109" s="527">
        <v>324</v>
      </c>
      <c r="H109" s="527">
        <v>324</v>
      </c>
      <c r="I109" s="528">
        <v>338</v>
      </c>
      <c r="J109" s="528" t="s">
        <v>3834</v>
      </c>
      <c r="K109" s="529">
        <f t="shared" ref="K109:K110" si="131">H109-F109</f>
        <v>-4</v>
      </c>
      <c r="L109" s="530">
        <f t="shared" si="129"/>
        <v>340.20000000000005</v>
      </c>
      <c r="M109" s="531">
        <f t="shared" si="130"/>
        <v>-12340.2</v>
      </c>
      <c r="N109" s="528">
        <v>3000</v>
      </c>
      <c r="O109" s="532" t="s">
        <v>663</v>
      </c>
      <c r="P109" s="533">
        <v>44218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22">
        <v>46</v>
      </c>
      <c r="B110" s="523">
        <v>44217</v>
      </c>
      <c r="C110" s="524"/>
      <c r="D110" s="525" t="s">
        <v>3814</v>
      </c>
      <c r="E110" s="526" t="s">
        <v>600</v>
      </c>
      <c r="F110" s="527">
        <v>2085</v>
      </c>
      <c r="G110" s="527">
        <v>2045</v>
      </c>
      <c r="H110" s="527">
        <v>2047.5</v>
      </c>
      <c r="I110" s="528">
        <v>2180</v>
      </c>
      <c r="J110" s="528" t="s">
        <v>3811</v>
      </c>
      <c r="K110" s="529">
        <f t="shared" si="131"/>
        <v>-37.5</v>
      </c>
      <c r="L110" s="530">
        <f t="shared" ref="L110" si="132">(H110*N110)*0.035%</f>
        <v>214.98750000000004</v>
      </c>
      <c r="M110" s="531">
        <f t="shared" ref="M110" si="133">(K110*N110)-L110</f>
        <v>-11464.987499999999</v>
      </c>
      <c r="N110" s="528">
        <v>300</v>
      </c>
      <c r="O110" s="532" t="s">
        <v>663</v>
      </c>
      <c r="P110" s="533">
        <v>44218</v>
      </c>
      <c r="Q110" s="387"/>
      <c r="R110" s="343" t="s">
        <v>602</v>
      </c>
      <c r="S110" s="40"/>
      <c r="Y110" s="40"/>
      <c r="Z110" s="40"/>
    </row>
    <row r="111" spans="1:26" s="393" customFormat="1" ht="13.9" customHeight="1">
      <c r="A111" s="506"/>
      <c r="B111" s="443"/>
      <c r="C111" s="444"/>
      <c r="D111" s="437"/>
      <c r="E111" s="438"/>
      <c r="F111" s="412"/>
      <c r="G111" s="412"/>
      <c r="H111" s="412"/>
      <c r="I111" s="376"/>
      <c r="J111" s="507"/>
      <c r="K111" s="511"/>
      <c r="L111" s="512"/>
      <c r="M111" s="508"/>
      <c r="N111" s="507"/>
      <c r="O111" s="509"/>
      <c r="P111" s="510"/>
      <c r="Q111" s="387"/>
      <c r="R111" s="343"/>
      <c r="S111" s="40"/>
      <c r="Y111" s="40"/>
      <c r="Z111" s="40"/>
    </row>
    <row r="112" spans="1:26" s="393" customFormat="1" ht="13.9" customHeight="1">
      <c r="A112" s="445"/>
      <c r="B112" s="443"/>
      <c r="C112" s="444"/>
      <c r="D112" s="437"/>
      <c r="E112" s="438"/>
      <c r="F112" s="412"/>
      <c r="G112" s="412"/>
      <c r="H112" s="412"/>
      <c r="I112" s="376"/>
      <c r="J112" s="376"/>
      <c r="K112" s="376"/>
      <c r="L112" s="376"/>
      <c r="M112" s="376"/>
      <c r="N112" s="376"/>
      <c r="O112" s="376"/>
      <c r="P112" s="376"/>
      <c r="Q112" s="387"/>
      <c r="R112" s="343"/>
      <c r="S112" s="40"/>
      <c r="Y112" s="40"/>
      <c r="Z112" s="40"/>
    </row>
    <row r="113" spans="1:34" s="393" customFormat="1" ht="13.9" customHeight="1">
      <c r="A113" s="455"/>
      <c r="B113" s="449"/>
      <c r="C113" s="456"/>
      <c r="D113" s="457"/>
      <c r="E113" s="377"/>
      <c r="F113" s="424"/>
      <c r="G113" s="424"/>
      <c r="H113" s="424"/>
      <c r="I113" s="420"/>
      <c r="J113" s="420"/>
      <c r="K113" s="420"/>
      <c r="L113" s="420"/>
      <c r="M113" s="420"/>
      <c r="N113" s="420"/>
      <c r="O113" s="420"/>
      <c r="P113" s="420"/>
      <c r="Q113" s="387"/>
      <c r="R113" s="343"/>
      <c r="S113" s="40"/>
      <c r="Y113" s="40"/>
      <c r="Z113" s="40"/>
    </row>
    <row r="114" spans="1:34" s="6" customFormat="1">
      <c r="A114" s="44"/>
      <c r="B114" s="45"/>
      <c r="C114" s="46"/>
      <c r="D114" s="47"/>
      <c r="E114" s="48"/>
      <c r="F114" s="49"/>
      <c r="G114" s="49"/>
      <c r="H114" s="49"/>
      <c r="I114" s="49"/>
      <c r="J114" s="17"/>
      <c r="K114" s="91"/>
      <c r="L114" s="91"/>
      <c r="M114" s="17"/>
      <c r="N114" s="16"/>
      <c r="O114" s="92"/>
      <c r="P114" s="5"/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5">
      <c r="A115" s="50" t="s">
        <v>616</v>
      </c>
      <c r="B115" s="50"/>
      <c r="C115" s="50"/>
      <c r="D115" s="50"/>
      <c r="E115" s="51"/>
      <c r="F115" s="49"/>
      <c r="G115" s="49"/>
      <c r="H115" s="49"/>
      <c r="I115" s="49"/>
      <c r="J115" s="53"/>
      <c r="K115" s="12"/>
      <c r="L115" s="12"/>
      <c r="M115" s="12"/>
      <c r="N115" s="11"/>
      <c r="O115" s="53"/>
      <c r="P115" s="5"/>
      <c r="Q115" s="4"/>
      <c r="R115" s="1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38.25">
      <c r="A116" s="21" t="s">
        <v>16</v>
      </c>
      <c r="B116" s="21" t="s">
        <v>575</v>
      </c>
      <c r="C116" s="21"/>
      <c r="D116" s="22" t="s">
        <v>588</v>
      </c>
      <c r="E116" s="21" t="s">
        <v>589</v>
      </c>
      <c r="F116" s="21" t="s">
        <v>590</v>
      </c>
      <c r="G116" s="52" t="s">
        <v>609</v>
      </c>
      <c r="H116" s="21" t="s">
        <v>592</v>
      </c>
      <c r="I116" s="21" t="s">
        <v>593</v>
      </c>
      <c r="J116" s="20" t="s">
        <v>594</v>
      </c>
      <c r="K116" s="20" t="s">
        <v>617</v>
      </c>
      <c r="L116" s="63" t="s">
        <v>3630</v>
      </c>
      <c r="M116" s="77" t="s">
        <v>611</v>
      </c>
      <c r="N116" s="21" t="s">
        <v>612</v>
      </c>
      <c r="O116" s="21" t="s">
        <v>597</v>
      </c>
      <c r="P116" s="22" t="s">
        <v>598</v>
      </c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40" customFormat="1" ht="14.25">
      <c r="A117" s="520">
        <v>1</v>
      </c>
      <c r="B117" s="471">
        <v>44201</v>
      </c>
      <c r="C117" s="481"/>
      <c r="D117" s="479" t="s">
        <v>3683</v>
      </c>
      <c r="E117" s="480" t="s">
        <v>600</v>
      </c>
      <c r="F117" s="474">
        <v>74</v>
      </c>
      <c r="G117" s="474">
        <v>30</v>
      </c>
      <c r="H117" s="474">
        <v>89</v>
      </c>
      <c r="I117" s="477">
        <v>140</v>
      </c>
      <c r="J117" s="477" t="s">
        <v>3684</v>
      </c>
      <c r="K117" s="477">
        <f t="shared" ref="K117:K126" si="134">H117-F117</f>
        <v>15</v>
      </c>
      <c r="L117" s="544">
        <v>100</v>
      </c>
      <c r="M117" s="477">
        <f t="shared" ref="M117:M126" si="135">(K117*N117)-L117</f>
        <v>1025</v>
      </c>
      <c r="N117" s="477">
        <v>75</v>
      </c>
      <c r="O117" s="478" t="s">
        <v>599</v>
      </c>
      <c r="P117" s="534">
        <v>43835</v>
      </c>
      <c r="Q117" s="387"/>
      <c r="R117" s="343" t="s">
        <v>3186</v>
      </c>
      <c r="Z117" s="393"/>
      <c r="AA117" s="393"/>
      <c r="AB117" s="393"/>
      <c r="AC117" s="393"/>
      <c r="AD117" s="393"/>
      <c r="AE117" s="393"/>
      <c r="AF117" s="393"/>
      <c r="AG117" s="393"/>
      <c r="AH117" s="393"/>
    </row>
    <row r="118" spans="1:34" s="40" customFormat="1" ht="14.25">
      <c r="A118" s="522">
        <v>2</v>
      </c>
      <c r="B118" s="523">
        <v>44201</v>
      </c>
      <c r="C118" s="524"/>
      <c r="D118" s="525" t="s">
        <v>3683</v>
      </c>
      <c r="E118" s="526" t="s">
        <v>600</v>
      </c>
      <c r="F118" s="527">
        <v>61</v>
      </c>
      <c r="G118" s="527">
        <v>30</v>
      </c>
      <c r="H118" s="527">
        <v>30</v>
      </c>
      <c r="I118" s="528">
        <v>120</v>
      </c>
      <c r="J118" s="528" t="s">
        <v>3686</v>
      </c>
      <c r="K118" s="528">
        <f t="shared" si="134"/>
        <v>-31</v>
      </c>
      <c r="L118" s="545">
        <v>100</v>
      </c>
      <c r="M118" s="531">
        <f t="shared" si="135"/>
        <v>-2425</v>
      </c>
      <c r="N118" s="528">
        <v>75</v>
      </c>
      <c r="O118" s="532" t="s">
        <v>663</v>
      </c>
      <c r="P118" s="533">
        <v>43836</v>
      </c>
      <c r="Q118" s="387"/>
      <c r="R118" s="343" t="s">
        <v>3186</v>
      </c>
      <c r="Z118" s="393"/>
      <c r="AA118" s="393"/>
      <c r="AB118" s="393"/>
      <c r="AC118" s="393"/>
      <c r="AD118" s="393"/>
      <c r="AE118" s="393"/>
      <c r="AF118" s="393"/>
      <c r="AG118" s="393"/>
      <c r="AH118" s="393"/>
    </row>
    <row r="119" spans="1:34" s="40" customFormat="1" ht="14.25">
      <c r="A119" s="520">
        <v>3</v>
      </c>
      <c r="B119" s="471">
        <v>44203</v>
      </c>
      <c r="C119" s="481"/>
      <c r="D119" s="479" t="s">
        <v>3695</v>
      </c>
      <c r="E119" s="480" t="s">
        <v>600</v>
      </c>
      <c r="F119" s="474">
        <v>51</v>
      </c>
      <c r="G119" s="474">
        <v>35</v>
      </c>
      <c r="H119" s="474">
        <v>57</v>
      </c>
      <c r="I119" s="477" t="s">
        <v>3696</v>
      </c>
      <c r="J119" s="477" t="s">
        <v>3708</v>
      </c>
      <c r="K119" s="477">
        <f t="shared" si="134"/>
        <v>6</v>
      </c>
      <c r="L119" s="544">
        <v>100</v>
      </c>
      <c r="M119" s="477">
        <f t="shared" si="135"/>
        <v>1700</v>
      </c>
      <c r="N119" s="477">
        <v>300</v>
      </c>
      <c r="O119" s="478" t="s">
        <v>599</v>
      </c>
      <c r="P119" s="469">
        <v>43841</v>
      </c>
      <c r="Q119" s="387"/>
      <c r="R119" s="343" t="s">
        <v>3186</v>
      </c>
      <c r="Z119" s="393"/>
      <c r="AA119" s="393"/>
      <c r="AB119" s="393"/>
      <c r="AC119" s="393"/>
      <c r="AD119" s="393"/>
      <c r="AE119" s="393"/>
      <c r="AF119" s="393"/>
      <c r="AG119" s="393"/>
      <c r="AH119" s="393"/>
    </row>
    <row r="120" spans="1:34" s="40" customFormat="1" ht="14.25">
      <c r="A120" s="546">
        <v>4</v>
      </c>
      <c r="B120" s="471">
        <v>44203</v>
      </c>
      <c r="C120" s="481"/>
      <c r="D120" s="479" t="s">
        <v>3697</v>
      </c>
      <c r="E120" s="480" t="s">
        <v>600</v>
      </c>
      <c r="F120" s="474">
        <v>17</v>
      </c>
      <c r="G120" s="474"/>
      <c r="H120" s="474">
        <v>33.5</v>
      </c>
      <c r="I120" s="477">
        <v>50</v>
      </c>
      <c r="J120" s="477" t="s">
        <v>3698</v>
      </c>
      <c r="K120" s="477">
        <f t="shared" si="134"/>
        <v>16.5</v>
      </c>
      <c r="L120" s="544">
        <v>100</v>
      </c>
      <c r="M120" s="477">
        <f t="shared" si="135"/>
        <v>1137.5</v>
      </c>
      <c r="N120" s="477">
        <v>75</v>
      </c>
      <c r="O120" s="478" t="s">
        <v>599</v>
      </c>
      <c r="P120" s="534">
        <v>43837</v>
      </c>
      <c r="Q120" s="387"/>
      <c r="R120" s="343" t="s">
        <v>3186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46">
        <v>5</v>
      </c>
      <c r="B121" s="471">
        <v>44207</v>
      </c>
      <c r="C121" s="481"/>
      <c r="D121" s="479" t="s">
        <v>3709</v>
      </c>
      <c r="E121" s="480" t="s">
        <v>600</v>
      </c>
      <c r="F121" s="474">
        <v>13.25</v>
      </c>
      <c r="G121" s="474">
        <v>9</v>
      </c>
      <c r="H121" s="474">
        <v>15</v>
      </c>
      <c r="I121" s="477" t="s">
        <v>3710</v>
      </c>
      <c r="J121" s="477" t="s">
        <v>3718</v>
      </c>
      <c r="K121" s="477">
        <f t="shared" si="134"/>
        <v>1.75</v>
      </c>
      <c r="L121" s="544">
        <v>100</v>
      </c>
      <c r="M121" s="477">
        <f t="shared" si="135"/>
        <v>2087.5</v>
      </c>
      <c r="N121" s="477">
        <v>1250</v>
      </c>
      <c r="O121" s="478" t="s">
        <v>599</v>
      </c>
      <c r="P121" s="469">
        <v>43842</v>
      </c>
      <c r="Q121" s="387"/>
      <c r="R121" s="343" t="s">
        <v>602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546">
        <v>6</v>
      </c>
      <c r="B122" s="471">
        <v>44208</v>
      </c>
      <c r="C122" s="481"/>
      <c r="D122" s="479" t="s">
        <v>3722</v>
      </c>
      <c r="E122" s="480" t="s">
        <v>600</v>
      </c>
      <c r="F122" s="474">
        <v>44</v>
      </c>
      <c r="G122" s="474">
        <v>29</v>
      </c>
      <c r="H122" s="474">
        <v>51.5</v>
      </c>
      <c r="I122" s="477">
        <v>70</v>
      </c>
      <c r="J122" s="477" t="s">
        <v>3766</v>
      </c>
      <c r="K122" s="477">
        <f t="shared" si="134"/>
        <v>7.5</v>
      </c>
      <c r="L122" s="544">
        <v>100</v>
      </c>
      <c r="M122" s="477">
        <f t="shared" si="135"/>
        <v>2150</v>
      </c>
      <c r="N122" s="477">
        <v>300</v>
      </c>
      <c r="O122" s="478" t="s">
        <v>599</v>
      </c>
      <c r="P122" s="469">
        <v>44211</v>
      </c>
      <c r="Q122" s="387"/>
      <c r="R122" s="343" t="s">
        <v>3186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546">
        <v>7</v>
      </c>
      <c r="B123" s="471">
        <v>44208</v>
      </c>
      <c r="C123" s="481"/>
      <c r="D123" s="479" t="s">
        <v>3709</v>
      </c>
      <c r="E123" s="480" t="s">
        <v>600</v>
      </c>
      <c r="F123" s="474">
        <v>12.25</v>
      </c>
      <c r="G123" s="474">
        <v>8</v>
      </c>
      <c r="H123" s="474">
        <v>14</v>
      </c>
      <c r="I123" s="477" t="s">
        <v>3710</v>
      </c>
      <c r="J123" s="477" t="s">
        <v>3718</v>
      </c>
      <c r="K123" s="477">
        <f t="shared" si="134"/>
        <v>1.75</v>
      </c>
      <c r="L123" s="544">
        <v>100</v>
      </c>
      <c r="M123" s="477">
        <f t="shared" si="135"/>
        <v>2087.5</v>
      </c>
      <c r="N123" s="477">
        <v>1250</v>
      </c>
      <c r="O123" s="478" t="s">
        <v>599</v>
      </c>
      <c r="P123" s="469">
        <v>43844</v>
      </c>
      <c r="Q123" s="387"/>
      <c r="R123" s="343" t="s">
        <v>602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522">
        <v>8</v>
      </c>
      <c r="B124" s="523">
        <v>44208</v>
      </c>
      <c r="C124" s="524"/>
      <c r="D124" s="525" t="s">
        <v>3723</v>
      </c>
      <c r="E124" s="526" t="s">
        <v>600</v>
      </c>
      <c r="F124" s="527">
        <v>76.5</v>
      </c>
      <c r="G124" s="527">
        <v>30</v>
      </c>
      <c r="H124" s="527">
        <v>26</v>
      </c>
      <c r="I124" s="528">
        <v>150</v>
      </c>
      <c r="J124" s="528" t="s">
        <v>3738</v>
      </c>
      <c r="K124" s="528">
        <f t="shared" si="134"/>
        <v>-50.5</v>
      </c>
      <c r="L124" s="545">
        <v>100</v>
      </c>
      <c r="M124" s="531">
        <f t="shared" si="135"/>
        <v>-3887.5</v>
      </c>
      <c r="N124" s="528">
        <v>75</v>
      </c>
      <c r="O124" s="532" t="s">
        <v>663</v>
      </c>
      <c r="P124" s="533">
        <v>43843</v>
      </c>
      <c r="Q124" s="387"/>
      <c r="R124" s="343" t="s">
        <v>602</v>
      </c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546">
        <v>9</v>
      </c>
      <c r="B125" s="471">
        <v>44208</v>
      </c>
      <c r="C125" s="481"/>
      <c r="D125" s="479" t="s">
        <v>3729</v>
      </c>
      <c r="E125" s="480" t="s">
        <v>600</v>
      </c>
      <c r="F125" s="474">
        <v>7.2</v>
      </c>
      <c r="G125" s="474">
        <v>5.7</v>
      </c>
      <c r="H125" s="474">
        <v>8.1</v>
      </c>
      <c r="I125" s="477">
        <v>12</v>
      </c>
      <c r="J125" s="477" t="s">
        <v>3730</v>
      </c>
      <c r="K125" s="477">
        <f t="shared" si="134"/>
        <v>0.89999999999999947</v>
      </c>
      <c r="L125" s="544">
        <v>100</v>
      </c>
      <c r="M125" s="477">
        <f t="shared" si="135"/>
        <v>2599.9999999999982</v>
      </c>
      <c r="N125" s="477">
        <v>3000</v>
      </c>
      <c r="O125" s="478" t="s">
        <v>599</v>
      </c>
      <c r="P125" s="534">
        <v>43842</v>
      </c>
      <c r="Q125" s="387"/>
      <c r="R125" s="343" t="s">
        <v>3186</v>
      </c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546">
        <v>10</v>
      </c>
      <c r="B126" s="471">
        <v>44209</v>
      </c>
      <c r="C126" s="481"/>
      <c r="D126" s="479" t="s">
        <v>3740</v>
      </c>
      <c r="E126" s="480" t="s">
        <v>600</v>
      </c>
      <c r="F126" s="474">
        <v>63.5</v>
      </c>
      <c r="G126" s="474">
        <v>20</v>
      </c>
      <c r="H126" s="474">
        <v>81</v>
      </c>
      <c r="I126" s="477">
        <v>140</v>
      </c>
      <c r="J126" s="477" t="s">
        <v>3741</v>
      </c>
      <c r="K126" s="477">
        <f t="shared" si="134"/>
        <v>17.5</v>
      </c>
      <c r="L126" s="544">
        <v>100</v>
      </c>
      <c r="M126" s="477">
        <f t="shared" si="135"/>
        <v>1212.5</v>
      </c>
      <c r="N126" s="477">
        <v>75</v>
      </c>
      <c r="O126" s="478" t="s">
        <v>599</v>
      </c>
      <c r="P126" s="534">
        <v>43843</v>
      </c>
      <c r="Q126" s="387"/>
      <c r="R126" s="343" t="s">
        <v>3186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546">
        <v>11</v>
      </c>
      <c r="B127" s="471">
        <v>44209</v>
      </c>
      <c r="C127" s="481"/>
      <c r="D127" s="479" t="s">
        <v>3742</v>
      </c>
      <c r="E127" s="480" t="s">
        <v>600</v>
      </c>
      <c r="F127" s="474">
        <v>31</v>
      </c>
      <c r="G127" s="474">
        <v>23</v>
      </c>
      <c r="H127" s="474">
        <v>34.5</v>
      </c>
      <c r="I127" s="477" t="s">
        <v>3743</v>
      </c>
      <c r="J127" s="477" t="s">
        <v>3734</v>
      </c>
      <c r="K127" s="477">
        <f t="shared" ref="K127" si="136">H127-F127</f>
        <v>3.5</v>
      </c>
      <c r="L127" s="544">
        <v>100</v>
      </c>
      <c r="M127" s="477">
        <f t="shared" ref="M127" si="137">(K127*N127)-L127</f>
        <v>1825</v>
      </c>
      <c r="N127" s="477">
        <v>550</v>
      </c>
      <c r="O127" s="478" t="s">
        <v>599</v>
      </c>
      <c r="P127" s="469">
        <v>43848</v>
      </c>
      <c r="Q127" s="387"/>
      <c r="R127" s="343" t="s">
        <v>602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46">
        <v>12</v>
      </c>
      <c r="B128" s="471">
        <v>44209</v>
      </c>
      <c r="C128" s="481"/>
      <c r="D128" s="479" t="s">
        <v>3744</v>
      </c>
      <c r="E128" s="480" t="s">
        <v>600</v>
      </c>
      <c r="F128" s="474">
        <v>51</v>
      </c>
      <c r="G128" s="474">
        <v>18</v>
      </c>
      <c r="H128" s="474">
        <v>68</v>
      </c>
      <c r="I128" s="477">
        <v>100</v>
      </c>
      <c r="J128" s="477" t="s">
        <v>3745</v>
      </c>
      <c r="K128" s="477">
        <f>H128-F128</f>
        <v>17</v>
      </c>
      <c r="L128" s="544">
        <v>100</v>
      </c>
      <c r="M128" s="477">
        <f>(K128*N128)-L128</f>
        <v>1175</v>
      </c>
      <c r="N128" s="477">
        <v>75</v>
      </c>
      <c r="O128" s="478" t="s">
        <v>599</v>
      </c>
      <c r="P128" s="534">
        <v>43843</v>
      </c>
      <c r="Q128" s="387"/>
      <c r="R128" s="343" t="s">
        <v>602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46">
        <v>13</v>
      </c>
      <c r="B129" s="471">
        <v>44210</v>
      </c>
      <c r="C129" s="481"/>
      <c r="D129" s="479" t="s">
        <v>3751</v>
      </c>
      <c r="E129" s="480" t="s">
        <v>600</v>
      </c>
      <c r="F129" s="474">
        <v>38.5</v>
      </c>
      <c r="G129" s="474">
        <v>10</v>
      </c>
      <c r="H129" s="474">
        <v>53</v>
      </c>
      <c r="I129" s="477">
        <v>100</v>
      </c>
      <c r="J129" s="477" t="s">
        <v>3736</v>
      </c>
      <c r="K129" s="477">
        <f>H129-F129</f>
        <v>14.5</v>
      </c>
      <c r="L129" s="544">
        <v>100</v>
      </c>
      <c r="M129" s="477">
        <f>(K129*N129)-L129</f>
        <v>987.5</v>
      </c>
      <c r="N129" s="477">
        <v>75</v>
      </c>
      <c r="O129" s="478" t="s">
        <v>599</v>
      </c>
      <c r="P129" s="534">
        <v>43844</v>
      </c>
      <c r="Q129" s="387"/>
      <c r="R129" s="343" t="s">
        <v>3186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522">
        <v>14</v>
      </c>
      <c r="B130" s="523">
        <v>44210</v>
      </c>
      <c r="C130" s="524"/>
      <c r="D130" s="525" t="s">
        <v>3753</v>
      </c>
      <c r="E130" s="526" t="s">
        <v>600</v>
      </c>
      <c r="F130" s="527">
        <v>31.5</v>
      </c>
      <c r="G130" s="527"/>
      <c r="H130" s="527">
        <v>0</v>
      </c>
      <c r="I130" s="528">
        <v>70</v>
      </c>
      <c r="J130" s="528" t="s">
        <v>3754</v>
      </c>
      <c r="K130" s="528">
        <f>H130-F130</f>
        <v>-31.5</v>
      </c>
      <c r="L130" s="545">
        <v>100</v>
      </c>
      <c r="M130" s="531">
        <f>(K130*N130)-L130</f>
        <v>-2462.5</v>
      </c>
      <c r="N130" s="528">
        <v>75</v>
      </c>
      <c r="O130" s="532" t="s">
        <v>663</v>
      </c>
      <c r="P130" s="533">
        <v>43844</v>
      </c>
      <c r="Q130" s="387"/>
      <c r="R130" s="343" t="s">
        <v>3186</v>
      </c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571">
        <v>15</v>
      </c>
      <c r="B131" s="552">
        <v>44211</v>
      </c>
      <c r="C131" s="524"/>
      <c r="D131" s="525" t="s">
        <v>3767</v>
      </c>
      <c r="E131" s="526" t="s">
        <v>600</v>
      </c>
      <c r="F131" s="527">
        <v>75</v>
      </c>
      <c r="G131" s="527">
        <v>50</v>
      </c>
      <c r="H131" s="527">
        <v>50</v>
      </c>
      <c r="I131" s="528">
        <v>125</v>
      </c>
      <c r="J131" s="528" t="s">
        <v>3774</v>
      </c>
      <c r="K131" s="528">
        <f>H131-F131</f>
        <v>-25</v>
      </c>
      <c r="L131" s="545">
        <v>100</v>
      </c>
      <c r="M131" s="531">
        <f>(K131*N131)-L131</f>
        <v>-5100</v>
      </c>
      <c r="N131" s="528">
        <v>200</v>
      </c>
      <c r="O131" s="532" t="s">
        <v>663</v>
      </c>
      <c r="P131" s="533">
        <v>43848</v>
      </c>
      <c r="Q131" s="387"/>
      <c r="R131" s="343" t="s">
        <v>3186</v>
      </c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571">
        <v>16</v>
      </c>
      <c r="B132" s="552">
        <v>44211</v>
      </c>
      <c r="C132" s="524"/>
      <c r="D132" s="525" t="s">
        <v>3722</v>
      </c>
      <c r="E132" s="526" t="s">
        <v>600</v>
      </c>
      <c r="F132" s="527">
        <v>41.5</v>
      </c>
      <c r="G132" s="527">
        <v>25</v>
      </c>
      <c r="H132" s="527">
        <v>25</v>
      </c>
      <c r="I132" s="528">
        <v>65</v>
      </c>
      <c r="J132" s="528" t="s">
        <v>3773</v>
      </c>
      <c r="K132" s="528">
        <f>H132-F132</f>
        <v>-16.5</v>
      </c>
      <c r="L132" s="545">
        <v>100</v>
      </c>
      <c r="M132" s="531">
        <f>(K132*N132)-L132</f>
        <v>-5050</v>
      </c>
      <c r="N132" s="528">
        <v>300</v>
      </c>
      <c r="O132" s="532" t="s">
        <v>663</v>
      </c>
      <c r="P132" s="533">
        <v>43848</v>
      </c>
      <c r="Q132" s="387"/>
      <c r="R132" s="343" t="s">
        <v>602</v>
      </c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546">
        <v>17</v>
      </c>
      <c r="B133" s="471">
        <v>44214</v>
      </c>
      <c r="C133" s="481"/>
      <c r="D133" s="479" t="s">
        <v>3742</v>
      </c>
      <c r="E133" s="480" t="s">
        <v>600</v>
      </c>
      <c r="F133" s="474">
        <v>27</v>
      </c>
      <c r="G133" s="474">
        <v>19.5</v>
      </c>
      <c r="H133" s="474">
        <v>31.5</v>
      </c>
      <c r="I133" s="477">
        <v>40</v>
      </c>
      <c r="J133" s="477" t="s">
        <v>3772</v>
      </c>
      <c r="K133" s="477">
        <f t="shared" ref="K133:K134" si="138">H133-F133</f>
        <v>4.5</v>
      </c>
      <c r="L133" s="544">
        <v>100</v>
      </c>
      <c r="M133" s="477">
        <f t="shared" ref="M133:M134" si="139">(K133*N133)-L133</f>
        <v>2375</v>
      </c>
      <c r="N133" s="477">
        <v>550</v>
      </c>
      <c r="O133" s="478" t="s">
        <v>599</v>
      </c>
      <c r="P133" s="534">
        <v>43848</v>
      </c>
      <c r="Q133" s="387"/>
      <c r="R133" s="343" t="s">
        <v>602</v>
      </c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546">
        <v>18</v>
      </c>
      <c r="B134" s="471">
        <v>44215</v>
      </c>
      <c r="C134" s="481"/>
      <c r="D134" s="479" t="s">
        <v>3777</v>
      </c>
      <c r="E134" s="480" t="s">
        <v>600</v>
      </c>
      <c r="F134" s="474">
        <v>12.5</v>
      </c>
      <c r="G134" s="474">
        <v>8</v>
      </c>
      <c r="H134" s="474">
        <v>14.2</v>
      </c>
      <c r="I134" s="477" t="s">
        <v>3710</v>
      </c>
      <c r="J134" s="477" t="s">
        <v>3778</v>
      </c>
      <c r="K134" s="477">
        <f t="shared" si="138"/>
        <v>1.6999999999999993</v>
      </c>
      <c r="L134" s="544">
        <v>100</v>
      </c>
      <c r="M134" s="477">
        <f t="shared" si="139"/>
        <v>2024.9999999999991</v>
      </c>
      <c r="N134" s="477">
        <v>1250</v>
      </c>
      <c r="O134" s="478" t="s">
        <v>599</v>
      </c>
      <c r="P134" s="534">
        <v>43849</v>
      </c>
      <c r="Q134" s="387"/>
      <c r="R134" s="343" t="s">
        <v>602</v>
      </c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571">
        <v>19</v>
      </c>
      <c r="B135" s="552">
        <v>44215</v>
      </c>
      <c r="C135" s="524"/>
      <c r="D135" s="525" t="s">
        <v>3782</v>
      </c>
      <c r="E135" s="526" t="s">
        <v>600</v>
      </c>
      <c r="F135" s="527">
        <v>66.5</v>
      </c>
      <c r="G135" s="527">
        <v>20</v>
      </c>
      <c r="H135" s="527">
        <v>20</v>
      </c>
      <c r="I135" s="528">
        <v>120</v>
      </c>
      <c r="J135" s="528" t="s">
        <v>3783</v>
      </c>
      <c r="K135" s="528">
        <f>H135-F135</f>
        <v>-46.5</v>
      </c>
      <c r="L135" s="545">
        <v>100</v>
      </c>
      <c r="M135" s="531">
        <f>(K135*N135)-L135</f>
        <v>-3587.5</v>
      </c>
      <c r="N135" s="528">
        <v>75</v>
      </c>
      <c r="O135" s="532" t="s">
        <v>663</v>
      </c>
      <c r="P135" s="533">
        <v>43849</v>
      </c>
      <c r="Q135" s="387"/>
      <c r="R135" s="343" t="s">
        <v>3186</v>
      </c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546">
        <v>20</v>
      </c>
      <c r="B136" s="471">
        <v>44215</v>
      </c>
      <c r="C136" s="481"/>
      <c r="D136" s="479" t="s">
        <v>3785</v>
      </c>
      <c r="E136" s="480" t="s">
        <v>600</v>
      </c>
      <c r="F136" s="474">
        <v>29</v>
      </c>
      <c r="G136" s="474">
        <v>17</v>
      </c>
      <c r="H136" s="474">
        <v>35.5</v>
      </c>
      <c r="I136" s="477" t="s">
        <v>3786</v>
      </c>
      <c r="J136" s="477" t="s">
        <v>3787</v>
      </c>
      <c r="K136" s="477">
        <f t="shared" ref="K136:K137" si="140">H136-F136</f>
        <v>6.5</v>
      </c>
      <c r="L136" s="544">
        <v>100</v>
      </c>
      <c r="M136" s="477">
        <f t="shared" ref="M136:M137" si="141">(K136*N136)-L136</f>
        <v>1850</v>
      </c>
      <c r="N136" s="477">
        <v>300</v>
      </c>
      <c r="O136" s="478" t="s">
        <v>599</v>
      </c>
      <c r="P136" s="534">
        <v>43849</v>
      </c>
      <c r="Q136" s="387"/>
      <c r="R136" s="343" t="s">
        <v>602</v>
      </c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s="40" customFormat="1" ht="14.25">
      <c r="A137" s="571">
        <v>21</v>
      </c>
      <c r="B137" s="552">
        <v>44215</v>
      </c>
      <c r="C137" s="524"/>
      <c r="D137" s="525" t="s">
        <v>3777</v>
      </c>
      <c r="E137" s="526" t="s">
        <v>600</v>
      </c>
      <c r="F137" s="527">
        <v>12.5</v>
      </c>
      <c r="G137" s="527">
        <v>8.4</v>
      </c>
      <c r="H137" s="527">
        <v>8.4</v>
      </c>
      <c r="I137" s="528" t="s">
        <v>3710</v>
      </c>
      <c r="J137" s="528" t="s">
        <v>3812</v>
      </c>
      <c r="K137" s="528">
        <f t="shared" si="140"/>
        <v>-4.0999999999999996</v>
      </c>
      <c r="L137" s="545">
        <v>100</v>
      </c>
      <c r="M137" s="528">
        <f t="shared" si="141"/>
        <v>-5225</v>
      </c>
      <c r="N137" s="528">
        <v>1250</v>
      </c>
      <c r="O137" s="532" t="s">
        <v>599</v>
      </c>
      <c r="P137" s="542">
        <v>43849</v>
      </c>
      <c r="Q137" s="387"/>
      <c r="R137" s="343" t="s">
        <v>602</v>
      </c>
      <c r="Z137" s="393"/>
      <c r="AA137" s="393"/>
      <c r="AB137" s="393"/>
      <c r="AC137" s="393"/>
      <c r="AD137" s="393"/>
      <c r="AE137" s="393"/>
      <c r="AF137" s="393"/>
      <c r="AG137" s="393"/>
      <c r="AH137" s="393"/>
    </row>
    <row r="138" spans="1:34" s="40" customFormat="1" ht="14.25">
      <c r="A138" s="546">
        <v>22</v>
      </c>
      <c r="B138" s="471">
        <v>44216</v>
      </c>
      <c r="C138" s="481"/>
      <c r="D138" s="479" t="s">
        <v>3785</v>
      </c>
      <c r="E138" s="480" t="s">
        <v>600</v>
      </c>
      <c r="F138" s="474">
        <v>30.5</v>
      </c>
      <c r="G138" s="474">
        <v>19</v>
      </c>
      <c r="H138" s="474">
        <v>37.5</v>
      </c>
      <c r="I138" s="477" t="s">
        <v>3786</v>
      </c>
      <c r="J138" s="477" t="s">
        <v>3667</v>
      </c>
      <c r="K138" s="477">
        <f t="shared" ref="K138" si="142">H138-F138</f>
        <v>7</v>
      </c>
      <c r="L138" s="544">
        <v>100</v>
      </c>
      <c r="M138" s="477">
        <f t="shared" ref="M138" si="143">(K138*N138)-L138</f>
        <v>2000</v>
      </c>
      <c r="N138" s="477">
        <v>300</v>
      </c>
      <c r="O138" s="478" t="s">
        <v>599</v>
      </c>
      <c r="P138" s="534">
        <v>44216</v>
      </c>
      <c r="Q138" s="387"/>
      <c r="R138" s="343" t="s">
        <v>602</v>
      </c>
      <c r="Z138" s="393"/>
      <c r="AA138" s="393"/>
      <c r="AB138" s="393"/>
      <c r="AC138" s="393"/>
      <c r="AD138" s="393"/>
      <c r="AE138" s="393"/>
      <c r="AF138" s="393"/>
      <c r="AG138" s="393"/>
      <c r="AH138" s="393"/>
    </row>
    <row r="139" spans="1:34" s="40" customFormat="1" ht="14.25">
      <c r="A139" s="546">
        <v>23</v>
      </c>
      <c r="B139" s="471">
        <v>44217</v>
      </c>
      <c r="C139" s="481"/>
      <c r="D139" s="479" t="s">
        <v>3785</v>
      </c>
      <c r="E139" s="480" t="s">
        <v>600</v>
      </c>
      <c r="F139" s="474">
        <v>34.5</v>
      </c>
      <c r="G139" s="474">
        <v>19</v>
      </c>
      <c r="H139" s="474">
        <v>39.5</v>
      </c>
      <c r="I139" s="477" t="s">
        <v>3808</v>
      </c>
      <c r="J139" s="477" t="s">
        <v>3728</v>
      </c>
      <c r="K139" s="477">
        <f t="shared" ref="K139" si="144">H139-F139</f>
        <v>5</v>
      </c>
      <c r="L139" s="544">
        <v>100</v>
      </c>
      <c r="M139" s="477">
        <f t="shared" ref="M139" si="145">(K139*N139)-L139</f>
        <v>1400</v>
      </c>
      <c r="N139" s="477">
        <v>300</v>
      </c>
      <c r="O139" s="478" t="s">
        <v>599</v>
      </c>
      <c r="P139" s="534">
        <v>44217</v>
      </c>
      <c r="Q139" s="387"/>
      <c r="R139" s="343" t="s">
        <v>602</v>
      </c>
      <c r="Z139" s="393"/>
      <c r="AA139" s="393"/>
      <c r="AB139" s="393"/>
      <c r="AC139" s="393"/>
      <c r="AD139" s="393"/>
      <c r="AE139" s="393"/>
      <c r="AF139" s="393"/>
      <c r="AG139" s="393"/>
      <c r="AH139" s="393"/>
    </row>
    <row r="140" spans="1:34" s="40" customFormat="1" ht="14.25">
      <c r="A140" s="546">
        <v>24</v>
      </c>
      <c r="B140" s="471">
        <v>44217</v>
      </c>
      <c r="C140" s="481"/>
      <c r="D140" s="479" t="s">
        <v>3809</v>
      </c>
      <c r="E140" s="480" t="s">
        <v>600</v>
      </c>
      <c r="F140" s="474">
        <v>23.5</v>
      </c>
      <c r="G140" s="474"/>
      <c r="H140" s="474">
        <v>36</v>
      </c>
      <c r="I140" s="477">
        <v>60</v>
      </c>
      <c r="J140" s="477" t="s">
        <v>3685</v>
      </c>
      <c r="K140" s="477">
        <f t="shared" ref="K140" si="146">H140-F140</f>
        <v>12.5</v>
      </c>
      <c r="L140" s="544">
        <v>100</v>
      </c>
      <c r="M140" s="477">
        <f t="shared" ref="M140:M141" si="147">(K140*N140)-L140</f>
        <v>837.5</v>
      </c>
      <c r="N140" s="477">
        <v>75</v>
      </c>
      <c r="O140" s="478" t="s">
        <v>599</v>
      </c>
      <c r="P140" s="534">
        <v>44217</v>
      </c>
      <c r="Q140" s="387"/>
      <c r="R140" s="343" t="s">
        <v>3186</v>
      </c>
      <c r="Z140" s="393"/>
      <c r="AA140" s="393"/>
      <c r="AB140" s="393"/>
      <c r="AC140" s="393"/>
      <c r="AD140" s="393"/>
      <c r="AE140" s="393"/>
      <c r="AF140" s="393"/>
      <c r="AG140" s="393"/>
      <c r="AH140" s="393"/>
    </row>
    <row r="141" spans="1:34" s="40" customFormat="1" ht="14.25">
      <c r="A141" s="571">
        <v>25</v>
      </c>
      <c r="B141" s="552">
        <v>44217</v>
      </c>
      <c r="C141" s="524"/>
      <c r="D141" s="525" t="s">
        <v>3810</v>
      </c>
      <c r="E141" s="526" t="s">
        <v>3627</v>
      </c>
      <c r="F141" s="527">
        <v>72.5</v>
      </c>
      <c r="G141" s="527">
        <v>110</v>
      </c>
      <c r="H141" s="527">
        <v>110</v>
      </c>
      <c r="I141" s="528">
        <v>10</v>
      </c>
      <c r="J141" s="528" t="s">
        <v>3811</v>
      </c>
      <c r="K141" s="528">
        <f>F141-H141</f>
        <v>-37.5</v>
      </c>
      <c r="L141" s="545">
        <v>100</v>
      </c>
      <c r="M141" s="531">
        <f t="shared" si="147"/>
        <v>-2912.5</v>
      </c>
      <c r="N141" s="528">
        <v>75</v>
      </c>
      <c r="O141" s="532" t="s">
        <v>663</v>
      </c>
      <c r="P141" s="533">
        <v>43851</v>
      </c>
      <c r="Q141" s="387"/>
      <c r="R141" s="343" t="s">
        <v>602</v>
      </c>
      <c r="Z141" s="393"/>
      <c r="AA141" s="393"/>
      <c r="AB141" s="393"/>
      <c r="AC141" s="393"/>
      <c r="AD141" s="393"/>
      <c r="AE141" s="393"/>
      <c r="AF141" s="393"/>
      <c r="AG141" s="393"/>
      <c r="AH141" s="393"/>
    </row>
    <row r="142" spans="1:34" s="40" customFormat="1" ht="14.25">
      <c r="A142" s="546">
        <v>26</v>
      </c>
      <c r="B142" s="471">
        <v>44217</v>
      </c>
      <c r="C142" s="481"/>
      <c r="D142" s="479" t="s">
        <v>3785</v>
      </c>
      <c r="E142" s="480" t="s">
        <v>600</v>
      </c>
      <c r="F142" s="474">
        <v>30.5</v>
      </c>
      <c r="G142" s="474">
        <v>19</v>
      </c>
      <c r="H142" s="474">
        <v>37</v>
      </c>
      <c r="I142" s="477" t="s">
        <v>3786</v>
      </c>
      <c r="J142" s="477" t="s">
        <v>3835</v>
      </c>
      <c r="K142" s="477">
        <f t="shared" ref="K142" si="148">H142-F142</f>
        <v>6.5</v>
      </c>
      <c r="L142" s="544">
        <v>100</v>
      </c>
      <c r="M142" s="477">
        <f t="shared" ref="M142" si="149">(K142*N142)-L142</f>
        <v>1850</v>
      </c>
      <c r="N142" s="477">
        <v>300</v>
      </c>
      <c r="O142" s="478" t="s">
        <v>599</v>
      </c>
      <c r="P142" s="469">
        <v>44218</v>
      </c>
      <c r="Q142" s="387"/>
      <c r="R142" s="343" t="s">
        <v>602</v>
      </c>
      <c r="Z142" s="393"/>
      <c r="AA142" s="393"/>
      <c r="AB142" s="393"/>
      <c r="AC142" s="393"/>
      <c r="AD142" s="393"/>
      <c r="AE142" s="393"/>
      <c r="AF142" s="393"/>
      <c r="AG142" s="393"/>
      <c r="AH142" s="393"/>
    </row>
    <row r="143" spans="1:34" s="40" customFormat="1" ht="14.25">
      <c r="A143" s="546">
        <v>27</v>
      </c>
      <c r="B143" s="471">
        <v>44218</v>
      </c>
      <c r="C143" s="481"/>
      <c r="D143" s="479" t="s">
        <v>3836</v>
      </c>
      <c r="E143" s="480" t="s">
        <v>600</v>
      </c>
      <c r="F143" s="474">
        <v>10.5</v>
      </c>
      <c r="G143" s="474">
        <v>7</v>
      </c>
      <c r="H143" s="474">
        <v>13.25</v>
      </c>
      <c r="I143" s="477">
        <v>20</v>
      </c>
      <c r="J143" s="477" t="s">
        <v>3837</v>
      </c>
      <c r="K143" s="477">
        <f t="shared" ref="K143:K144" si="150">H143-F143</f>
        <v>2.75</v>
      </c>
      <c r="L143" s="544">
        <v>100</v>
      </c>
      <c r="M143" s="477">
        <f t="shared" ref="M143:M144" si="151">(K143*N143)-L143</f>
        <v>3750</v>
      </c>
      <c r="N143" s="477">
        <v>1400</v>
      </c>
      <c r="O143" s="478" t="s">
        <v>599</v>
      </c>
      <c r="P143" s="534">
        <v>44218</v>
      </c>
      <c r="Q143" s="387"/>
      <c r="R143" s="343"/>
      <c r="Z143" s="393"/>
      <c r="AA143" s="393"/>
      <c r="AB143" s="393"/>
      <c r="AC143" s="393"/>
      <c r="AD143" s="393"/>
      <c r="AE143" s="393"/>
      <c r="AF143" s="393"/>
      <c r="AG143" s="393"/>
      <c r="AH143" s="393"/>
    </row>
    <row r="144" spans="1:34" s="40" customFormat="1" ht="14.25">
      <c r="A144" s="546">
        <v>28</v>
      </c>
      <c r="B144" s="471">
        <v>44218</v>
      </c>
      <c r="C144" s="481"/>
      <c r="D144" s="479" t="s">
        <v>3839</v>
      </c>
      <c r="E144" s="480" t="s">
        <v>600</v>
      </c>
      <c r="F144" s="474">
        <v>10.5</v>
      </c>
      <c r="G144" s="474">
        <v>7</v>
      </c>
      <c r="H144" s="474">
        <v>13.5</v>
      </c>
      <c r="I144" s="477">
        <v>20</v>
      </c>
      <c r="J144" s="477" t="s">
        <v>3838</v>
      </c>
      <c r="K144" s="477">
        <f t="shared" si="150"/>
        <v>3</v>
      </c>
      <c r="L144" s="544">
        <v>100</v>
      </c>
      <c r="M144" s="477">
        <f t="shared" si="151"/>
        <v>4100</v>
      </c>
      <c r="N144" s="477">
        <v>1400</v>
      </c>
      <c r="O144" s="478" t="s">
        <v>599</v>
      </c>
      <c r="P144" s="534">
        <v>44218</v>
      </c>
      <c r="Q144" s="387"/>
      <c r="R144" s="343"/>
      <c r="Z144" s="393"/>
      <c r="AA144" s="393"/>
      <c r="AB144" s="393"/>
      <c r="AC144" s="393"/>
      <c r="AD144" s="393"/>
      <c r="AE144" s="393"/>
      <c r="AF144" s="393"/>
      <c r="AG144" s="393"/>
      <c r="AH144" s="393"/>
    </row>
    <row r="145" spans="1:34" s="40" customFormat="1" ht="14.25">
      <c r="A145" s="36"/>
      <c r="B145" s="422"/>
      <c r="C145" s="422"/>
      <c r="D145" s="423"/>
      <c r="E145" s="424"/>
      <c r="F145" s="424"/>
      <c r="G145" s="425"/>
      <c r="H145" s="425"/>
      <c r="I145" s="424"/>
      <c r="J145" s="420"/>
      <c r="K145" s="420"/>
      <c r="L145" s="420"/>
      <c r="M145" s="420"/>
      <c r="N145" s="420"/>
      <c r="O145" s="420"/>
      <c r="P145" s="420"/>
      <c r="Q145" s="387"/>
      <c r="R145" s="343"/>
      <c r="Z145" s="393"/>
      <c r="AA145" s="393"/>
      <c r="AB145" s="393"/>
      <c r="AC145" s="393"/>
      <c r="AD145" s="393"/>
      <c r="AE145" s="393"/>
      <c r="AF145" s="393"/>
      <c r="AG145" s="393"/>
      <c r="AH145" s="393"/>
    </row>
    <row r="146" spans="1:34" s="40" customFormat="1" ht="14.25">
      <c r="A146" s="36"/>
      <c r="B146" s="422"/>
      <c r="C146" s="422"/>
      <c r="D146" s="423"/>
      <c r="E146" s="424"/>
      <c r="F146" s="424"/>
      <c r="G146" s="425"/>
      <c r="H146" s="425"/>
      <c r="I146" s="424"/>
      <c r="J146" s="420"/>
      <c r="K146" s="420"/>
      <c r="L146" s="420"/>
      <c r="M146" s="420"/>
      <c r="N146" s="420"/>
      <c r="O146" s="420"/>
      <c r="P146" s="420"/>
      <c r="Q146" s="387"/>
      <c r="R146" s="343"/>
      <c r="Z146" s="393"/>
      <c r="AA146" s="393"/>
      <c r="AB146" s="393"/>
      <c r="AC146" s="393"/>
      <c r="AD146" s="393"/>
      <c r="AE146" s="393"/>
      <c r="AF146" s="393"/>
      <c r="AG146" s="393"/>
      <c r="AH146" s="393"/>
    </row>
    <row r="147" spans="1:34" s="40" customFormat="1" ht="14.25">
      <c r="A147" s="36"/>
      <c r="B147" s="422"/>
      <c r="C147" s="422"/>
      <c r="D147" s="423"/>
      <c r="E147" s="424"/>
      <c r="F147" s="424"/>
      <c r="G147" s="425"/>
      <c r="H147" s="425"/>
      <c r="I147" s="424"/>
      <c r="J147" s="420"/>
      <c r="K147" s="420"/>
      <c r="L147" s="420"/>
      <c r="M147" s="420"/>
      <c r="N147" s="420"/>
      <c r="O147" s="426"/>
      <c r="P147" s="420"/>
      <c r="Q147" s="387"/>
      <c r="R147" s="343"/>
      <c r="Z147" s="393"/>
      <c r="AA147" s="393"/>
      <c r="AB147" s="393"/>
      <c r="AC147" s="393"/>
      <c r="AD147" s="393"/>
      <c r="AE147" s="393"/>
      <c r="AF147" s="393"/>
      <c r="AG147" s="393"/>
      <c r="AH147" s="393"/>
    </row>
    <row r="148" spans="1:34" s="40" customFormat="1" ht="14.25">
      <c r="A148" s="377"/>
      <c r="B148" s="378"/>
      <c r="C148" s="378"/>
      <c r="D148" s="379"/>
      <c r="E148" s="377"/>
      <c r="F148" s="394"/>
      <c r="G148" s="377"/>
      <c r="H148" s="377"/>
      <c r="I148" s="377"/>
      <c r="J148" s="378"/>
      <c r="K148" s="395"/>
      <c r="L148" s="377"/>
      <c r="M148" s="377"/>
      <c r="N148" s="377"/>
      <c r="O148" s="396"/>
      <c r="P148" s="387"/>
      <c r="Q148" s="387"/>
      <c r="R148" s="343"/>
      <c r="Z148" s="393"/>
      <c r="AA148" s="393"/>
      <c r="AB148" s="393"/>
      <c r="AC148" s="393"/>
      <c r="AD148" s="393"/>
      <c r="AE148" s="393"/>
      <c r="AF148" s="393"/>
      <c r="AG148" s="393"/>
      <c r="AH148" s="393"/>
    </row>
    <row r="149" spans="1:34" ht="15">
      <c r="A149" s="99" t="s">
        <v>618</v>
      </c>
      <c r="B149" s="100"/>
      <c r="C149" s="100"/>
      <c r="D149" s="101"/>
      <c r="E149" s="34"/>
      <c r="F149" s="32"/>
      <c r="G149" s="32"/>
      <c r="H149" s="73"/>
      <c r="I149" s="119"/>
      <c r="J149" s="120"/>
      <c r="K149" s="17"/>
      <c r="L149" s="17"/>
      <c r="M149" s="17"/>
      <c r="N149" s="11"/>
      <c r="O149" s="53"/>
      <c r="Q149" s="95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34" ht="38.25">
      <c r="A150" s="20" t="s">
        <v>16</v>
      </c>
      <c r="B150" s="21" t="s">
        <v>575</v>
      </c>
      <c r="C150" s="21"/>
      <c r="D150" s="22" t="s">
        <v>588</v>
      </c>
      <c r="E150" s="21" t="s">
        <v>589</v>
      </c>
      <c r="F150" s="21" t="s">
        <v>590</v>
      </c>
      <c r="G150" s="21" t="s">
        <v>591</v>
      </c>
      <c r="H150" s="21" t="s">
        <v>592</v>
      </c>
      <c r="I150" s="21" t="s">
        <v>593</v>
      </c>
      <c r="J150" s="20" t="s">
        <v>594</v>
      </c>
      <c r="K150" s="62" t="s">
        <v>610</v>
      </c>
      <c r="L150" s="417" t="s">
        <v>3630</v>
      </c>
      <c r="M150" s="63" t="s">
        <v>3629</v>
      </c>
      <c r="N150" s="21" t="s">
        <v>597</v>
      </c>
      <c r="O150" s="78" t="s">
        <v>598</v>
      </c>
      <c r="P150" s="97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34" s="393" customFormat="1" ht="14.25">
      <c r="A151" s="382">
        <v>1</v>
      </c>
      <c r="B151" s="397">
        <v>44203</v>
      </c>
      <c r="C151" s="398"/>
      <c r="D151" s="409" t="s">
        <v>515</v>
      </c>
      <c r="E151" s="402" t="s">
        <v>600</v>
      </c>
      <c r="F151" s="412" t="s">
        <v>3691</v>
      </c>
      <c r="G151" s="407">
        <v>385</v>
      </c>
      <c r="H151" s="412"/>
      <c r="I151" s="399" t="s">
        <v>3692</v>
      </c>
      <c r="J151" s="439" t="s">
        <v>601</v>
      </c>
      <c r="K151" s="439"/>
      <c r="L151" s="440"/>
      <c r="M151" s="427"/>
      <c r="N151" s="403"/>
      <c r="O151" s="434"/>
      <c r="P151" s="98"/>
      <c r="Q151" s="441"/>
      <c r="R151" s="489" t="s">
        <v>602</v>
      </c>
      <c r="S151" s="435"/>
      <c r="T151" s="435"/>
      <c r="U151" s="435"/>
      <c r="V151" s="435"/>
      <c r="W151" s="435"/>
      <c r="X151" s="435"/>
      <c r="Y151" s="435"/>
      <c r="Z151" s="435"/>
    </row>
    <row r="152" spans="1:34" s="393" customFormat="1" ht="14.25">
      <c r="A152" s="535">
        <v>2</v>
      </c>
      <c r="B152" s="536">
        <v>44204</v>
      </c>
      <c r="C152" s="537"/>
      <c r="D152" s="538" t="s">
        <v>754</v>
      </c>
      <c r="E152" s="539" t="s">
        <v>600</v>
      </c>
      <c r="F152" s="474">
        <v>315</v>
      </c>
      <c r="G152" s="540">
        <v>283</v>
      </c>
      <c r="H152" s="474">
        <v>348.5</v>
      </c>
      <c r="I152" s="541" t="s">
        <v>3700</v>
      </c>
      <c r="J152" s="519" t="s">
        <v>3807</v>
      </c>
      <c r="K152" s="519">
        <f t="shared" ref="K152" si="152">H152-F152</f>
        <v>33.5</v>
      </c>
      <c r="L152" s="467">
        <f t="shared" ref="L152" si="153">(F152*-0.8)/100</f>
        <v>-2.52</v>
      </c>
      <c r="M152" s="468">
        <f t="shared" ref="M152" si="154">(K152+L152)/F152</f>
        <v>9.8349206349206353E-2</v>
      </c>
      <c r="N152" s="476" t="s">
        <v>599</v>
      </c>
      <c r="O152" s="469">
        <v>43851</v>
      </c>
      <c r="P152" s="98"/>
      <c r="Q152" s="441"/>
      <c r="R152" s="489" t="s">
        <v>602</v>
      </c>
      <c r="S152" s="435"/>
      <c r="T152" s="435"/>
      <c r="U152" s="435"/>
      <c r="V152" s="435"/>
      <c r="W152" s="435"/>
      <c r="X152" s="435"/>
      <c r="Y152" s="435"/>
      <c r="Z152" s="435"/>
    </row>
    <row r="153" spans="1:34" s="8" customFormat="1">
      <c r="A153" s="388"/>
      <c r="B153" s="389"/>
      <c r="C153" s="390"/>
      <c r="D153" s="391"/>
      <c r="E153" s="421"/>
      <c r="F153" s="421"/>
      <c r="G153" s="487"/>
      <c r="H153" s="487"/>
      <c r="I153" s="421"/>
      <c r="J153" s="488"/>
      <c r="K153" s="483"/>
      <c r="L153" s="484"/>
      <c r="M153" s="485"/>
      <c r="N153" s="486"/>
      <c r="O153" s="392"/>
      <c r="P153" s="123"/>
      <c r="Q153"/>
      <c r="R153" s="94"/>
      <c r="T153" s="57"/>
      <c r="U153" s="57"/>
      <c r="V153" s="57"/>
      <c r="W153" s="57"/>
      <c r="X153" s="57"/>
      <c r="Y153" s="57"/>
      <c r="Z153" s="57"/>
    </row>
    <row r="154" spans="1:34">
      <c r="A154" s="23" t="s">
        <v>603</v>
      </c>
      <c r="B154" s="23"/>
      <c r="C154" s="23"/>
      <c r="D154" s="23"/>
      <c r="E154" s="5"/>
      <c r="F154" s="30" t="s">
        <v>605</v>
      </c>
      <c r="G154" s="82"/>
      <c r="H154" s="82"/>
      <c r="I154" s="38"/>
      <c r="J154" s="85"/>
      <c r="K154" s="83"/>
      <c r="L154" s="84"/>
      <c r="M154" s="85"/>
      <c r="N154" s="86"/>
      <c r="O154" s="124"/>
      <c r="P154" s="11"/>
      <c r="Q154" s="16"/>
      <c r="R154" s="96"/>
      <c r="S154" s="16"/>
      <c r="T154" s="16"/>
      <c r="U154" s="16"/>
      <c r="V154" s="16"/>
      <c r="W154" s="16"/>
      <c r="X154" s="16"/>
      <c r="Y154" s="16"/>
    </row>
    <row r="155" spans="1:34">
      <c r="A155" s="29" t="s">
        <v>604</v>
      </c>
      <c r="B155" s="23"/>
      <c r="C155" s="23"/>
      <c r="D155" s="23"/>
      <c r="E155" s="32"/>
      <c r="F155" s="30" t="s">
        <v>607</v>
      </c>
      <c r="G155" s="12"/>
      <c r="H155" s="12"/>
      <c r="I155" s="12"/>
      <c r="J155" s="53"/>
      <c r="K155" s="12"/>
      <c r="L155" s="12"/>
      <c r="M155" s="12"/>
      <c r="N155" s="11"/>
      <c r="O155" s="53"/>
      <c r="Q155" s="7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4">
      <c r="A156" s="29"/>
      <c r="B156" s="23"/>
      <c r="C156" s="23"/>
      <c r="D156" s="23"/>
      <c r="E156" s="32"/>
      <c r="F156" s="30"/>
      <c r="G156" s="12"/>
      <c r="H156" s="12"/>
      <c r="I156" s="12"/>
      <c r="J156" s="53"/>
      <c r="K156" s="12"/>
      <c r="L156" s="12"/>
      <c r="M156" s="12"/>
      <c r="N156" s="11"/>
      <c r="O156" s="53"/>
      <c r="Q156" s="7"/>
      <c r="R156" s="82"/>
      <c r="S156" s="16"/>
      <c r="T156" s="16"/>
      <c r="U156" s="16"/>
      <c r="V156" s="16"/>
      <c r="W156" s="16"/>
      <c r="X156" s="16"/>
      <c r="Y156" s="16"/>
      <c r="Z156" s="16"/>
    </row>
    <row r="157" spans="1:34" ht="15">
      <c r="A157" s="11"/>
      <c r="B157" s="33" t="s">
        <v>3634</v>
      </c>
      <c r="C157" s="33"/>
      <c r="D157" s="33"/>
      <c r="E157" s="33"/>
      <c r="F157" s="34"/>
      <c r="G157" s="32"/>
      <c r="H157" s="32"/>
      <c r="I157" s="73"/>
      <c r="J157" s="74"/>
      <c r="K157" s="75"/>
      <c r="L157" s="416"/>
      <c r="M157" s="12"/>
      <c r="N157" s="11"/>
      <c r="O157" s="53"/>
      <c r="Q157" s="7"/>
      <c r="R157" s="82"/>
      <c r="S157" s="16"/>
      <c r="T157" s="16"/>
      <c r="U157" s="16"/>
      <c r="V157" s="16"/>
      <c r="W157" s="16"/>
      <c r="X157" s="16"/>
      <c r="Y157" s="16"/>
      <c r="Z157" s="16"/>
    </row>
    <row r="158" spans="1:34" ht="38.25">
      <c r="A158" s="20" t="s">
        <v>16</v>
      </c>
      <c r="B158" s="21" t="s">
        <v>575</v>
      </c>
      <c r="C158" s="21"/>
      <c r="D158" s="22" t="s">
        <v>588</v>
      </c>
      <c r="E158" s="21" t="s">
        <v>589</v>
      </c>
      <c r="F158" s="21" t="s">
        <v>590</v>
      </c>
      <c r="G158" s="21" t="s">
        <v>609</v>
      </c>
      <c r="H158" s="21" t="s">
        <v>592</v>
      </c>
      <c r="I158" s="21" t="s">
        <v>593</v>
      </c>
      <c r="J158" s="76" t="s">
        <v>594</v>
      </c>
      <c r="K158" s="62" t="s">
        <v>610</v>
      </c>
      <c r="L158" s="77" t="s">
        <v>611</v>
      </c>
      <c r="M158" s="21" t="s">
        <v>612</v>
      </c>
      <c r="N158" s="417" t="s">
        <v>3630</v>
      </c>
      <c r="O158" s="63" t="s">
        <v>3629</v>
      </c>
      <c r="P158" s="21" t="s">
        <v>597</v>
      </c>
      <c r="Q158" s="78" t="s">
        <v>598</v>
      </c>
      <c r="R158" s="82"/>
      <c r="S158" s="16"/>
      <c r="T158" s="16"/>
      <c r="U158" s="16"/>
      <c r="V158" s="16"/>
      <c r="W158" s="16"/>
      <c r="X158" s="16"/>
      <c r="Y158" s="16"/>
      <c r="Z158" s="16"/>
    </row>
    <row r="159" spans="1:34" ht="14.25">
      <c r="A159" s="382"/>
      <c r="B159" s="397"/>
      <c r="C159" s="401"/>
      <c r="D159" s="409"/>
      <c r="E159" s="402"/>
      <c r="F159" s="428"/>
      <c r="G159" s="407"/>
      <c r="H159" s="402"/>
      <c r="I159" s="399"/>
      <c r="J159" s="439"/>
      <c r="K159" s="439"/>
      <c r="L159" s="440"/>
      <c r="M159" s="438"/>
      <c r="N159" s="440"/>
      <c r="O159" s="427"/>
      <c r="P159" s="403"/>
      <c r="Q159" s="418"/>
      <c r="R159" s="436"/>
      <c r="S159" s="426"/>
      <c r="T159" s="16"/>
      <c r="U159" s="435"/>
      <c r="V159" s="435"/>
      <c r="W159" s="435"/>
      <c r="X159" s="435"/>
      <c r="Y159" s="435"/>
      <c r="Z159" s="435"/>
      <c r="AA159" s="393"/>
      <c r="AB159" s="393"/>
      <c r="AC159" s="393"/>
    </row>
    <row r="160" spans="1:34" ht="14.25">
      <c r="A160" s="382"/>
      <c r="B160" s="397"/>
      <c r="C160" s="401"/>
      <c r="D160" s="409"/>
      <c r="E160" s="402"/>
      <c r="F160" s="428"/>
      <c r="G160" s="407"/>
      <c r="H160" s="402"/>
      <c r="I160" s="399"/>
      <c r="J160" s="439"/>
      <c r="K160" s="439"/>
      <c r="L160" s="440"/>
      <c r="M160" s="438"/>
      <c r="N160" s="440"/>
      <c r="O160" s="427"/>
      <c r="P160" s="403"/>
      <c r="Q160" s="418"/>
      <c r="R160" s="436"/>
      <c r="S160" s="426"/>
      <c r="T160" s="16"/>
      <c r="U160" s="435"/>
      <c r="V160" s="435"/>
      <c r="W160" s="435"/>
      <c r="X160" s="435"/>
      <c r="Y160" s="435"/>
      <c r="Z160" s="435"/>
      <c r="AA160" s="393"/>
      <c r="AB160" s="393"/>
      <c r="AC160" s="393"/>
    </row>
    <row r="161" spans="1:26" s="393" customFormat="1" ht="14.25">
      <c r="A161" s="382"/>
      <c r="B161" s="397"/>
      <c r="C161" s="401"/>
      <c r="D161" s="409"/>
      <c r="E161" s="402"/>
      <c r="F161" s="428"/>
      <c r="G161" s="407"/>
      <c r="H161" s="402"/>
      <c r="I161" s="399"/>
      <c r="J161" s="439"/>
      <c r="K161" s="439"/>
      <c r="L161" s="440"/>
      <c r="M161" s="438"/>
      <c r="N161" s="440"/>
      <c r="O161" s="427"/>
      <c r="P161" s="403"/>
      <c r="Q161" s="418"/>
      <c r="R161" s="433"/>
      <c r="S161" s="435"/>
      <c r="T161" s="435"/>
      <c r="U161" s="435"/>
      <c r="V161" s="435"/>
      <c r="W161" s="435"/>
      <c r="X161" s="435"/>
      <c r="Y161" s="435"/>
      <c r="Z161" s="435"/>
    </row>
    <row r="162" spans="1:26" s="393" customFormat="1" ht="14.25">
      <c r="A162" s="382"/>
      <c r="B162" s="397"/>
      <c r="C162" s="401"/>
      <c r="D162" s="409"/>
      <c r="E162" s="402"/>
      <c r="F162" s="439"/>
      <c r="G162" s="412"/>
      <c r="H162" s="402"/>
      <c r="I162" s="399"/>
      <c r="J162" s="439"/>
      <c r="K162" s="439"/>
      <c r="L162" s="440"/>
      <c r="M162" s="438"/>
      <c r="N162" s="440"/>
      <c r="O162" s="427"/>
      <c r="P162" s="403"/>
      <c r="Q162" s="418"/>
      <c r="R162" s="433"/>
      <c r="S162" s="435"/>
      <c r="T162" s="435"/>
      <c r="U162" s="435"/>
      <c r="V162" s="435"/>
      <c r="W162" s="435"/>
      <c r="X162" s="435"/>
      <c r="Y162" s="435"/>
      <c r="Z162" s="435"/>
    </row>
    <row r="163" spans="1:26" s="393" customFormat="1" ht="14.25">
      <c r="A163" s="382"/>
      <c r="B163" s="397"/>
      <c r="C163" s="401"/>
      <c r="D163" s="409"/>
      <c r="E163" s="402"/>
      <c r="F163" s="439"/>
      <c r="G163" s="412"/>
      <c r="H163" s="402"/>
      <c r="I163" s="399"/>
      <c r="J163" s="439"/>
      <c r="K163" s="439"/>
      <c r="L163" s="440"/>
      <c r="M163" s="438"/>
      <c r="N163" s="440"/>
      <c r="O163" s="427"/>
      <c r="P163" s="403"/>
      <c r="Q163" s="418"/>
      <c r="R163" s="433"/>
      <c r="S163" s="435"/>
      <c r="T163" s="435"/>
      <c r="U163" s="435"/>
      <c r="V163" s="435"/>
      <c r="W163" s="435"/>
      <c r="X163" s="435"/>
      <c r="Y163" s="435"/>
      <c r="Z163" s="435"/>
    </row>
    <row r="164" spans="1:26" s="393" customFormat="1" ht="14.25">
      <c r="A164" s="382"/>
      <c r="B164" s="397"/>
      <c r="C164" s="401"/>
      <c r="D164" s="409"/>
      <c r="E164" s="402"/>
      <c r="F164" s="428"/>
      <c r="G164" s="407"/>
      <c r="H164" s="402"/>
      <c r="I164" s="399"/>
      <c r="J164" s="439"/>
      <c r="K164" s="430"/>
      <c r="L164" s="440"/>
      <c r="M164" s="438"/>
      <c r="N164" s="440"/>
      <c r="O164" s="427"/>
      <c r="P164" s="432"/>
      <c r="Q164" s="418"/>
      <c r="R164" s="433"/>
      <c r="S164" s="435"/>
      <c r="T164" s="435"/>
      <c r="U164" s="435"/>
      <c r="V164" s="435"/>
      <c r="W164" s="435"/>
      <c r="X164" s="435"/>
      <c r="Y164" s="435"/>
      <c r="Z164" s="435"/>
    </row>
    <row r="165" spans="1:26" s="393" customFormat="1" ht="14.25">
      <c r="A165" s="382"/>
      <c r="B165" s="397"/>
      <c r="C165" s="401"/>
      <c r="D165" s="409"/>
      <c r="E165" s="402"/>
      <c r="F165" s="428"/>
      <c r="G165" s="407"/>
      <c r="H165" s="402"/>
      <c r="I165" s="399"/>
      <c r="J165" s="430"/>
      <c r="K165" s="430"/>
      <c r="L165" s="430"/>
      <c r="M165" s="430"/>
      <c r="N165" s="431"/>
      <c r="O165" s="442"/>
      <c r="P165" s="432"/>
      <c r="Q165" s="418"/>
      <c r="R165" s="433"/>
      <c r="S165" s="435"/>
      <c r="T165" s="435"/>
      <c r="U165" s="435"/>
      <c r="V165" s="435"/>
      <c r="W165" s="435"/>
      <c r="X165" s="435"/>
      <c r="Y165" s="435"/>
      <c r="Z165" s="435"/>
    </row>
    <row r="166" spans="1:26" s="393" customFormat="1" ht="14.25">
      <c r="A166" s="382"/>
      <c r="B166" s="397"/>
      <c r="C166" s="401"/>
      <c r="D166" s="409"/>
      <c r="E166" s="402"/>
      <c r="F166" s="439"/>
      <c r="G166" s="412"/>
      <c r="H166" s="402"/>
      <c r="I166" s="399"/>
      <c r="J166" s="439"/>
      <c r="K166" s="439"/>
      <c r="L166" s="440"/>
      <c r="M166" s="438"/>
      <c r="N166" s="440"/>
      <c r="O166" s="427"/>
      <c r="P166" s="403"/>
      <c r="Q166" s="418"/>
      <c r="R166" s="436"/>
      <c r="S166" s="426"/>
      <c r="T166" s="435"/>
      <c r="U166" s="435"/>
      <c r="V166" s="435"/>
      <c r="W166" s="435"/>
      <c r="X166" s="435"/>
      <c r="Y166" s="435"/>
      <c r="Z166" s="435"/>
    </row>
    <row r="167" spans="1:26" s="393" customFormat="1" ht="14.25">
      <c r="A167" s="382"/>
      <c r="B167" s="397"/>
      <c r="C167" s="401"/>
      <c r="D167" s="409"/>
      <c r="E167" s="402"/>
      <c r="F167" s="428"/>
      <c r="G167" s="407"/>
      <c r="H167" s="402"/>
      <c r="I167" s="399"/>
      <c r="J167" s="376"/>
      <c r="K167" s="376"/>
      <c r="L167" s="376"/>
      <c r="M167" s="376"/>
      <c r="N167" s="429"/>
      <c r="O167" s="427"/>
      <c r="P167" s="404"/>
      <c r="Q167" s="418"/>
      <c r="R167" s="436"/>
      <c r="S167" s="426"/>
      <c r="T167" s="435"/>
      <c r="U167" s="435"/>
      <c r="V167" s="435"/>
      <c r="W167" s="435"/>
      <c r="X167" s="435"/>
      <c r="Y167" s="435"/>
      <c r="Z167" s="435"/>
    </row>
    <row r="168" spans="1:26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P168" s="7"/>
      <c r="Q168" s="11"/>
      <c r="R168" s="141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9"/>
      <c r="B169" s="23"/>
      <c r="C169" s="23"/>
      <c r="D169" s="23"/>
      <c r="E169" s="32"/>
      <c r="F169" s="30"/>
      <c r="G169" s="41"/>
      <c r="H169" s="42"/>
      <c r="I169" s="82"/>
      <c r="J169" s="17"/>
      <c r="K169" s="83"/>
      <c r="L169" s="84"/>
      <c r="M169" s="85"/>
      <c r="N169" s="86"/>
      <c r="O169" s="87"/>
      <c r="P169" s="11"/>
      <c r="Q169" s="16"/>
      <c r="R169" s="141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7"/>
      <c r="B170" s="45"/>
      <c r="C170" s="102"/>
      <c r="D170" s="6"/>
      <c r="E170" s="38"/>
      <c r="F170" s="82"/>
      <c r="G170" s="41"/>
      <c r="H170" s="42"/>
      <c r="I170" s="82"/>
      <c r="J170" s="17"/>
      <c r="K170" s="83"/>
      <c r="L170" s="84"/>
      <c r="M170" s="85"/>
      <c r="N170" s="86"/>
      <c r="O170" s="87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 ht="15">
      <c r="A171" s="5"/>
      <c r="B171" s="103" t="s">
        <v>619</v>
      </c>
      <c r="C171" s="103"/>
      <c r="D171" s="103"/>
      <c r="E171" s="103"/>
      <c r="F171" s="17"/>
      <c r="G171" s="17"/>
      <c r="H171" s="104"/>
      <c r="I171" s="17"/>
      <c r="J171" s="74"/>
      <c r="K171" s="75"/>
      <c r="L171" s="17"/>
      <c r="M171" s="17"/>
      <c r="N171" s="16"/>
      <c r="O171" s="98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 ht="38.25">
      <c r="A172" s="20" t="s">
        <v>16</v>
      </c>
      <c r="B172" s="21" t="s">
        <v>575</v>
      </c>
      <c r="C172" s="21"/>
      <c r="D172" s="22" t="s">
        <v>588</v>
      </c>
      <c r="E172" s="21" t="s">
        <v>589</v>
      </c>
      <c r="F172" s="21" t="s">
        <v>590</v>
      </c>
      <c r="G172" s="21" t="s">
        <v>620</v>
      </c>
      <c r="H172" s="21" t="s">
        <v>621</v>
      </c>
      <c r="I172" s="21" t="s">
        <v>593</v>
      </c>
      <c r="J172" s="61" t="s">
        <v>594</v>
      </c>
      <c r="K172" s="21" t="s">
        <v>595</v>
      </c>
      <c r="L172" s="21" t="s">
        <v>596</v>
      </c>
      <c r="M172" s="21" t="s">
        <v>597</v>
      </c>
      <c r="N172" s="22" t="s">
        <v>598</v>
      </c>
      <c r="O172" s="98"/>
      <c r="P172" s="11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</v>
      </c>
      <c r="B173" s="105">
        <v>41579</v>
      </c>
      <c r="C173" s="105"/>
      <c r="D173" s="106" t="s">
        <v>622</v>
      </c>
      <c r="E173" s="107" t="s">
        <v>623</v>
      </c>
      <c r="F173" s="108">
        <v>82</v>
      </c>
      <c r="G173" s="107" t="s">
        <v>624</v>
      </c>
      <c r="H173" s="107">
        <v>100</v>
      </c>
      <c r="I173" s="125">
        <v>100</v>
      </c>
      <c r="J173" s="126" t="s">
        <v>625</v>
      </c>
      <c r="K173" s="127">
        <f t="shared" ref="K173:K204" si="155">H173-F173</f>
        <v>18</v>
      </c>
      <c r="L173" s="128">
        <f t="shared" ref="L173:L204" si="156">K173/F173</f>
        <v>0.21951219512195122</v>
      </c>
      <c r="M173" s="129" t="s">
        <v>599</v>
      </c>
      <c r="N173" s="130">
        <v>42657</v>
      </c>
      <c r="O173" s="53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2</v>
      </c>
      <c r="B174" s="105">
        <v>41794</v>
      </c>
      <c r="C174" s="105"/>
      <c r="D174" s="106" t="s">
        <v>626</v>
      </c>
      <c r="E174" s="107" t="s">
        <v>600</v>
      </c>
      <c r="F174" s="108">
        <v>257</v>
      </c>
      <c r="G174" s="107" t="s">
        <v>624</v>
      </c>
      <c r="H174" s="107">
        <v>300</v>
      </c>
      <c r="I174" s="125">
        <v>300</v>
      </c>
      <c r="J174" s="126" t="s">
        <v>625</v>
      </c>
      <c r="K174" s="127">
        <f t="shared" si="155"/>
        <v>43</v>
      </c>
      <c r="L174" s="128">
        <f t="shared" si="156"/>
        <v>0.16731517509727625</v>
      </c>
      <c r="M174" s="129" t="s">
        <v>599</v>
      </c>
      <c r="N174" s="130">
        <v>41822</v>
      </c>
      <c r="O174" s="5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</v>
      </c>
      <c r="B175" s="105">
        <v>41828</v>
      </c>
      <c r="C175" s="105"/>
      <c r="D175" s="106" t="s">
        <v>627</v>
      </c>
      <c r="E175" s="107" t="s">
        <v>600</v>
      </c>
      <c r="F175" s="108">
        <v>393</v>
      </c>
      <c r="G175" s="107" t="s">
        <v>624</v>
      </c>
      <c r="H175" s="107">
        <v>468</v>
      </c>
      <c r="I175" s="125">
        <v>468</v>
      </c>
      <c r="J175" s="126" t="s">
        <v>625</v>
      </c>
      <c r="K175" s="127">
        <f t="shared" si="155"/>
        <v>75</v>
      </c>
      <c r="L175" s="128">
        <f t="shared" si="156"/>
        <v>0.19083969465648856</v>
      </c>
      <c r="M175" s="129" t="s">
        <v>599</v>
      </c>
      <c r="N175" s="130">
        <v>41863</v>
      </c>
      <c r="O175" s="5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</v>
      </c>
      <c r="B176" s="105">
        <v>41857</v>
      </c>
      <c r="C176" s="105"/>
      <c r="D176" s="106" t="s">
        <v>628</v>
      </c>
      <c r="E176" s="107" t="s">
        <v>600</v>
      </c>
      <c r="F176" s="108">
        <v>205</v>
      </c>
      <c r="G176" s="107" t="s">
        <v>624</v>
      </c>
      <c r="H176" s="107">
        <v>275</v>
      </c>
      <c r="I176" s="125">
        <v>250</v>
      </c>
      <c r="J176" s="126" t="s">
        <v>625</v>
      </c>
      <c r="K176" s="127">
        <f t="shared" si="155"/>
        <v>70</v>
      </c>
      <c r="L176" s="128">
        <f t="shared" si="156"/>
        <v>0.34146341463414637</v>
      </c>
      <c r="M176" s="129" t="s">
        <v>599</v>
      </c>
      <c r="N176" s="130">
        <v>41962</v>
      </c>
      <c r="O176" s="5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</v>
      </c>
      <c r="B177" s="105">
        <v>41886</v>
      </c>
      <c r="C177" s="105"/>
      <c r="D177" s="106" t="s">
        <v>629</v>
      </c>
      <c r="E177" s="107" t="s">
        <v>600</v>
      </c>
      <c r="F177" s="108">
        <v>162</v>
      </c>
      <c r="G177" s="107" t="s">
        <v>624</v>
      </c>
      <c r="H177" s="107">
        <v>190</v>
      </c>
      <c r="I177" s="125">
        <v>190</v>
      </c>
      <c r="J177" s="126" t="s">
        <v>625</v>
      </c>
      <c r="K177" s="127">
        <f t="shared" si="155"/>
        <v>28</v>
      </c>
      <c r="L177" s="128">
        <f t="shared" si="156"/>
        <v>0.1728395061728395</v>
      </c>
      <c r="M177" s="129" t="s">
        <v>599</v>
      </c>
      <c r="N177" s="130">
        <v>42006</v>
      </c>
      <c r="O177" s="5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6</v>
      </c>
      <c r="B178" s="105">
        <v>41886</v>
      </c>
      <c r="C178" s="105"/>
      <c r="D178" s="106" t="s">
        <v>630</v>
      </c>
      <c r="E178" s="107" t="s">
        <v>600</v>
      </c>
      <c r="F178" s="108">
        <v>75</v>
      </c>
      <c r="G178" s="107" t="s">
        <v>624</v>
      </c>
      <c r="H178" s="107">
        <v>91.5</v>
      </c>
      <c r="I178" s="125" t="s">
        <v>631</v>
      </c>
      <c r="J178" s="126" t="s">
        <v>632</v>
      </c>
      <c r="K178" s="127">
        <f t="shared" si="155"/>
        <v>16.5</v>
      </c>
      <c r="L178" s="128">
        <f t="shared" si="156"/>
        <v>0.22</v>
      </c>
      <c r="M178" s="129" t="s">
        <v>599</v>
      </c>
      <c r="N178" s="130">
        <v>41954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</v>
      </c>
      <c r="B179" s="105">
        <v>41913</v>
      </c>
      <c r="C179" s="105"/>
      <c r="D179" s="106" t="s">
        <v>633</v>
      </c>
      <c r="E179" s="107" t="s">
        <v>600</v>
      </c>
      <c r="F179" s="108">
        <v>850</v>
      </c>
      <c r="G179" s="107" t="s">
        <v>624</v>
      </c>
      <c r="H179" s="107">
        <v>982.5</v>
      </c>
      <c r="I179" s="125">
        <v>1050</v>
      </c>
      <c r="J179" s="126" t="s">
        <v>634</v>
      </c>
      <c r="K179" s="127">
        <f t="shared" si="155"/>
        <v>132.5</v>
      </c>
      <c r="L179" s="128">
        <f t="shared" si="156"/>
        <v>0.15588235294117647</v>
      </c>
      <c r="M179" s="129" t="s">
        <v>599</v>
      </c>
      <c r="N179" s="130">
        <v>42039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8</v>
      </c>
      <c r="B180" s="105">
        <v>41913</v>
      </c>
      <c r="C180" s="105"/>
      <c r="D180" s="106" t="s">
        <v>635</v>
      </c>
      <c r="E180" s="107" t="s">
        <v>600</v>
      </c>
      <c r="F180" s="108">
        <v>475</v>
      </c>
      <c r="G180" s="107" t="s">
        <v>624</v>
      </c>
      <c r="H180" s="107">
        <v>515</v>
      </c>
      <c r="I180" s="125">
        <v>600</v>
      </c>
      <c r="J180" s="126" t="s">
        <v>636</v>
      </c>
      <c r="K180" s="127">
        <f t="shared" si="155"/>
        <v>40</v>
      </c>
      <c r="L180" s="128">
        <f t="shared" si="156"/>
        <v>8.4210526315789472E-2</v>
      </c>
      <c r="M180" s="129" t="s">
        <v>599</v>
      </c>
      <c r="N180" s="130">
        <v>41939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9</v>
      </c>
      <c r="B181" s="105">
        <v>41913</v>
      </c>
      <c r="C181" s="105"/>
      <c r="D181" s="106" t="s">
        <v>637</v>
      </c>
      <c r="E181" s="107" t="s">
        <v>600</v>
      </c>
      <c r="F181" s="108">
        <v>86</v>
      </c>
      <c r="G181" s="107" t="s">
        <v>624</v>
      </c>
      <c r="H181" s="107">
        <v>99</v>
      </c>
      <c r="I181" s="125">
        <v>140</v>
      </c>
      <c r="J181" s="126" t="s">
        <v>638</v>
      </c>
      <c r="K181" s="127">
        <f t="shared" si="155"/>
        <v>13</v>
      </c>
      <c r="L181" s="128">
        <f t="shared" si="156"/>
        <v>0.15116279069767441</v>
      </c>
      <c r="M181" s="129" t="s">
        <v>599</v>
      </c>
      <c r="N181" s="130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10</v>
      </c>
      <c r="B182" s="105">
        <v>41926</v>
      </c>
      <c r="C182" s="105"/>
      <c r="D182" s="106" t="s">
        <v>639</v>
      </c>
      <c r="E182" s="107" t="s">
        <v>600</v>
      </c>
      <c r="F182" s="108">
        <v>496.6</v>
      </c>
      <c r="G182" s="107" t="s">
        <v>624</v>
      </c>
      <c r="H182" s="107">
        <v>621</v>
      </c>
      <c r="I182" s="125">
        <v>580</v>
      </c>
      <c r="J182" s="126" t="s">
        <v>625</v>
      </c>
      <c r="K182" s="127">
        <f t="shared" si="155"/>
        <v>124.39999999999998</v>
      </c>
      <c r="L182" s="128">
        <f t="shared" si="156"/>
        <v>0.25050342327829234</v>
      </c>
      <c r="M182" s="129" t="s">
        <v>599</v>
      </c>
      <c r="N182" s="130">
        <v>42605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11</v>
      </c>
      <c r="B183" s="105">
        <v>41926</v>
      </c>
      <c r="C183" s="105"/>
      <c r="D183" s="106" t="s">
        <v>640</v>
      </c>
      <c r="E183" s="107" t="s">
        <v>600</v>
      </c>
      <c r="F183" s="108">
        <v>2481.9</v>
      </c>
      <c r="G183" s="107" t="s">
        <v>624</v>
      </c>
      <c r="H183" s="107">
        <v>2840</v>
      </c>
      <c r="I183" s="125">
        <v>2870</v>
      </c>
      <c r="J183" s="126" t="s">
        <v>641</v>
      </c>
      <c r="K183" s="127">
        <f t="shared" si="155"/>
        <v>358.09999999999991</v>
      </c>
      <c r="L183" s="128">
        <f t="shared" si="156"/>
        <v>0.14428462065353154</v>
      </c>
      <c r="M183" s="129" t="s">
        <v>599</v>
      </c>
      <c r="N183" s="130">
        <v>42017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12</v>
      </c>
      <c r="B184" s="105">
        <v>41928</v>
      </c>
      <c r="C184" s="105"/>
      <c r="D184" s="106" t="s">
        <v>642</v>
      </c>
      <c r="E184" s="107" t="s">
        <v>600</v>
      </c>
      <c r="F184" s="108">
        <v>84.5</v>
      </c>
      <c r="G184" s="107" t="s">
        <v>624</v>
      </c>
      <c r="H184" s="107">
        <v>93</v>
      </c>
      <c r="I184" s="125">
        <v>110</v>
      </c>
      <c r="J184" s="126" t="s">
        <v>643</v>
      </c>
      <c r="K184" s="127">
        <f t="shared" si="155"/>
        <v>8.5</v>
      </c>
      <c r="L184" s="128">
        <f t="shared" si="156"/>
        <v>0.10059171597633136</v>
      </c>
      <c r="M184" s="129" t="s">
        <v>599</v>
      </c>
      <c r="N184" s="130">
        <v>41939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13</v>
      </c>
      <c r="B185" s="105">
        <v>41928</v>
      </c>
      <c r="C185" s="105"/>
      <c r="D185" s="106" t="s">
        <v>644</v>
      </c>
      <c r="E185" s="107" t="s">
        <v>600</v>
      </c>
      <c r="F185" s="108">
        <v>401</v>
      </c>
      <c r="G185" s="107" t="s">
        <v>624</v>
      </c>
      <c r="H185" s="107">
        <v>428</v>
      </c>
      <c r="I185" s="125">
        <v>450</v>
      </c>
      <c r="J185" s="126" t="s">
        <v>645</v>
      </c>
      <c r="K185" s="127">
        <f t="shared" si="155"/>
        <v>27</v>
      </c>
      <c r="L185" s="128">
        <f t="shared" si="156"/>
        <v>6.7331670822942641E-2</v>
      </c>
      <c r="M185" s="129" t="s">
        <v>599</v>
      </c>
      <c r="N185" s="130">
        <v>42020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14</v>
      </c>
      <c r="B186" s="105">
        <v>41928</v>
      </c>
      <c r="C186" s="105"/>
      <c r="D186" s="106" t="s">
        <v>646</v>
      </c>
      <c r="E186" s="107" t="s">
        <v>600</v>
      </c>
      <c r="F186" s="108">
        <v>101</v>
      </c>
      <c r="G186" s="107" t="s">
        <v>624</v>
      </c>
      <c r="H186" s="107">
        <v>112</v>
      </c>
      <c r="I186" s="125">
        <v>120</v>
      </c>
      <c r="J186" s="126" t="s">
        <v>647</v>
      </c>
      <c r="K186" s="127">
        <f t="shared" si="155"/>
        <v>11</v>
      </c>
      <c r="L186" s="128">
        <f t="shared" si="156"/>
        <v>0.10891089108910891</v>
      </c>
      <c r="M186" s="129" t="s">
        <v>599</v>
      </c>
      <c r="N186" s="130">
        <v>41939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15</v>
      </c>
      <c r="B187" s="105">
        <v>41954</v>
      </c>
      <c r="C187" s="105"/>
      <c r="D187" s="106" t="s">
        <v>648</v>
      </c>
      <c r="E187" s="107" t="s">
        <v>600</v>
      </c>
      <c r="F187" s="108">
        <v>59</v>
      </c>
      <c r="G187" s="107" t="s">
        <v>624</v>
      </c>
      <c r="H187" s="107">
        <v>76</v>
      </c>
      <c r="I187" s="125">
        <v>76</v>
      </c>
      <c r="J187" s="126" t="s">
        <v>625</v>
      </c>
      <c r="K187" s="127">
        <f t="shared" si="155"/>
        <v>17</v>
      </c>
      <c r="L187" s="128">
        <f t="shared" si="156"/>
        <v>0.28813559322033899</v>
      </c>
      <c r="M187" s="129" t="s">
        <v>599</v>
      </c>
      <c r="N187" s="130">
        <v>43032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16</v>
      </c>
      <c r="B188" s="105">
        <v>41954</v>
      </c>
      <c r="C188" s="105"/>
      <c r="D188" s="106" t="s">
        <v>637</v>
      </c>
      <c r="E188" s="107" t="s">
        <v>600</v>
      </c>
      <c r="F188" s="108">
        <v>99</v>
      </c>
      <c r="G188" s="107" t="s">
        <v>624</v>
      </c>
      <c r="H188" s="107">
        <v>120</v>
      </c>
      <c r="I188" s="125">
        <v>120</v>
      </c>
      <c r="J188" s="126" t="s">
        <v>649</v>
      </c>
      <c r="K188" s="127">
        <f t="shared" si="155"/>
        <v>21</v>
      </c>
      <c r="L188" s="128">
        <f t="shared" si="156"/>
        <v>0.21212121212121213</v>
      </c>
      <c r="M188" s="129" t="s">
        <v>599</v>
      </c>
      <c r="N188" s="130">
        <v>41960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17</v>
      </c>
      <c r="B189" s="105">
        <v>41956</v>
      </c>
      <c r="C189" s="105"/>
      <c r="D189" s="106" t="s">
        <v>650</v>
      </c>
      <c r="E189" s="107" t="s">
        <v>600</v>
      </c>
      <c r="F189" s="108">
        <v>22</v>
      </c>
      <c r="G189" s="107" t="s">
        <v>624</v>
      </c>
      <c r="H189" s="107">
        <v>33.549999999999997</v>
      </c>
      <c r="I189" s="125">
        <v>32</v>
      </c>
      <c r="J189" s="126" t="s">
        <v>651</v>
      </c>
      <c r="K189" s="127">
        <f t="shared" si="155"/>
        <v>11.549999999999997</v>
      </c>
      <c r="L189" s="128">
        <f t="shared" si="156"/>
        <v>0.52499999999999991</v>
      </c>
      <c r="M189" s="129" t="s">
        <v>599</v>
      </c>
      <c r="N189" s="130">
        <v>42188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18</v>
      </c>
      <c r="B190" s="105">
        <v>41976</v>
      </c>
      <c r="C190" s="105"/>
      <c r="D190" s="106" t="s">
        <v>652</v>
      </c>
      <c r="E190" s="107" t="s">
        <v>600</v>
      </c>
      <c r="F190" s="108">
        <v>440</v>
      </c>
      <c r="G190" s="107" t="s">
        <v>624</v>
      </c>
      <c r="H190" s="107">
        <v>520</v>
      </c>
      <c r="I190" s="125">
        <v>520</v>
      </c>
      <c r="J190" s="126" t="s">
        <v>653</v>
      </c>
      <c r="K190" s="127">
        <f t="shared" si="155"/>
        <v>80</v>
      </c>
      <c r="L190" s="128">
        <f t="shared" si="156"/>
        <v>0.18181818181818182</v>
      </c>
      <c r="M190" s="129" t="s">
        <v>599</v>
      </c>
      <c r="N190" s="130">
        <v>42208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19</v>
      </c>
      <c r="B191" s="105">
        <v>41976</v>
      </c>
      <c r="C191" s="105"/>
      <c r="D191" s="106" t="s">
        <v>654</v>
      </c>
      <c r="E191" s="107" t="s">
        <v>600</v>
      </c>
      <c r="F191" s="108">
        <v>360</v>
      </c>
      <c r="G191" s="107" t="s">
        <v>624</v>
      </c>
      <c r="H191" s="107">
        <v>427</v>
      </c>
      <c r="I191" s="125">
        <v>425</v>
      </c>
      <c r="J191" s="126" t="s">
        <v>655</v>
      </c>
      <c r="K191" s="127">
        <f t="shared" si="155"/>
        <v>67</v>
      </c>
      <c r="L191" s="128">
        <f t="shared" si="156"/>
        <v>0.18611111111111112</v>
      </c>
      <c r="M191" s="129" t="s">
        <v>599</v>
      </c>
      <c r="N191" s="130">
        <v>42058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20</v>
      </c>
      <c r="B192" s="105">
        <v>42012</v>
      </c>
      <c r="C192" s="105"/>
      <c r="D192" s="106" t="s">
        <v>656</v>
      </c>
      <c r="E192" s="107" t="s">
        <v>600</v>
      </c>
      <c r="F192" s="108">
        <v>360</v>
      </c>
      <c r="G192" s="107" t="s">
        <v>624</v>
      </c>
      <c r="H192" s="107">
        <v>455</v>
      </c>
      <c r="I192" s="125">
        <v>420</v>
      </c>
      <c r="J192" s="126" t="s">
        <v>657</v>
      </c>
      <c r="K192" s="127">
        <f t="shared" si="155"/>
        <v>95</v>
      </c>
      <c r="L192" s="128">
        <f t="shared" si="156"/>
        <v>0.2638888888888889</v>
      </c>
      <c r="M192" s="129" t="s">
        <v>599</v>
      </c>
      <c r="N192" s="130">
        <v>42024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21</v>
      </c>
      <c r="B193" s="105">
        <v>42012</v>
      </c>
      <c r="C193" s="105"/>
      <c r="D193" s="106" t="s">
        <v>658</v>
      </c>
      <c r="E193" s="107" t="s">
        <v>600</v>
      </c>
      <c r="F193" s="108">
        <v>130</v>
      </c>
      <c r="G193" s="107"/>
      <c r="H193" s="107">
        <v>175.5</v>
      </c>
      <c r="I193" s="125">
        <v>165</v>
      </c>
      <c r="J193" s="126" t="s">
        <v>659</v>
      </c>
      <c r="K193" s="127">
        <f t="shared" si="155"/>
        <v>45.5</v>
      </c>
      <c r="L193" s="128">
        <f t="shared" si="156"/>
        <v>0.35</v>
      </c>
      <c r="M193" s="129" t="s">
        <v>599</v>
      </c>
      <c r="N193" s="130">
        <v>43088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22</v>
      </c>
      <c r="B194" s="105">
        <v>42040</v>
      </c>
      <c r="C194" s="105"/>
      <c r="D194" s="106" t="s">
        <v>390</v>
      </c>
      <c r="E194" s="107" t="s">
        <v>623</v>
      </c>
      <c r="F194" s="108">
        <v>98</v>
      </c>
      <c r="G194" s="107"/>
      <c r="H194" s="107">
        <v>120</v>
      </c>
      <c r="I194" s="125">
        <v>120</v>
      </c>
      <c r="J194" s="126" t="s">
        <v>625</v>
      </c>
      <c r="K194" s="127">
        <f t="shared" si="155"/>
        <v>22</v>
      </c>
      <c r="L194" s="128">
        <f t="shared" si="156"/>
        <v>0.22448979591836735</v>
      </c>
      <c r="M194" s="129" t="s">
        <v>599</v>
      </c>
      <c r="N194" s="130">
        <v>42753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23</v>
      </c>
      <c r="B195" s="105">
        <v>42040</v>
      </c>
      <c r="C195" s="105"/>
      <c r="D195" s="106" t="s">
        <v>660</v>
      </c>
      <c r="E195" s="107" t="s">
        <v>623</v>
      </c>
      <c r="F195" s="108">
        <v>196</v>
      </c>
      <c r="G195" s="107"/>
      <c r="H195" s="107">
        <v>262</v>
      </c>
      <c r="I195" s="125">
        <v>255</v>
      </c>
      <c r="J195" s="126" t="s">
        <v>625</v>
      </c>
      <c r="K195" s="127">
        <f t="shared" si="155"/>
        <v>66</v>
      </c>
      <c r="L195" s="128">
        <f t="shared" si="156"/>
        <v>0.33673469387755101</v>
      </c>
      <c r="M195" s="129" t="s">
        <v>599</v>
      </c>
      <c r="N195" s="130">
        <v>42599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24</v>
      </c>
      <c r="B196" s="109">
        <v>42067</v>
      </c>
      <c r="C196" s="109"/>
      <c r="D196" s="110" t="s">
        <v>389</v>
      </c>
      <c r="E196" s="111" t="s">
        <v>623</v>
      </c>
      <c r="F196" s="112">
        <v>235</v>
      </c>
      <c r="G196" s="112"/>
      <c r="H196" s="113">
        <v>77</v>
      </c>
      <c r="I196" s="131" t="s">
        <v>661</v>
      </c>
      <c r="J196" s="132" t="s">
        <v>662</v>
      </c>
      <c r="K196" s="133">
        <f t="shared" si="155"/>
        <v>-158</v>
      </c>
      <c r="L196" s="134">
        <f t="shared" si="156"/>
        <v>-0.67234042553191486</v>
      </c>
      <c r="M196" s="135" t="s">
        <v>663</v>
      </c>
      <c r="N196" s="136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25</v>
      </c>
      <c r="B197" s="105">
        <v>42067</v>
      </c>
      <c r="C197" s="105"/>
      <c r="D197" s="106" t="s">
        <v>481</v>
      </c>
      <c r="E197" s="107" t="s">
        <v>623</v>
      </c>
      <c r="F197" s="108">
        <v>185</v>
      </c>
      <c r="G197" s="107"/>
      <c r="H197" s="107">
        <v>224</v>
      </c>
      <c r="I197" s="125" t="s">
        <v>664</v>
      </c>
      <c r="J197" s="126" t="s">
        <v>625</v>
      </c>
      <c r="K197" s="127">
        <f t="shared" si="155"/>
        <v>39</v>
      </c>
      <c r="L197" s="128">
        <f t="shared" si="156"/>
        <v>0.21081081081081082</v>
      </c>
      <c r="M197" s="129" t="s">
        <v>599</v>
      </c>
      <c r="N197" s="130">
        <v>42647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3">
        <v>26</v>
      </c>
      <c r="B198" s="114">
        <v>42090</v>
      </c>
      <c r="C198" s="114"/>
      <c r="D198" s="115" t="s">
        <v>665</v>
      </c>
      <c r="E198" s="116" t="s">
        <v>623</v>
      </c>
      <c r="F198" s="117">
        <v>49.5</v>
      </c>
      <c r="G198" s="118"/>
      <c r="H198" s="118">
        <v>15.85</v>
      </c>
      <c r="I198" s="118">
        <v>67</v>
      </c>
      <c r="J198" s="137" t="s">
        <v>666</v>
      </c>
      <c r="K198" s="118">
        <f t="shared" si="155"/>
        <v>-33.65</v>
      </c>
      <c r="L198" s="138">
        <f t="shared" si="156"/>
        <v>-0.67979797979797973</v>
      </c>
      <c r="M198" s="135" t="s">
        <v>663</v>
      </c>
      <c r="N198" s="139">
        <v>43627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27</v>
      </c>
      <c r="B199" s="105">
        <v>42093</v>
      </c>
      <c r="C199" s="105"/>
      <c r="D199" s="106" t="s">
        <v>667</v>
      </c>
      <c r="E199" s="107" t="s">
        <v>623</v>
      </c>
      <c r="F199" s="108">
        <v>183.5</v>
      </c>
      <c r="G199" s="107"/>
      <c r="H199" s="107">
        <v>219</v>
      </c>
      <c r="I199" s="125">
        <v>218</v>
      </c>
      <c r="J199" s="126" t="s">
        <v>668</v>
      </c>
      <c r="K199" s="127">
        <f t="shared" si="155"/>
        <v>35.5</v>
      </c>
      <c r="L199" s="128">
        <f t="shared" si="156"/>
        <v>0.19346049046321526</v>
      </c>
      <c r="M199" s="129" t="s">
        <v>599</v>
      </c>
      <c r="N199" s="130">
        <v>42103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28</v>
      </c>
      <c r="B200" s="105">
        <v>42114</v>
      </c>
      <c r="C200" s="105"/>
      <c r="D200" s="106" t="s">
        <v>669</v>
      </c>
      <c r="E200" s="107" t="s">
        <v>623</v>
      </c>
      <c r="F200" s="108">
        <f>(227+237)/2</f>
        <v>232</v>
      </c>
      <c r="G200" s="107"/>
      <c r="H200" s="107">
        <v>298</v>
      </c>
      <c r="I200" s="125">
        <v>298</v>
      </c>
      <c r="J200" s="126" t="s">
        <v>625</v>
      </c>
      <c r="K200" s="127">
        <f t="shared" si="155"/>
        <v>66</v>
      </c>
      <c r="L200" s="128">
        <f t="shared" si="156"/>
        <v>0.28448275862068967</v>
      </c>
      <c r="M200" s="129" t="s">
        <v>599</v>
      </c>
      <c r="N200" s="130">
        <v>42823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29</v>
      </c>
      <c r="B201" s="105">
        <v>42128</v>
      </c>
      <c r="C201" s="105"/>
      <c r="D201" s="106" t="s">
        <v>670</v>
      </c>
      <c r="E201" s="107" t="s">
        <v>600</v>
      </c>
      <c r="F201" s="108">
        <v>385</v>
      </c>
      <c r="G201" s="107"/>
      <c r="H201" s="107">
        <f>212.5+331</f>
        <v>543.5</v>
      </c>
      <c r="I201" s="125">
        <v>510</v>
      </c>
      <c r="J201" s="126" t="s">
        <v>671</v>
      </c>
      <c r="K201" s="127">
        <f t="shared" si="155"/>
        <v>158.5</v>
      </c>
      <c r="L201" s="128">
        <f t="shared" si="156"/>
        <v>0.41168831168831171</v>
      </c>
      <c r="M201" s="129" t="s">
        <v>599</v>
      </c>
      <c r="N201" s="130">
        <v>42235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30</v>
      </c>
      <c r="B202" s="105">
        <v>42128</v>
      </c>
      <c r="C202" s="105"/>
      <c r="D202" s="106" t="s">
        <v>672</v>
      </c>
      <c r="E202" s="107" t="s">
        <v>600</v>
      </c>
      <c r="F202" s="108">
        <v>115.5</v>
      </c>
      <c r="G202" s="107"/>
      <c r="H202" s="107">
        <v>146</v>
      </c>
      <c r="I202" s="125">
        <v>142</v>
      </c>
      <c r="J202" s="126" t="s">
        <v>673</v>
      </c>
      <c r="K202" s="127">
        <f t="shared" si="155"/>
        <v>30.5</v>
      </c>
      <c r="L202" s="128">
        <f t="shared" si="156"/>
        <v>0.26406926406926406</v>
      </c>
      <c r="M202" s="129" t="s">
        <v>599</v>
      </c>
      <c r="N202" s="130">
        <v>42202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31</v>
      </c>
      <c r="B203" s="105">
        <v>42151</v>
      </c>
      <c r="C203" s="105"/>
      <c r="D203" s="106" t="s">
        <v>674</v>
      </c>
      <c r="E203" s="107" t="s">
        <v>600</v>
      </c>
      <c r="F203" s="108">
        <v>237.5</v>
      </c>
      <c r="G203" s="107"/>
      <c r="H203" s="107">
        <v>279.5</v>
      </c>
      <c r="I203" s="125">
        <v>278</v>
      </c>
      <c r="J203" s="126" t="s">
        <v>625</v>
      </c>
      <c r="K203" s="127">
        <f t="shared" si="155"/>
        <v>42</v>
      </c>
      <c r="L203" s="128">
        <f t="shared" si="156"/>
        <v>0.17684210526315788</v>
      </c>
      <c r="M203" s="129" t="s">
        <v>599</v>
      </c>
      <c r="N203" s="130">
        <v>42222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32</v>
      </c>
      <c r="B204" s="105">
        <v>42174</v>
      </c>
      <c r="C204" s="105"/>
      <c r="D204" s="106" t="s">
        <v>644</v>
      </c>
      <c r="E204" s="107" t="s">
        <v>623</v>
      </c>
      <c r="F204" s="108">
        <v>340</v>
      </c>
      <c r="G204" s="107"/>
      <c r="H204" s="107">
        <v>448</v>
      </c>
      <c r="I204" s="125">
        <v>448</v>
      </c>
      <c r="J204" s="126" t="s">
        <v>625</v>
      </c>
      <c r="K204" s="127">
        <f t="shared" si="155"/>
        <v>108</v>
      </c>
      <c r="L204" s="128">
        <f t="shared" si="156"/>
        <v>0.31764705882352939</v>
      </c>
      <c r="M204" s="129" t="s">
        <v>599</v>
      </c>
      <c r="N204" s="130">
        <v>43018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33</v>
      </c>
      <c r="B205" s="105">
        <v>42191</v>
      </c>
      <c r="C205" s="105"/>
      <c r="D205" s="106" t="s">
        <v>675</v>
      </c>
      <c r="E205" s="107" t="s">
        <v>623</v>
      </c>
      <c r="F205" s="108">
        <v>390</v>
      </c>
      <c r="G205" s="107"/>
      <c r="H205" s="107">
        <v>460</v>
      </c>
      <c r="I205" s="125">
        <v>460</v>
      </c>
      <c r="J205" s="126" t="s">
        <v>625</v>
      </c>
      <c r="K205" s="127">
        <f t="shared" ref="K205:K225" si="157">H205-F205</f>
        <v>70</v>
      </c>
      <c r="L205" s="128">
        <f t="shared" ref="L205:L225" si="158">K205/F205</f>
        <v>0.17948717948717949</v>
      </c>
      <c r="M205" s="129" t="s">
        <v>599</v>
      </c>
      <c r="N205" s="130">
        <v>42478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34</v>
      </c>
      <c r="B206" s="109">
        <v>42195</v>
      </c>
      <c r="C206" s="109"/>
      <c r="D206" s="110" t="s">
        <v>676</v>
      </c>
      <c r="E206" s="111" t="s">
        <v>623</v>
      </c>
      <c r="F206" s="112">
        <v>122.5</v>
      </c>
      <c r="G206" s="112"/>
      <c r="H206" s="113">
        <v>61</v>
      </c>
      <c r="I206" s="131">
        <v>172</v>
      </c>
      <c r="J206" s="132" t="s">
        <v>677</v>
      </c>
      <c r="K206" s="133">
        <f t="shared" si="157"/>
        <v>-61.5</v>
      </c>
      <c r="L206" s="134">
        <f t="shared" si="158"/>
        <v>-0.50204081632653064</v>
      </c>
      <c r="M206" s="135" t="s">
        <v>663</v>
      </c>
      <c r="N206" s="136">
        <v>43333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35</v>
      </c>
      <c r="B207" s="105">
        <v>42219</v>
      </c>
      <c r="C207" s="105"/>
      <c r="D207" s="106" t="s">
        <v>678</v>
      </c>
      <c r="E207" s="107" t="s">
        <v>623</v>
      </c>
      <c r="F207" s="108">
        <v>297.5</v>
      </c>
      <c r="G207" s="107"/>
      <c r="H207" s="107">
        <v>350</v>
      </c>
      <c r="I207" s="125">
        <v>360</v>
      </c>
      <c r="J207" s="126" t="s">
        <v>679</v>
      </c>
      <c r="K207" s="127">
        <f t="shared" si="157"/>
        <v>52.5</v>
      </c>
      <c r="L207" s="128">
        <f t="shared" si="158"/>
        <v>0.17647058823529413</v>
      </c>
      <c r="M207" s="129" t="s">
        <v>599</v>
      </c>
      <c r="N207" s="130">
        <v>42232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36</v>
      </c>
      <c r="B208" s="105">
        <v>42219</v>
      </c>
      <c r="C208" s="105"/>
      <c r="D208" s="106" t="s">
        <v>680</v>
      </c>
      <c r="E208" s="107" t="s">
        <v>623</v>
      </c>
      <c r="F208" s="108">
        <v>115.5</v>
      </c>
      <c r="G208" s="107"/>
      <c r="H208" s="107">
        <v>149</v>
      </c>
      <c r="I208" s="125">
        <v>140</v>
      </c>
      <c r="J208" s="140" t="s">
        <v>681</v>
      </c>
      <c r="K208" s="127">
        <f t="shared" si="157"/>
        <v>33.5</v>
      </c>
      <c r="L208" s="128">
        <f t="shared" si="158"/>
        <v>0.29004329004329005</v>
      </c>
      <c r="M208" s="129" t="s">
        <v>599</v>
      </c>
      <c r="N208" s="130">
        <v>42740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37</v>
      </c>
      <c r="B209" s="105">
        <v>42251</v>
      </c>
      <c r="C209" s="105"/>
      <c r="D209" s="106" t="s">
        <v>674</v>
      </c>
      <c r="E209" s="107" t="s">
        <v>623</v>
      </c>
      <c r="F209" s="108">
        <v>226</v>
      </c>
      <c r="G209" s="107"/>
      <c r="H209" s="107">
        <v>292</v>
      </c>
      <c r="I209" s="125">
        <v>292</v>
      </c>
      <c r="J209" s="126" t="s">
        <v>682</v>
      </c>
      <c r="K209" s="127">
        <f t="shared" si="157"/>
        <v>66</v>
      </c>
      <c r="L209" s="128">
        <f t="shared" si="158"/>
        <v>0.29203539823008851</v>
      </c>
      <c r="M209" s="129" t="s">
        <v>599</v>
      </c>
      <c r="N209" s="130">
        <v>42286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38</v>
      </c>
      <c r="B210" s="105">
        <v>42254</v>
      </c>
      <c r="C210" s="105"/>
      <c r="D210" s="106" t="s">
        <v>669</v>
      </c>
      <c r="E210" s="107" t="s">
        <v>623</v>
      </c>
      <c r="F210" s="108">
        <v>232.5</v>
      </c>
      <c r="G210" s="107"/>
      <c r="H210" s="107">
        <v>312.5</v>
      </c>
      <c r="I210" s="125">
        <v>310</v>
      </c>
      <c r="J210" s="126" t="s">
        <v>625</v>
      </c>
      <c r="K210" s="127">
        <f t="shared" si="157"/>
        <v>80</v>
      </c>
      <c r="L210" s="128">
        <f t="shared" si="158"/>
        <v>0.34408602150537637</v>
      </c>
      <c r="M210" s="129" t="s">
        <v>599</v>
      </c>
      <c r="N210" s="130">
        <v>42823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39</v>
      </c>
      <c r="B211" s="105">
        <v>42268</v>
      </c>
      <c r="C211" s="105"/>
      <c r="D211" s="106" t="s">
        <v>683</v>
      </c>
      <c r="E211" s="107" t="s">
        <v>623</v>
      </c>
      <c r="F211" s="108">
        <v>196.5</v>
      </c>
      <c r="G211" s="107"/>
      <c r="H211" s="107">
        <v>238</v>
      </c>
      <c r="I211" s="125">
        <v>238</v>
      </c>
      <c r="J211" s="126" t="s">
        <v>682</v>
      </c>
      <c r="K211" s="127">
        <f t="shared" si="157"/>
        <v>41.5</v>
      </c>
      <c r="L211" s="128">
        <f t="shared" si="158"/>
        <v>0.21119592875318066</v>
      </c>
      <c r="M211" s="129" t="s">
        <v>599</v>
      </c>
      <c r="N211" s="130">
        <v>42291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40</v>
      </c>
      <c r="B212" s="105">
        <v>42271</v>
      </c>
      <c r="C212" s="105"/>
      <c r="D212" s="106" t="s">
        <v>622</v>
      </c>
      <c r="E212" s="107" t="s">
        <v>623</v>
      </c>
      <c r="F212" s="108">
        <v>65</v>
      </c>
      <c r="G212" s="107"/>
      <c r="H212" s="107">
        <v>82</v>
      </c>
      <c r="I212" s="125">
        <v>82</v>
      </c>
      <c r="J212" s="126" t="s">
        <v>682</v>
      </c>
      <c r="K212" s="127">
        <f t="shared" si="157"/>
        <v>17</v>
      </c>
      <c r="L212" s="128">
        <f t="shared" si="158"/>
        <v>0.26153846153846155</v>
      </c>
      <c r="M212" s="129" t="s">
        <v>599</v>
      </c>
      <c r="N212" s="130">
        <v>42578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41</v>
      </c>
      <c r="B213" s="105">
        <v>42291</v>
      </c>
      <c r="C213" s="105"/>
      <c r="D213" s="106" t="s">
        <v>684</v>
      </c>
      <c r="E213" s="107" t="s">
        <v>623</v>
      </c>
      <c r="F213" s="108">
        <v>144</v>
      </c>
      <c r="G213" s="107"/>
      <c r="H213" s="107">
        <v>182.5</v>
      </c>
      <c r="I213" s="125">
        <v>181</v>
      </c>
      <c r="J213" s="126" t="s">
        <v>682</v>
      </c>
      <c r="K213" s="127">
        <f t="shared" si="157"/>
        <v>38.5</v>
      </c>
      <c r="L213" s="128">
        <f t="shared" si="158"/>
        <v>0.2673611111111111</v>
      </c>
      <c r="M213" s="129" t="s">
        <v>599</v>
      </c>
      <c r="N213" s="130">
        <v>42817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42</v>
      </c>
      <c r="B214" s="105">
        <v>42291</v>
      </c>
      <c r="C214" s="105"/>
      <c r="D214" s="106" t="s">
        <v>685</v>
      </c>
      <c r="E214" s="107" t="s">
        <v>623</v>
      </c>
      <c r="F214" s="108">
        <v>264</v>
      </c>
      <c r="G214" s="107"/>
      <c r="H214" s="107">
        <v>311</v>
      </c>
      <c r="I214" s="125">
        <v>311</v>
      </c>
      <c r="J214" s="126" t="s">
        <v>682</v>
      </c>
      <c r="K214" s="127">
        <f t="shared" si="157"/>
        <v>47</v>
      </c>
      <c r="L214" s="128">
        <f t="shared" si="158"/>
        <v>0.17803030303030304</v>
      </c>
      <c r="M214" s="129" t="s">
        <v>599</v>
      </c>
      <c r="N214" s="130">
        <v>42604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43</v>
      </c>
      <c r="B215" s="105">
        <v>42318</v>
      </c>
      <c r="C215" s="105"/>
      <c r="D215" s="106" t="s">
        <v>686</v>
      </c>
      <c r="E215" s="107" t="s">
        <v>600</v>
      </c>
      <c r="F215" s="108">
        <v>549.5</v>
      </c>
      <c r="G215" s="107"/>
      <c r="H215" s="107">
        <v>630</v>
      </c>
      <c r="I215" s="125">
        <v>630</v>
      </c>
      <c r="J215" s="126" t="s">
        <v>682</v>
      </c>
      <c r="K215" s="127">
        <f t="shared" si="157"/>
        <v>80.5</v>
      </c>
      <c r="L215" s="128">
        <f t="shared" si="158"/>
        <v>0.1464968152866242</v>
      </c>
      <c r="M215" s="129" t="s">
        <v>599</v>
      </c>
      <c r="N215" s="130">
        <v>42419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44</v>
      </c>
      <c r="B216" s="105">
        <v>42342</v>
      </c>
      <c r="C216" s="105"/>
      <c r="D216" s="106" t="s">
        <v>687</v>
      </c>
      <c r="E216" s="107" t="s">
        <v>623</v>
      </c>
      <c r="F216" s="108">
        <v>1027.5</v>
      </c>
      <c r="G216" s="107"/>
      <c r="H216" s="107">
        <v>1315</v>
      </c>
      <c r="I216" s="125">
        <v>1250</v>
      </c>
      <c r="J216" s="126" t="s">
        <v>682</v>
      </c>
      <c r="K216" s="127">
        <f t="shared" si="157"/>
        <v>287.5</v>
      </c>
      <c r="L216" s="128">
        <f t="shared" si="158"/>
        <v>0.27980535279805352</v>
      </c>
      <c r="M216" s="129" t="s">
        <v>599</v>
      </c>
      <c r="N216" s="130">
        <v>43244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45</v>
      </c>
      <c r="B217" s="105">
        <v>42367</v>
      </c>
      <c r="C217" s="105"/>
      <c r="D217" s="106" t="s">
        <v>688</v>
      </c>
      <c r="E217" s="107" t="s">
        <v>623</v>
      </c>
      <c r="F217" s="108">
        <v>465</v>
      </c>
      <c r="G217" s="107"/>
      <c r="H217" s="107">
        <v>540</v>
      </c>
      <c r="I217" s="125">
        <v>540</v>
      </c>
      <c r="J217" s="126" t="s">
        <v>682</v>
      </c>
      <c r="K217" s="127">
        <f t="shared" si="157"/>
        <v>75</v>
      </c>
      <c r="L217" s="128">
        <f t="shared" si="158"/>
        <v>0.16129032258064516</v>
      </c>
      <c r="M217" s="129" t="s">
        <v>599</v>
      </c>
      <c r="N217" s="130">
        <v>42530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46</v>
      </c>
      <c r="B218" s="105">
        <v>42380</v>
      </c>
      <c r="C218" s="105"/>
      <c r="D218" s="106" t="s">
        <v>390</v>
      </c>
      <c r="E218" s="107" t="s">
        <v>600</v>
      </c>
      <c r="F218" s="108">
        <v>81</v>
      </c>
      <c r="G218" s="107"/>
      <c r="H218" s="107">
        <v>110</v>
      </c>
      <c r="I218" s="125">
        <v>110</v>
      </c>
      <c r="J218" s="126" t="s">
        <v>682</v>
      </c>
      <c r="K218" s="127">
        <f t="shared" si="157"/>
        <v>29</v>
      </c>
      <c r="L218" s="128">
        <f t="shared" si="158"/>
        <v>0.35802469135802467</v>
      </c>
      <c r="M218" s="129" t="s">
        <v>599</v>
      </c>
      <c r="N218" s="130">
        <v>42745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47</v>
      </c>
      <c r="B219" s="105">
        <v>42382</v>
      </c>
      <c r="C219" s="105"/>
      <c r="D219" s="106" t="s">
        <v>689</v>
      </c>
      <c r="E219" s="107" t="s">
        <v>600</v>
      </c>
      <c r="F219" s="108">
        <v>417.5</v>
      </c>
      <c r="G219" s="107"/>
      <c r="H219" s="107">
        <v>547</v>
      </c>
      <c r="I219" s="125">
        <v>535</v>
      </c>
      <c r="J219" s="126" t="s">
        <v>682</v>
      </c>
      <c r="K219" s="127">
        <f t="shared" si="157"/>
        <v>129.5</v>
      </c>
      <c r="L219" s="128">
        <f t="shared" si="158"/>
        <v>0.31017964071856285</v>
      </c>
      <c r="M219" s="129" t="s">
        <v>599</v>
      </c>
      <c r="N219" s="130">
        <v>42578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48</v>
      </c>
      <c r="B220" s="105">
        <v>42408</v>
      </c>
      <c r="C220" s="105"/>
      <c r="D220" s="106" t="s">
        <v>690</v>
      </c>
      <c r="E220" s="107" t="s">
        <v>623</v>
      </c>
      <c r="F220" s="108">
        <v>650</v>
      </c>
      <c r="G220" s="107"/>
      <c r="H220" s="107">
        <v>800</v>
      </c>
      <c r="I220" s="125">
        <v>800</v>
      </c>
      <c r="J220" s="126" t="s">
        <v>682</v>
      </c>
      <c r="K220" s="127">
        <f t="shared" si="157"/>
        <v>150</v>
      </c>
      <c r="L220" s="128">
        <f t="shared" si="158"/>
        <v>0.23076923076923078</v>
      </c>
      <c r="M220" s="129" t="s">
        <v>599</v>
      </c>
      <c r="N220" s="130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49</v>
      </c>
      <c r="B221" s="105">
        <v>42433</v>
      </c>
      <c r="C221" s="105"/>
      <c r="D221" s="106" t="s">
        <v>197</v>
      </c>
      <c r="E221" s="107" t="s">
        <v>623</v>
      </c>
      <c r="F221" s="108">
        <v>437.5</v>
      </c>
      <c r="G221" s="107"/>
      <c r="H221" s="107">
        <v>504.5</v>
      </c>
      <c r="I221" s="125">
        <v>522</v>
      </c>
      <c r="J221" s="126" t="s">
        <v>691</v>
      </c>
      <c r="K221" s="127">
        <f t="shared" si="157"/>
        <v>67</v>
      </c>
      <c r="L221" s="128">
        <f t="shared" si="158"/>
        <v>0.15314285714285714</v>
      </c>
      <c r="M221" s="129" t="s">
        <v>599</v>
      </c>
      <c r="N221" s="130">
        <v>42480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50</v>
      </c>
      <c r="B222" s="105">
        <v>42438</v>
      </c>
      <c r="C222" s="105"/>
      <c r="D222" s="106" t="s">
        <v>692</v>
      </c>
      <c r="E222" s="107" t="s">
        <v>623</v>
      </c>
      <c r="F222" s="108">
        <v>189.5</v>
      </c>
      <c r="G222" s="107"/>
      <c r="H222" s="107">
        <v>218</v>
      </c>
      <c r="I222" s="125">
        <v>218</v>
      </c>
      <c r="J222" s="126" t="s">
        <v>682</v>
      </c>
      <c r="K222" s="127">
        <f t="shared" si="157"/>
        <v>28.5</v>
      </c>
      <c r="L222" s="128">
        <f t="shared" si="158"/>
        <v>0.15039577836411611</v>
      </c>
      <c r="M222" s="129" t="s">
        <v>599</v>
      </c>
      <c r="N222" s="130">
        <v>43034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3">
        <v>51</v>
      </c>
      <c r="B223" s="114">
        <v>42471</v>
      </c>
      <c r="C223" s="114"/>
      <c r="D223" s="115" t="s">
        <v>693</v>
      </c>
      <c r="E223" s="116" t="s">
        <v>623</v>
      </c>
      <c r="F223" s="117">
        <v>36.5</v>
      </c>
      <c r="G223" s="118"/>
      <c r="H223" s="118">
        <v>15.85</v>
      </c>
      <c r="I223" s="118">
        <v>60</v>
      </c>
      <c r="J223" s="137" t="s">
        <v>694</v>
      </c>
      <c r="K223" s="133">
        <f t="shared" si="157"/>
        <v>-20.65</v>
      </c>
      <c r="L223" s="167">
        <f t="shared" si="158"/>
        <v>-0.5657534246575342</v>
      </c>
      <c r="M223" s="135" t="s">
        <v>663</v>
      </c>
      <c r="N223" s="168">
        <v>43627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52</v>
      </c>
      <c r="B224" s="105">
        <v>42472</v>
      </c>
      <c r="C224" s="105"/>
      <c r="D224" s="106" t="s">
        <v>695</v>
      </c>
      <c r="E224" s="107" t="s">
        <v>623</v>
      </c>
      <c r="F224" s="108">
        <v>93</v>
      </c>
      <c r="G224" s="107"/>
      <c r="H224" s="107">
        <v>149</v>
      </c>
      <c r="I224" s="125">
        <v>140</v>
      </c>
      <c r="J224" s="140" t="s">
        <v>696</v>
      </c>
      <c r="K224" s="127">
        <f t="shared" si="157"/>
        <v>56</v>
      </c>
      <c r="L224" s="128">
        <f t="shared" si="158"/>
        <v>0.60215053763440862</v>
      </c>
      <c r="M224" s="129" t="s">
        <v>599</v>
      </c>
      <c r="N224" s="130">
        <v>42740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53</v>
      </c>
      <c r="B225" s="105">
        <v>42472</v>
      </c>
      <c r="C225" s="105"/>
      <c r="D225" s="106" t="s">
        <v>697</v>
      </c>
      <c r="E225" s="107" t="s">
        <v>623</v>
      </c>
      <c r="F225" s="108">
        <v>130</v>
      </c>
      <c r="G225" s="107"/>
      <c r="H225" s="107">
        <v>150</v>
      </c>
      <c r="I225" s="125" t="s">
        <v>698</v>
      </c>
      <c r="J225" s="126" t="s">
        <v>682</v>
      </c>
      <c r="K225" s="127">
        <f t="shared" si="157"/>
        <v>20</v>
      </c>
      <c r="L225" s="128">
        <f t="shared" si="158"/>
        <v>0.15384615384615385</v>
      </c>
      <c r="M225" s="129" t="s">
        <v>599</v>
      </c>
      <c r="N225" s="130">
        <v>42564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54</v>
      </c>
      <c r="B226" s="105">
        <v>42473</v>
      </c>
      <c r="C226" s="105"/>
      <c r="D226" s="106" t="s">
        <v>354</v>
      </c>
      <c r="E226" s="107" t="s">
        <v>623</v>
      </c>
      <c r="F226" s="108">
        <v>196</v>
      </c>
      <c r="G226" s="107"/>
      <c r="H226" s="107">
        <v>299</v>
      </c>
      <c r="I226" s="125">
        <v>299</v>
      </c>
      <c r="J226" s="126" t="s">
        <v>682</v>
      </c>
      <c r="K226" s="127">
        <v>103</v>
      </c>
      <c r="L226" s="128">
        <v>0.52551020408163296</v>
      </c>
      <c r="M226" s="129" t="s">
        <v>599</v>
      </c>
      <c r="N226" s="130">
        <v>42620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55</v>
      </c>
      <c r="B227" s="105">
        <v>42473</v>
      </c>
      <c r="C227" s="105"/>
      <c r="D227" s="106" t="s">
        <v>756</v>
      </c>
      <c r="E227" s="107" t="s">
        <v>623</v>
      </c>
      <c r="F227" s="108">
        <v>88</v>
      </c>
      <c r="G227" s="107"/>
      <c r="H227" s="107">
        <v>103</v>
      </c>
      <c r="I227" s="125">
        <v>103</v>
      </c>
      <c r="J227" s="126" t="s">
        <v>682</v>
      </c>
      <c r="K227" s="127">
        <v>15</v>
      </c>
      <c r="L227" s="128">
        <v>0.170454545454545</v>
      </c>
      <c r="M227" s="129" t="s">
        <v>599</v>
      </c>
      <c r="N227" s="130">
        <v>42530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56</v>
      </c>
      <c r="B228" s="105">
        <v>42492</v>
      </c>
      <c r="C228" s="105"/>
      <c r="D228" s="106" t="s">
        <v>699</v>
      </c>
      <c r="E228" s="107" t="s">
        <v>623</v>
      </c>
      <c r="F228" s="108">
        <v>127.5</v>
      </c>
      <c r="G228" s="107"/>
      <c r="H228" s="107">
        <v>148</v>
      </c>
      <c r="I228" s="125" t="s">
        <v>700</v>
      </c>
      <c r="J228" s="126" t="s">
        <v>682</v>
      </c>
      <c r="K228" s="127">
        <f>H228-F228</f>
        <v>20.5</v>
      </c>
      <c r="L228" s="128">
        <f>K228/F228</f>
        <v>0.16078431372549021</v>
      </c>
      <c r="M228" s="129" t="s">
        <v>599</v>
      </c>
      <c r="N228" s="130">
        <v>42564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57</v>
      </c>
      <c r="B229" s="105">
        <v>42493</v>
      </c>
      <c r="C229" s="105"/>
      <c r="D229" s="106" t="s">
        <v>701</v>
      </c>
      <c r="E229" s="107" t="s">
        <v>623</v>
      </c>
      <c r="F229" s="108">
        <v>675</v>
      </c>
      <c r="G229" s="107"/>
      <c r="H229" s="107">
        <v>815</v>
      </c>
      <c r="I229" s="125" t="s">
        <v>702</v>
      </c>
      <c r="J229" s="126" t="s">
        <v>682</v>
      </c>
      <c r="K229" s="127">
        <f>H229-F229</f>
        <v>140</v>
      </c>
      <c r="L229" s="128">
        <f>K229/F229</f>
        <v>0.2074074074074074</v>
      </c>
      <c r="M229" s="129" t="s">
        <v>599</v>
      </c>
      <c r="N229" s="130">
        <v>43154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58</v>
      </c>
      <c r="B230" s="109">
        <v>42522</v>
      </c>
      <c r="C230" s="109"/>
      <c r="D230" s="110" t="s">
        <v>757</v>
      </c>
      <c r="E230" s="111" t="s">
        <v>623</v>
      </c>
      <c r="F230" s="112">
        <v>500</v>
      </c>
      <c r="G230" s="112"/>
      <c r="H230" s="113">
        <v>232.5</v>
      </c>
      <c r="I230" s="131" t="s">
        <v>758</v>
      </c>
      <c r="J230" s="132" t="s">
        <v>759</v>
      </c>
      <c r="K230" s="133">
        <f>H230-F230</f>
        <v>-267.5</v>
      </c>
      <c r="L230" s="134">
        <f>K230/F230</f>
        <v>-0.53500000000000003</v>
      </c>
      <c r="M230" s="135" t="s">
        <v>663</v>
      </c>
      <c r="N230" s="136">
        <v>43735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59</v>
      </c>
      <c r="B231" s="105">
        <v>42527</v>
      </c>
      <c r="C231" s="105"/>
      <c r="D231" s="106" t="s">
        <v>703</v>
      </c>
      <c r="E231" s="107" t="s">
        <v>623</v>
      </c>
      <c r="F231" s="108">
        <v>110</v>
      </c>
      <c r="G231" s="107"/>
      <c r="H231" s="107">
        <v>126.5</v>
      </c>
      <c r="I231" s="125">
        <v>125</v>
      </c>
      <c r="J231" s="126" t="s">
        <v>632</v>
      </c>
      <c r="K231" s="127">
        <f>H231-F231</f>
        <v>16.5</v>
      </c>
      <c r="L231" s="128">
        <f>K231/F231</f>
        <v>0.15</v>
      </c>
      <c r="M231" s="129" t="s">
        <v>599</v>
      </c>
      <c r="N231" s="130">
        <v>42552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60</v>
      </c>
      <c r="B232" s="105">
        <v>42538</v>
      </c>
      <c r="C232" s="105"/>
      <c r="D232" s="106" t="s">
        <v>704</v>
      </c>
      <c r="E232" s="107" t="s">
        <v>623</v>
      </c>
      <c r="F232" s="108">
        <v>44</v>
      </c>
      <c r="G232" s="107"/>
      <c r="H232" s="107">
        <v>69.5</v>
      </c>
      <c r="I232" s="125">
        <v>69.5</v>
      </c>
      <c r="J232" s="126" t="s">
        <v>705</v>
      </c>
      <c r="K232" s="127">
        <f>H232-F232</f>
        <v>25.5</v>
      </c>
      <c r="L232" s="128">
        <f>K232/F232</f>
        <v>0.57954545454545459</v>
      </c>
      <c r="M232" s="129" t="s">
        <v>599</v>
      </c>
      <c r="N232" s="130">
        <v>42977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61</v>
      </c>
      <c r="B233" s="105">
        <v>42549</v>
      </c>
      <c r="C233" s="105"/>
      <c r="D233" s="147" t="s">
        <v>760</v>
      </c>
      <c r="E233" s="107" t="s">
        <v>623</v>
      </c>
      <c r="F233" s="108">
        <v>262.5</v>
      </c>
      <c r="G233" s="107"/>
      <c r="H233" s="107">
        <v>340</v>
      </c>
      <c r="I233" s="125">
        <v>333</v>
      </c>
      <c r="J233" s="126" t="s">
        <v>761</v>
      </c>
      <c r="K233" s="127">
        <v>77.5</v>
      </c>
      <c r="L233" s="128">
        <v>0.29523809523809502</v>
      </c>
      <c r="M233" s="129" t="s">
        <v>599</v>
      </c>
      <c r="N233" s="130">
        <v>43017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62</v>
      </c>
      <c r="B234" s="105">
        <v>42549</v>
      </c>
      <c r="C234" s="105"/>
      <c r="D234" s="147" t="s">
        <v>762</v>
      </c>
      <c r="E234" s="107" t="s">
        <v>623</v>
      </c>
      <c r="F234" s="108">
        <v>840</v>
      </c>
      <c r="G234" s="107"/>
      <c r="H234" s="107">
        <v>1230</v>
      </c>
      <c r="I234" s="125">
        <v>1230</v>
      </c>
      <c r="J234" s="126" t="s">
        <v>682</v>
      </c>
      <c r="K234" s="127">
        <v>390</v>
      </c>
      <c r="L234" s="128">
        <v>0.46428571428571402</v>
      </c>
      <c r="M234" s="129" t="s">
        <v>599</v>
      </c>
      <c r="N234" s="130">
        <v>42649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4">
        <v>63</v>
      </c>
      <c r="B235" s="142">
        <v>42556</v>
      </c>
      <c r="C235" s="142"/>
      <c r="D235" s="143" t="s">
        <v>706</v>
      </c>
      <c r="E235" s="144" t="s">
        <v>623</v>
      </c>
      <c r="F235" s="145">
        <v>395</v>
      </c>
      <c r="G235" s="146"/>
      <c r="H235" s="146">
        <f>(468.5+342.5)/2</f>
        <v>405.5</v>
      </c>
      <c r="I235" s="146">
        <v>510</v>
      </c>
      <c r="J235" s="169" t="s">
        <v>707</v>
      </c>
      <c r="K235" s="170">
        <f t="shared" ref="K235:K241" si="159">H235-F235</f>
        <v>10.5</v>
      </c>
      <c r="L235" s="171">
        <f t="shared" ref="L235:L241" si="160">K235/F235</f>
        <v>2.6582278481012658E-2</v>
      </c>
      <c r="M235" s="172" t="s">
        <v>708</v>
      </c>
      <c r="N235" s="173">
        <v>43606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64</v>
      </c>
      <c r="B236" s="109">
        <v>42584</v>
      </c>
      <c r="C236" s="109"/>
      <c r="D236" s="110" t="s">
        <v>709</v>
      </c>
      <c r="E236" s="111" t="s">
        <v>600</v>
      </c>
      <c r="F236" s="112">
        <f>169.5-12.8</f>
        <v>156.69999999999999</v>
      </c>
      <c r="G236" s="112"/>
      <c r="H236" s="113">
        <v>77</v>
      </c>
      <c r="I236" s="131" t="s">
        <v>710</v>
      </c>
      <c r="J236" s="383" t="s">
        <v>3401</v>
      </c>
      <c r="K236" s="133">
        <f t="shared" si="159"/>
        <v>-79.699999999999989</v>
      </c>
      <c r="L236" s="134">
        <f t="shared" si="160"/>
        <v>-0.50861518825781749</v>
      </c>
      <c r="M236" s="135" t="s">
        <v>663</v>
      </c>
      <c r="N236" s="136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65</v>
      </c>
      <c r="B237" s="109">
        <v>42586</v>
      </c>
      <c r="C237" s="109"/>
      <c r="D237" s="110" t="s">
        <v>711</v>
      </c>
      <c r="E237" s="111" t="s">
        <v>623</v>
      </c>
      <c r="F237" s="112">
        <v>400</v>
      </c>
      <c r="G237" s="112"/>
      <c r="H237" s="113">
        <v>305</v>
      </c>
      <c r="I237" s="131">
        <v>475</v>
      </c>
      <c r="J237" s="132" t="s">
        <v>712</v>
      </c>
      <c r="K237" s="133">
        <f t="shared" si="159"/>
        <v>-95</v>
      </c>
      <c r="L237" s="134">
        <f t="shared" si="160"/>
        <v>-0.23749999999999999</v>
      </c>
      <c r="M237" s="135" t="s">
        <v>663</v>
      </c>
      <c r="N237" s="136">
        <v>43606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66</v>
      </c>
      <c r="B238" s="105">
        <v>42593</v>
      </c>
      <c r="C238" s="105"/>
      <c r="D238" s="106" t="s">
        <v>713</v>
      </c>
      <c r="E238" s="107" t="s">
        <v>623</v>
      </c>
      <c r="F238" s="108">
        <v>86.5</v>
      </c>
      <c r="G238" s="107"/>
      <c r="H238" s="107">
        <v>130</v>
      </c>
      <c r="I238" s="125">
        <v>130</v>
      </c>
      <c r="J238" s="140" t="s">
        <v>714</v>
      </c>
      <c r="K238" s="127">
        <f t="shared" si="159"/>
        <v>43.5</v>
      </c>
      <c r="L238" s="128">
        <f t="shared" si="160"/>
        <v>0.50289017341040465</v>
      </c>
      <c r="M238" s="129" t="s">
        <v>599</v>
      </c>
      <c r="N238" s="130">
        <v>43091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67</v>
      </c>
      <c r="B239" s="109">
        <v>42600</v>
      </c>
      <c r="C239" s="109"/>
      <c r="D239" s="110" t="s">
        <v>381</v>
      </c>
      <c r="E239" s="111" t="s">
        <v>623</v>
      </c>
      <c r="F239" s="112">
        <v>133.5</v>
      </c>
      <c r="G239" s="112"/>
      <c r="H239" s="113">
        <v>126.5</v>
      </c>
      <c r="I239" s="131">
        <v>178</v>
      </c>
      <c r="J239" s="132" t="s">
        <v>715</v>
      </c>
      <c r="K239" s="133">
        <f t="shared" si="159"/>
        <v>-7</v>
      </c>
      <c r="L239" s="134">
        <f t="shared" si="160"/>
        <v>-5.2434456928838954E-2</v>
      </c>
      <c r="M239" s="135" t="s">
        <v>663</v>
      </c>
      <c r="N239" s="136">
        <v>42615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68</v>
      </c>
      <c r="B240" s="105">
        <v>42613</v>
      </c>
      <c r="C240" s="105"/>
      <c r="D240" s="106" t="s">
        <v>716</v>
      </c>
      <c r="E240" s="107" t="s">
        <v>623</v>
      </c>
      <c r="F240" s="108">
        <v>560</v>
      </c>
      <c r="G240" s="107"/>
      <c r="H240" s="107">
        <v>725</v>
      </c>
      <c r="I240" s="125">
        <v>725</v>
      </c>
      <c r="J240" s="126" t="s">
        <v>625</v>
      </c>
      <c r="K240" s="127">
        <f t="shared" si="159"/>
        <v>165</v>
      </c>
      <c r="L240" s="128">
        <f t="shared" si="160"/>
        <v>0.29464285714285715</v>
      </c>
      <c r="M240" s="129" t="s">
        <v>599</v>
      </c>
      <c r="N240" s="130">
        <v>42456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69</v>
      </c>
      <c r="B241" s="105">
        <v>42614</v>
      </c>
      <c r="C241" s="105"/>
      <c r="D241" s="106" t="s">
        <v>717</v>
      </c>
      <c r="E241" s="107" t="s">
        <v>623</v>
      </c>
      <c r="F241" s="108">
        <v>160.5</v>
      </c>
      <c r="G241" s="107"/>
      <c r="H241" s="107">
        <v>210</v>
      </c>
      <c r="I241" s="125">
        <v>210</v>
      </c>
      <c r="J241" s="126" t="s">
        <v>625</v>
      </c>
      <c r="K241" s="127">
        <f t="shared" si="159"/>
        <v>49.5</v>
      </c>
      <c r="L241" s="128">
        <f t="shared" si="160"/>
        <v>0.30841121495327101</v>
      </c>
      <c r="M241" s="129" t="s">
        <v>599</v>
      </c>
      <c r="N241" s="130">
        <v>42871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70</v>
      </c>
      <c r="B242" s="105">
        <v>42646</v>
      </c>
      <c r="C242" s="105"/>
      <c r="D242" s="147" t="s">
        <v>405</v>
      </c>
      <c r="E242" s="107" t="s">
        <v>623</v>
      </c>
      <c r="F242" s="108">
        <v>430</v>
      </c>
      <c r="G242" s="107"/>
      <c r="H242" s="107">
        <v>596</v>
      </c>
      <c r="I242" s="125">
        <v>575</v>
      </c>
      <c r="J242" s="126" t="s">
        <v>763</v>
      </c>
      <c r="K242" s="127">
        <v>166</v>
      </c>
      <c r="L242" s="128">
        <v>0.38604651162790699</v>
      </c>
      <c r="M242" s="129" t="s">
        <v>599</v>
      </c>
      <c r="N242" s="130">
        <v>42769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71</v>
      </c>
      <c r="B243" s="105">
        <v>42657</v>
      </c>
      <c r="C243" s="105"/>
      <c r="D243" s="106" t="s">
        <v>718</v>
      </c>
      <c r="E243" s="107" t="s">
        <v>623</v>
      </c>
      <c r="F243" s="108">
        <v>280</v>
      </c>
      <c r="G243" s="107"/>
      <c r="H243" s="107">
        <v>345</v>
      </c>
      <c r="I243" s="125">
        <v>345</v>
      </c>
      <c r="J243" s="126" t="s">
        <v>625</v>
      </c>
      <c r="K243" s="127">
        <f t="shared" ref="K243:K248" si="161">H243-F243</f>
        <v>65</v>
      </c>
      <c r="L243" s="128">
        <f>K243/F243</f>
        <v>0.23214285714285715</v>
      </c>
      <c r="M243" s="129" t="s">
        <v>599</v>
      </c>
      <c r="N243" s="130">
        <v>42814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72</v>
      </c>
      <c r="B244" s="105">
        <v>42657</v>
      </c>
      <c r="C244" s="105"/>
      <c r="D244" s="106" t="s">
        <v>719</v>
      </c>
      <c r="E244" s="107" t="s">
        <v>623</v>
      </c>
      <c r="F244" s="108">
        <v>245</v>
      </c>
      <c r="G244" s="107"/>
      <c r="H244" s="107">
        <v>325.5</v>
      </c>
      <c r="I244" s="125">
        <v>330</v>
      </c>
      <c r="J244" s="126" t="s">
        <v>720</v>
      </c>
      <c r="K244" s="127">
        <f t="shared" si="161"/>
        <v>80.5</v>
      </c>
      <c r="L244" s="128">
        <f>K244/F244</f>
        <v>0.32857142857142857</v>
      </c>
      <c r="M244" s="129" t="s">
        <v>599</v>
      </c>
      <c r="N244" s="130">
        <v>42769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73</v>
      </c>
      <c r="B245" s="105">
        <v>42660</v>
      </c>
      <c r="C245" s="105"/>
      <c r="D245" s="106" t="s">
        <v>349</v>
      </c>
      <c r="E245" s="107" t="s">
        <v>623</v>
      </c>
      <c r="F245" s="108">
        <v>125</v>
      </c>
      <c r="G245" s="107"/>
      <c r="H245" s="107">
        <v>160</v>
      </c>
      <c r="I245" s="125">
        <v>160</v>
      </c>
      <c r="J245" s="126" t="s">
        <v>682</v>
      </c>
      <c r="K245" s="127">
        <f t="shared" si="161"/>
        <v>35</v>
      </c>
      <c r="L245" s="128">
        <v>0.28000000000000003</v>
      </c>
      <c r="M245" s="129" t="s">
        <v>599</v>
      </c>
      <c r="N245" s="130">
        <v>42803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74</v>
      </c>
      <c r="B246" s="105">
        <v>42660</v>
      </c>
      <c r="C246" s="105"/>
      <c r="D246" s="106" t="s">
        <v>483</v>
      </c>
      <c r="E246" s="107" t="s">
        <v>623</v>
      </c>
      <c r="F246" s="108">
        <v>114</v>
      </c>
      <c r="G246" s="107"/>
      <c r="H246" s="107">
        <v>145</v>
      </c>
      <c r="I246" s="125">
        <v>145</v>
      </c>
      <c r="J246" s="126" t="s">
        <v>682</v>
      </c>
      <c r="K246" s="127">
        <f t="shared" si="161"/>
        <v>31</v>
      </c>
      <c r="L246" s="128">
        <f>K246/F246</f>
        <v>0.27192982456140352</v>
      </c>
      <c r="M246" s="129" t="s">
        <v>599</v>
      </c>
      <c r="N246" s="130">
        <v>42859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75</v>
      </c>
      <c r="B247" s="105">
        <v>42660</v>
      </c>
      <c r="C247" s="105"/>
      <c r="D247" s="106" t="s">
        <v>721</v>
      </c>
      <c r="E247" s="107" t="s">
        <v>623</v>
      </c>
      <c r="F247" s="108">
        <v>212</v>
      </c>
      <c r="G247" s="107"/>
      <c r="H247" s="107">
        <v>280</v>
      </c>
      <c r="I247" s="125">
        <v>276</v>
      </c>
      <c r="J247" s="126" t="s">
        <v>722</v>
      </c>
      <c r="K247" s="127">
        <f t="shared" si="161"/>
        <v>68</v>
      </c>
      <c r="L247" s="128">
        <f>K247/F247</f>
        <v>0.32075471698113206</v>
      </c>
      <c r="M247" s="129" t="s">
        <v>599</v>
      </c>
      <c r="N247" s="130">
        <v>42858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76</v>
      </c>
      <c r="B248" s="105">
        <v>42678</v>
      </c>
      <c r="C248" s="105"/>
      <c r="D248" s="106" t="s">
        <v>151</v>
      </c>
      <c r="E248" s="107" t="s">
        <v>623</v>
      </c>
      <c r="F248" s="108">
        <v>155</v>
      </c>
      <c r="G248" s="107"/>
      <c r="H248" s="107">
        <v>210</v>
      </c>
      <c r="I248" s="125">
        <v>210</v>
      </c>
      <c r="J248" s="126" t="s">
        <v>723</v>
      </c>
      <c r="K248" s="127">
        <f t="shared" si="161"/>
        <v>55</v>
      </c>
      <c r="L248" s="128">
        <f>K248/F248</f>
        <v>0.35483870967741937</v>
      </c>
      <c r="M248" s="129" t="s">
        <v>599</v>
      </c>
      <c r="N248" s="130">
        <v>42944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77</v>
      </c>
      <c r="B249" s="109">
        <v>42710</v>
      </c>
      <c r="C249" s="109"/>
      <c r="D249" s="110" t="s">
        <v>764</v>
      </c>
      <c r="E249" s="111" t="s">
        <v>623</v>
      </c>
      <c r="F249" s="112">
        <v>150.5</v>
      </c>
      <c r="G249" s="112"/>
      <c r="H249" s="113">
        <v>72.5</v>
      </c>
      <c r="I249" s="131">
        <v>174</v>
      </c>
      <c r="J249" s="132" t="s">
        <v>765</v>
      </c>
      <c r="K249" s="133">
        <v>-78</v>
      </c>
      <c r="L249" s="134">
        <v>-0.51827242524916906</v>
      </c>
      <c r="M249" s="135" t="s">
        <v>663</v>
      </c>
      <c r="N249" s="136">
        <v>43333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78</v>
      </c>
      <c r="B250" s="105">
        <v>42712</v>
      </c>
      <c r="C250" s="105"/>
      <c r="D250" s="106" t="s">
        <v>125</v>
      </c>
      <c r="E250" s="107" t="s">
        <v>623</v>
      </c>
      <c r="F250" s="108">
        <v>380</v>
      </c>
      <c r="G250" s="107"/>
      <c r="H250" s="107">
        <v>478</v>
      </c>
      <c r="I250" s="125">
        <v>468</v>
      </c>
      <c r="J250" s="126" t="s">
        <v>682</v>
      </c>
      <c r="K250" s="127">
        <f>H250-F250</f>
        <v>98</v>
      </c>
      <c r="L250" s="128">
        <f>K250/F250</f>
        <v>0.25789473684210529</v>
      </c>
      <c r="M250" s="129" t="s">
        <v>599</v>
      </c>
      <c r="N250" s="130">
        <v>43025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79</v>
      </c>
      <c r="B251" s="105">
        <v>42734</v>
      </c>
      <c r="C251" s="105"/>
      <c r="D251" s="106" t="s">
        <v>248</v>
      </c>
      <c r="E251" s="107" t="s">
        <v>623</v>
      </c>
      <c r="F251" s="108">
        <v>305</v>
      </c>
      <c r="G251" s="107"/>
      <c r="H251" s="107">
        <v>375</v>
      </c>
      <c r="I251" s="125">
        <v>375</v>
      </c>
      <c r="J251" s="126" t="s">
        <v>682</v>
      </c>
      <c r="K251" s="127">
        <f>H251-F251</f>
        <v>70</v>
      </c>
      <c r="L251" s="128">
        <f>K251/F251</f>
        <v>0.22950819672131148</v>
      </c>
      <c r="M251" s="129" t="s">
        <v>599</v>
      </c>
      <c r="N251" s="130">
        <v>42768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80</v>
      </c>
      <c r="B252" s="105">
        <v>42739</v>
      </c>
      <c r="C252" s="105"/>
      <c r="D252" s="106" t="s">
        <v>351</v>
      </c>
      <c r="E252" s="107" t="s">
        <v>623</v>
      </c>
      <c r="F252" s="108">
        <v>99.5</v>
      </c>
      <c r="G252" s="107"/>
      <c r="H252" s="107">
        <v>158</v>
      </c>
      <c r="I252" s="125">
        <v>158</v>
      </c>
      <c r="J252" s="126" t="s">
        <v>682</v>
      </c>
      <c r="K252" s="127">
        <f>H252-F252</f>
        <v>58.5</v>
      </c>
      <c r="L252" s="128">
        <f>K252/F252</f>
        <v>0.5879396984924623</v>
      </c>
      <c r="M252" s="129" t="s">
        <v>599</v>
      </c>
      <c r="N252" s="130">
        <v>42898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81</v>
      </c>
      <c r="B253" s="105">
        <v>42739</v>
      </c>
      <c r="C253" s="105"/>
      <c r="D253" s="106" t="s">
        <v>351</v>
      </c>
      <c r="E253" s="107" t="s">
        <v>623</v>
      </c>
      <c r="F253" s="108">
        <v>99.5</v>
      </c>
      <c r="G253" s="107"/>
      <c r="H253" s="107">
        <v>158</v>
      </c>
      <c r="I253" s="125">
        <v>158</v>
      </c>
      <c r="J253" s="126" t="s">
        <v>682</v>
      </c>
      <c r="K253" s="127">
        <v>58.5</v>
      </c>
      <c r="L253" s="128">
        <v>0.58793969849246197</v>
      </c>
      <c r="M253" s="129" t="s">
        <v>599</v>
      </c>
      <c r="N253" s="130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82</v>
      </c>
      <c r="B254" s="105">
        <v>42786</v>
      </c>
      <c r="C254" s="105"/>
      <c r="D254" s="106" t="s">
        <v>169</v>
      </c>
      <c r="E254" s="107" t="s">
        <v>623</v>
      </c>
      <c r="F254" s="108">
        <v>140.5</v>
      </c>
      <c r="G254" s="107"/>
      <c r="H254" s="107">
        <v>220</v>
      </c>
      <c r="I254" s="125">
        <v>220</v>
      </c>
      <c r="J254" s="126" t="s">
        <v>682</v>
      </c>
      <c r="K254" s="127">
        <f>H254-F254</f>
        <v>79.5</v>
      </c>
      <c r="L254" s="128">
        <f>K254/F254</f>
        <v>0.5658362989323843</v>
      </c>
      <c r="M254" s="129" t="s">
        <v>599</v>
      </c>
      <c r="N254" s="130">
        <v>42864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83</v>
      </c>
      <c r="B255" s="105">
        <v>42786</v>
      </c>
      <c r="C255" s="105"/>
      <c r="D255" s="106" t="s">
        <v>766</v>
      </c>
      <c r="E255" s="107" t="s">
        <v>623</v>
      </c>
      <c r="F255" s="108">
        <v>202.5</v>
      </c>
      <c r="G255" s="107"/>
      <c r="H255" s="107">
        <v>234</v>
      </c>
      <c r="I255" s="125">
        <v>234</v>
      </c>
      <c r="J255" s="126" t="s">
        <v>682</v>
      </c>
      <c r="K255" s="127">
        <v>31.5</v>
      </c>
      <c r="L255" s="128">
        <v>0.155555555555556</v>
      </c>
      <c r="M255" s="129" t="s">
        <v>599</v>
      </c>
      <c r="N255" s="130">
        <v>42836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84</v>
      </c>
      <c r="B256" s="105">
        <v>42818</v>
      </c>
      <c r="C256" s="105"/>
      <c r="D256" s="106" t="s">
        <v>557</v>
      </c>
      <c r="E256" s="107" t="s">
        <v>623</v>
      </c>
      <c r="F256" s="108">
        <v>300.5</v>
      </c>
      <c r="G256" s="107"/>
      <c r="H256" s="107">
        <v>417.5</v>
      </c>
      <c r="I256" s="125">
        <v>420</v>
      </c>
      <c r="J256" s="126" t="s">
        <v>724</v>
      </c>
      <c r="K256" s="127">
        <f>H256-F256</f>
        <v>117</v>
      </c>
      <c r="L256" s="128">
        <f>K256/F256</f>
        <v>0.38935108153078202</v>
      </c>
      <c r="M256" s="129" t="s">
        <v>599</v>
      </c>
      <c r="N256" s="130">
        <v>43070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85</v>
      </c>
      <c r="B257" s="105">
        <v>42818</v>
      </c>
      <c r="C257" s="105"/>
      <c r="D257" s="106" t="s">
        <v>762</v>
      </c>
      <c r="E257" s="107" t="s">
        <v>623</v>
      </c>
      <c r="F257" s="108">
        <v>850</v>
      </c>
      <c r="G257" s="107"/>
      <c r="H257" s="107">
        <v>1042.5</v>
      </c>
      <c r="I257" s="125">
        <v>1023</v>
      </c>
      <c r="J257" s="126" t="s">
        <v>767</v>
      </c>
      <c r="K257" s="127">
        <v>192.5</v>
      </c>
      <c r="L257" s="128">
        <v>0.22647058823529401</v>
      </c>
      <c r="M257" s="129" t="s">
        <v>599</v>
      </c>
      <c r="N257" s="130">
        <v>42830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86</v>
      </c>
      <c r="B258" s="105">
        <v>42830</v>
      </c>
      <c r="C258" s="105"/>
      <c r="D258" s="106" t="s">
        <v>501</v>
      </c>
      <c r="E258" s="107" t="s">
        <v>623</v>
      </c>
      <c r="F258" s="108">
        <v>785</v>
      </c>
      <c r="G258" s="107"/>
      <c r="H258" s="107">
        <v>930</v>
      </c>
      <c r="I258" s="125">
        <v>920</v>
      </c>
      <c r="J258" s="126" t="s">
        <v>725</v>
      </c>
      <c r="K258" s="127">
        <f>H258-F258</f>
        <v>145</v>
      </c>
      <c r="L258" s="128">
        <f>K258/F258</f>
        <v>0.18471337579617833</v>
      </c>
      <c r="M258" s="129" t="s">
        <v>599</v>
      </c>
      <c r="N258" s="130">
        <v>42976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87</v>
      </c>
      <c r="B259" s="109">
        <v>42831</v>
      </c>
      <c r="C259" s="109"/>
      <c r="D259" s="110" t="s">
        <v>768</v>
      </c>
      <c r="E259" s="111" t="s">
        <v>623</v>
      </c>
      <c r="F259" s="112">
        <v>40</v>
      </c>
      <c r="G259" s="112"/>
      <c r="H259" s="113">
        <v>13.1</v>
      </c>
      <c r="I259" s="131">
        <v>60</v>
      </c>
      <c r="J259" s="137" t="s">
        <v>769</v>
      </c>
      <c r="K259" s="133">
        <v>-26.9</v>
      </c>
      <c r="L259" s="134">
        <v>-0.67249999999999999</v>
      </c>
      <c r="M259" s="135" t="s">
        <v>663</v>
      </c>
      <c r="N259" s="136">
        <v>43138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88</v>
      </c>
      <c r="B260" s="105">
        <v>42837</v>
      </c>
      <c r="C260" s="105"/>
      <c r="D260" s="106" t="s">
        <v>88</v>
      </c>
      <c r="E260" s="107" t="s">
        <v>623</v>
      </c>
      <c r="F260" s="108">
        <v>289.5</v>
      </c>
      <c r="G260" s="107"/>
      <c r="H260" s="107">
        <v>354</v>
      </c>
      <c r="I260" s="125">
        <v>360</v>
      </c>
      <c r="J260" s="126" t="s">
        <v>726</v>
      </c>
      <c r="K260" s="127">
        <f t="shared" ref="K260:K268" si="162">H260-F260</f>
        <v>64.5</v>
      </c>
      <c r="L260" s="128">
        <f t="shared" ref="L260:L268" si="163">K260/F260</f>
        <v>0.22279792746113988</v>
      </c>
      <c r="M260" s="129" t="s">
        <v>599</v>
      </c>
      <c r="N260" s="130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89</v>
      </c>
      <c r="B261" s="105">
        <v>42845</v>
      </c>
      <c r="C261" s="105"/>
      <c r="D261" s="106" t="s">
        <v>438</v>
      </c>
      <c r="E261" s="107" t="s">
        <v>623</v>
      </c>
      <c r="F261" s="108">
        <v>700</v>
      </c>
      <c r="G261" s="107"/>
      <c r="H261" s="107">
        <v>840</v>
      </c>
      <c r="I261" s="125">
        <v>840</v>
      </c>
      <c r="J261" s="126" t="s">
        <v>727</v>
      </c>
      <c r="K261" s="127">
        <f t="shared" si="162"/>
        <v>140</v>
      </c>
      <c r="L261" s="128">
        <f t="shared" si="163"/>
        <v>0.2</v>
      </c>
      <c r="M261" s="129" t="s">
        <v>599</v>
      </c>
      <c r="N261" s="130">
        <v>42893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90</v>
      </c>
      <c r="B262" s="105">
        <v>42887</v>
      </c>
      <c r="C262" s="105"/>
      <c r="D262" s="147" t="s">
        <v>363</v>
      </c>
      <c r="E262" s="107" t="s">
        <v>623</v>
      </c>
      <c r="F262" s="108">
        <v>130</v>
      </c>
      <c r="G262" s="107"/>
      <c r="H262" s="107">
        <v>144.25</v>
      </c>
      <c r="I262" s="125">
        <v>170</v>
      </c>
      <c r="J262" s="126" t="s">
        <v>728</v>
      </c>
      <c r="K262" s="127">
        <f t="shared" si="162"/>
        <v>14.25</v>
      </c>
      <c r="L262" s="128">
        <f t="shared" si="163"/>
        <v>0.10961538461538461</v>
      </c>
      <c r="M262" s="129" t="s">
        <v>599</v>
      </c>
      <c r="N262" s="130">
        <v>43675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91</v>
      </c>
      <c r="B263" s="105">
        <v>42901</v>
      </c>
      <c r="C263" s="105"/>
      <c r="D263" s="147" t="s">
        <v>729</v>
      </c>
      <c r="E263" s="107" t="s">
        <v>623</v>
      </c>
      <c r="F263" s="108">
        <v>214.5</v>
      </c>
      <c r="G263" s="107"/>
      <c r="H263" s="107">
        <v>262</v>
      </c>
      <c r="I263" s="125">
        <v>262</v>
      </c>
      <c r="J263" s="126" t="s">
        <v>730</v>
      </c>
      <c r="K263" s="127">
        <f t="shared" si="162"/>
        <v>47.5</v>
      </c>
      <c r="L263" s="128">
        <f t="shared" si="163"/>
        <v>0.22144522144522144</v>
      </c>
      <c r="M263" s="129" t="s">
        <v>599</v>
      </c>
      <c r="N263" s="130">
        <v>42977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92</v>
      </c>
      <c r="B264" s="153">
        <v>42933</v>
      </c>
      <c r="C264" s="153"/>
      <c r="D264" s="154" t="s">
        <v>731</v>
      </c>
      <c r="E264" s="155" t="s">
        <v>623</v>
      </c>
      <c r="F264" s="156">
        <v>370</v>
      </c>
      <c r="G264" s="155"/>
      <c r="H264" s="155">
        <v>447.5</v>
      </c>
      <c r="I264" s="177">
        <v>450</v>
      </c>
      <c r="J264" s="230" t="s">
        <v>682</v>
      </c>
      <c r="K264" s="127">
        <f t="shared" si="162"/>
        <v>77.5</v>
      </c>
      <c r="L264" s="179">
        <f t="shared" si="163"/>
        <v>0.20945945945945946</v>
      </c>
      <c r="M264" s="180" t="s">
        <v>599</v>
      </c>
      <c r="N264" s="181">
        <v>43035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93</v>
      </c>
      <c r="B265" s="153">
        <v>42943</v>
      </c>
      <c r="C265" s="153"/>
      <c r="D265" s="154" t="s">
        <v>167</v>
      </c>
      <c r="E265" s="155" t="s">
        <v>623</v>
      </c>
      <c r="F265" s="156">
        <v>657.5</v>
      </c>
      <c r="G265" s="155"/>
      <c r="H265" s="155">
        <v>825</v>
      </c>
      <c r="I265" s="177">
        <v>820</v>
      </c>
      <c r="J265" s="230" t="s">
        <v>682</v>
      </c>
      <c r="K265" s="127">
        <f t="shared" si="162"/>
        <v>167.5</v>
      </c>
      <c r="L265" s="179">
        <f t="shared" si="163"/>
        <v>0.25475285171102663</v>
      </c>
      <c r="M265" s="180" t="s">
        <v>599</v>
      </c>
      <c r="N265" s="181">
        <v>43090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94</v>
      </c>
      <c r="B266" s="105">
        <v>42964</v>
      </c>
      <c r="C266" s="105"/>
      <c r="D266" s="106" t="s">
        <v>368</v>
      </c>
      <c r="E266" s="107" t="s">
        <v>623</v>
      </c>
      <c r="F266" s="108">
        <v>605</v>
      </c>
      <c r="G266" s="107"/>
      <c r="H266" s="107">
        <v>750</v>
      </c>
      <c r="I266" s="125">
        <v>750</v>
      </c>
      <c r="J266" s="126" t="s">
        <v>725</v>
      </c>
      <c r="K266" s="127">
        <f t="shared" si="162"/>
        <v>145</v>
      </c>
      <c r="L266" s="128">
        <f t="shared" si="163"/>
        <v>0.23966942148760331</v>
      </c>
      <c r="M266" s="129" t="s">
        <v>599</v>
      </c>
      <c r="N266" s="130">
        <v>43027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5">
        <v>95</v>
      </c>
      <c r="B267" s="148">
        <v>42979</v>
      </c>
      <c r="C267" s="148"/>
      <c r="D267" s="149" t="s">
        <v>509</v>
      </c>
      <c r="E267" s="150" t="s">
        <v>623</v>
      </c>
      <c r="F267" s="151">
        <v>255</v>
      </c>
      <c r="G267" s="152"/>
      <c r="H267" s="152">
        <v>217.25</v>
      </c>
      <c r="I267" s="152">
        <v>320</v>
      </c>
      <c r="J267" s="174" t="s">
        <v>732</v>
      </c>
      <c r="K267" s="133">
        <f t="shared" si="162"/>
        <v>-37.75</v>
      </c>
      <c r="L267" s="175">
        <f t="shared" si="163"/>
        <v>-0.14803921568627451</v>
      </c>
      <c r="M267" s="135" t="s">
        <v>663</v>
      </c>
      <c r="N267" s="176">
        <v>43661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96</v>
      </c>
      <c r="B268" s="105">
        <v>42997</v>
      </c>
      <c r="C268" s="105"/>
      <c r="D268" s="106" t="s">
        <v>733</v>
      </c>
      <c r="E268" s="107" t="s">
        <v>623</v>
      </c>
      <c r="F268" s="108">
        <v>215</v>
      </c>
      <c r="G268" s="107"/>
      <c r="H268" s="107">
        <v>258</v>
      </c>
      <c r="I268" s="125">
        <v>258</v>
      </c>
      <c r="J268" s="126" t="s">
        <v>682</v>
      </c>
      <c r="K268" s="127">
        <f t="shared" si="162"/>
        <v>43</v>
      </c>
      <c r="L268" s="128">
        <f t="shared" si="163"/>
        <v>0.2</v>
      </c>
      <c r="M268" s="129" t="s">
        <v>599</v>
      </c>
      <c r="N268" s="130">
        <v>43040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97</v>
      </c>
      <c r="B269" s="105">
        <v>42997</v>
      </c>
      <c r="C269" s="105"/>
      <c r="D269" s="106" t="s">
        <v>733</v>
      </c>
      <c r="E269" s="107" t="s">
        <v>623</v>
      </c>
      <c r="F269" s="108">
        <v>215</v>
      </c>
      <c r="G269" s="107"/>
      <c r="H269" s="107">
        <v>258</v>
      </c>
      <c r="I269" s="125">
        <v>258</v>
      </c>
      <c r="J269" s="230" t="s">
        <v>682</v>
      </c>
      <c r="K269" s="127">
        <v>43</v>
      </c>
      <c r="L269" s="128">
        <v>0.2</v>
      </c>
      <c r="M269" s="129" t="s">
        <v>599</v>
      </c>
      <c r="N269" s="130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98</v>
      </c>
      <c r="B270" s="206">
        <v>42998</v>
      </c>
      <c r="C270" s="206"/>
      <c r="D270" s="374" t="s">
        <v>2979</v>
      </c>
      <c r="E270" s="207" t="s">
        <v>623</v>
      </c>
      <c r="F270" s="208">
        <v>75</v>
      </c>
      <c r="G270" s="207"/>
      <c r="H270" s="207">
        <v>90</v>
      </c>
      <c r="I270" s="231">
        <v>90</v>
      </c>
      <c r="J270" s="126" t="s">
        <v>734</v>
      </c>
      <c r="K270" s="127">
        <f t="shared" ref="K270:K275" si="164">H270-F270</f>
        <v>15</v>
      </c>
      <c r="L270" s="128">
        <f t="shared" ref="L270:L275" si="165">K270/F270</f>
        <v>0.2</v>
      </c>
      <c r="M270" s="129" t="s">
        <v>599</v>
      </c>
      <c r="N270" s="130">
        <v>43019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99</v>
      </c>
      <c r="B271" s="153">
        <v>43011</v>
      </c>
      <c r="C271" s="153"/>
      <c r="D271" s="154" t="s">
        <v>735</v>
      </c>
      <c r="E271" s="155" t="s">
        <v>623</v>
      </c>
      <c r="F271" s="156">
        <v>315</v>
      </c>
      <c r="G271" s="155"/>
      <c r="H271" s="155">
        <v>392</v>
      </c>
      <c r="I271" s="177">
        <v>384</v>
      </c>
      <c r="J271" s="230" t="s">
        <v>736</v>
      </c>
      <c r="K271" s="127">
        <f t="shared" si="164"/>
        <v>77</v>
      </c>
      <c r="L271" s="179">
        <f t="shared" si="165"/>
        <v>0.24444444444444444</v>
      </c>
      <c r="M271" s="180" t="s">
        <v>599</v>
      </c>
      <c r="N271" s="181">
        <v>43017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100</v>
      </c>
      <c r="B272" s="153">
        <v>43013</v>
      </c>
      <c r="C272" s="153"/>
      <c r="D272" s="154" t="s">
        <v>737</v>
      </c>
      <c r="E272" s="155" t="s">
        <v>623</v>
      </c>
      <c r="F272" s="156">
        <v>145</v>
      </c>
      <c r="G272" s="155"/>
      <c r="H272" s="155">
        <v>179</v>
      </c>
      <c r="I272" s="177">
        <v>180</v>
      </c>
      <c r="J272" s="230" t="s">
        <v>613</v>
      </c>
      <c r="K272" s="127">
        <f t="shared" si="164"/>
        <v>34</v>
      </c>
      <c r="L272" s="179">
        <f t="shared" si="165"/>
        <v>0.23448275862068965</v>
      </c>
      <c r="M272" s="180" t="s">
        <v>599</v>
      </c>
      <c r="N272" s="181">
        <v>43025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101</v>
      </c>
      <c r="B273" s="153">
        <v>43014</v>
      </c>
      <c r="C273" s="153"/>
      <c r="D273" s="154" t="s">
        <v>339</v>
      </c>
      <c r="E273" s="155" t="s">
        <v>623</v>
      </c>
      <c r="F273" s="156">
        <v>256</v>
      </c>
      <c r="G273" s="155"/>
      <c r="H273" s="155">
        <v>323</v>
      </c>
      <c r="I273" s="177">
        <v>320</v>
      </c>
      <c r="J273" s="230" t="s">
        <v>682</v>
      </c>
      <c r="K273" s="127">
        <f t="shared" si="164"/>
        <v>67</v>
      </c>
      <c r="L273" s="179">
        <f t="shared" si="165"/>
        <v>0.26171875</v>
      </c>
      <c r="M273" s="180" t="s">
        <v>599</v>
      </c>
      <c r="N273" s="181">
        <v>43067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102</v>
      </c>
      <c r="B274" s="153">
        <v>43017</v>
      </c>
      <c r="C274" s="153"/>
      <c r="D274" s="154" t="s">
        <v>360</v>
      </c>
      <c r="E274" s="155" t="s">
        <v>623</v>
      </c>
      <c r="F274" s="156">
        <v>137.5</v>
      </c>
      <c r="G274" s="155"/>
      <c r="H274" s="155">
        <v>184</v>
      </c>
      <c r="I274" s="177">
        <v>183</v>
      </c>
      <c r="J274" s="178" t="s">
        <v>738</v>
      </c>
      <c r="K274" s="127">
        <f t="shared" si="164"/>
        <v>46.5</v>
      </c>
      <c r="L274" s="179">
        <f t="shared" si="165"/>
        <v>0.33818181818181819</v>
      </c>
      <c r="M274" s="180" t="s">
        <v>599</v>
      </c>
      <c r="N274" s="181">
        <v>43108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103</v>
      </c>
      <c r="B275" s="153">
        <v>43018</v>
      </c>
      <c r="C275" s="153"/>
      <c r="D275" s="154" t="s">
        <v>739</v>
      </c>
      <c r="E275" s="155" t="s">
        <v>623</v>
      </c>
      <c r="F275" s="156">
        <v>125.5</v>
      </c>
      <c r="G275" s="155"/>
      <c r="H275" s="155">
        <v>158</v>
      </c>
      <c r="I275" s="177">
        <v>155</v>
      </c>
      <c r="J275" s="178" t="s">
        <v>740</v>
      </c>
      <c r="K275" s="127">
        <f t="shared" si="164"/>
        <v>32.5</v>
      </c>
      <c r="L275" s="179">
        <f t="shared" si="165"/>
        <v>0.25896414342629481</v>
      </c>
      <c r="M275" s="180" t="s">
        <v>599</v>
      </c>
      <c r="N275" s="181">
        <v>43067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104</v>
      </c>
      <c r="B276" s="153">
        <v>43018</v>
      </c>
      <c r="C276" s="153"/>
      <c r="D276" s="154" t="s">
        <v>770</v>
      </c>
      <c r="E276" s="155" t="s">
        <v>623</v>
      </c>
      <c r="F276" s="156">
        <v>895</v>
      </c>
      <c r="G276" s="155"/>
      <c r="H276" s="155">
        <v>1122.5</v>
      </c>
      <c r="I276" s="177">
        <v>1078</v>
      </c>
      <c r="J276" s="178" t="s">
        <v>771</v>
      </c>
      <c r="K276" s="127">
        <v>227.5</v>
      </c>
      <c r="L276" s="179">
        <v>0.25418994413407803</v>
      </c>
      <c r="M276" s="180" t="s">
        <v>599</v>
      </c>
      <c r="N276" s="181">
        <v>43117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4">
        <v>105</v>
      </c>
      <c r="B277" s="153">
        <v>43020</v>
      </c>
      <c r="C277" s="153"/>
      <c r="D277" s="154" t="s">
        <v>347</v>
      </c>
      <c r="E277" s="155" t="s">
        <v>623</v>
      </c>
      <c r="F277" s="156">
        <v>525</v>
      </c>
      <c r="G277" s="155"/>
      <c r="H277" s="155">
        <v>629</v>
      </c>
      <c r="I277" s="177">
        <v>629</v>
      </c>
      <c r="J277" s="230" t="s">
        <v>682</v>
      </c>
      <c r="K277" s="127">
        <v>104</v>
      </c>
      <c r="L277" s="179">
        <v>0.19809523809523799</v>
      </c>
      <c r="M277" s="180" t="s">
        <v>599</v>
      </c>
      <c r="N277" s="181">
        <v>43119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106</v>
      </c>
      <c r="B278" s="153">
        <v>43046</v>
      </c>
      <c r="C278" s="153"/>
      <c r="D278" s="154" t="s">
        <v>393</v>
      </c>
      <c r="E278" s="155" t="s">
        <v>623</v>
      </c>
      <c r="F278" s="156">
        <v>740</v>
      </c>
      <c r="G278" s="155"/>
      <c r="H278" s="155">
        <v>892.5</v>
      </c>
      <c r="I278" s="177">
        <v>900</v>
      </c>
      <c r="J278" s="178" t="s">
        <v>741</v>
      </c>
      <c r="K278" s="127">
        <f>H278-F278</f>
        <v>152.5</v>
      </c>
      <c r="L278" s="179">
        <f>K278/F278</f>
        <v>0.20608108108108109</v>
      </c>
      <c r="M278" s="180" t="s">
        <v>599</v>
      </c>
      <c r="N278" s="181">
        <v>43052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107</v>
      </c>
      <c r="B279" s="105">
        <v>43073</v>
      </c>
      <c r="C279" s="105"/>
      <c r="D279" s="106" t="s">
        <v>742</v>
      </c>
      <c r="E279" s="107" t="s">
        <v>623</v>
      </c>
      <c r="F279" s="108">
        <v>118.5</v>
      </c>
      <c r="G279" s="107"/>
      <c r="H279" s="107">
        <v>143.5</v>
      </c>
      <c r="I279" s="125">
        <v>145</v>
      </c>
      <c r="J279" s="140" t="s">
        <v>743</v>
      </c>
      <c r="K279" s="127">
        <f>H279-F279</f>
        <v>25</v>
      </c>
      <c r="L279" s="128">
        <f>K279/F279</f>
        <v>0.2109704641350211</v>
      </c>
      <c r="M279" s="129" t="s">
        <v>599</v>
      </c>
      <c r="N279" s="130">
        <v>43097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108</v>
      </c>
      <c r="B280" s="109">
        <v>43090</v>
      </c>
      <c r="C280" s="109"/>
      <c r="D280" s="157" t="s">
        <v>443</v>
      </c>
      <c r="E280" s="111" t="s">
        <v>623</v>
      </c>
      <c r="F280" s="112">
        <v>715</v>
      </c>
      <c r="G280" s="112"/>
      <c r="H280" s="113">
        <v>500</v>
      </c>
      <c r="I280" s="131">
        <v>872</v>
      </c>
      <c r="J280" s="137" t="s">
        <v>744</v>
      </c>
      <c r="K280" s="133">
        <f>H280-F280</f>
        <v>-215</v>
      </c>
      <c r="L280" s="134">
        <f>K280/F280</f>
        <v>-0.30069930069930068</v>
      </c>
      <c r="M280" s="135" t="s">
        <v>663</v>
      </c>
      <c r="N280" s="136">
        <v>43670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109</v>
      </c>
      <c r="B281" s="105">
        <v>43098</v>
      </c>
      <c r="C281" s="105"/>
      <c r="D281" s="106" t="s">
        <v>735</v>
      </c>
      <c r="E281" s="107" t="s">
        <v>623</v>
      </c>
      <c r="F281" s="108">
        <v>435</v>
      </c>
      <c r="G281" s="107"/>
      <c r="H281" s="107">
        <v>542.5</v>
      </c>
      <c r="I281" s="125">
        <v>539</v>
      </c>
      <c r="J281" s="140" t="s">
        <v>682</v>
      </c>
      <c r="K281" s="127">
        <v>107.5</v>
      </c>
      <c r="L281" s="128">
        <v>0.247126436781609</v>
      </c>
      <c r="M281" s="129" t="s">
        <v>599</v>
      </c>
      <c r="N281" s="130">
        <v>43206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110</v>
      </c>
      <c r="B282" s="105">
        <v>43098</v>
      </c>
      <c r="C282" s="105"/>
      <c r="D282" s="106" t="s">
        <v>571</v>
      </c>
      <c r="E282" s="107" t="s">
        <v>623</v>
      </c>
      <c r="F282" s="108">
        <v>885</v>
      </c>
      <c r="G282" s="107"/>
      <c r="H282" s="107">
        <v>1090</v>
      </c>
      <c r="I282" s="125">
        <v>1084</v>
      </c>
      <c r="J282" s="140" t="s">
        <v>682</v>
      </c>
      <c r="K282" s="127">
        <v>205</v>
      </c>
      <c r="L282" s="128">
        <v>0.23163841807909599</v>
      </c>
      <c r="M282" s="129" t="s">
        <v>599</v>
      </c>
      <c r="N282" s="130">
        <v>43213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6">
        <v>111</v>
      </c>
      <c r="B283" s="347">
        <v>43192</v>
      </c>
      <c r="C283" s="347"/>
      <c r="D283" s="115" t="s">
        <v>752</v>
      </c>
      <c r="E283" s="350" t="s">
        <v>623</v>
      </c>
      <c r="F283" s="353">
        <v>478.5</v>
      </c>
      <c r="G283" s="350"/>
      <c r="H283" s="350">
        <v>442</v>
      </c>
      <c r="I283" s="356">
        <v>613</v>
      </c>
      <c r="J283" s="383" t="s">
        <v>3403</v>
      </c>
      <c r="K283" s="133">
        <f>H283-F283</f>
        <v>-36.5</v>
      </c>
      <c r="L283" s="134">
        <f>K283/F283</f>
        <v>-7.6280041797283177E-2</v>
      </c>
      <c r="M283" s="135" t="s">
        <v>663</v>
      </c>
      <c r="N283" s="136">
        <v>43762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112</v>
      </c>
      <c r="B284" s="109">
        <v>43194</v>
      </c>
      <c r="C284" s="109"/>
      <c r="D284" s="373" t="s">
        <v>2978</v>
      </c>
      <c r="E284" s="111" t="s">
        <v>623</v>
      </c>
      <c r="F284" s="112">
        <f>141.5-7.3</f>
        <v>134.19999999999999</v>
      </c>
      <c r="G284" s="112"/>
      <c r="H284" s="113">
        <v>77</v>
      </c>
      <c r="I284" s="131">
        <v>180</v>
      </c>
      <c r="J284" s="383" t="s">
        <v>3402</v>
      </c>
      <c r="K284" s="133">
        <f>H284-F284</f>
        <v>-57.199999999999989</v>
      </c>
      <c r="L284" s="134">
        <f>K284/F284</f>
        <v>-0.42622950819672129</v>
      </c>
      <c r="M284" s="135" t="s">
        <v>663</v>
      </c>
      <c r="N284" s="136">
        <v>43522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113</v>
      </c>
      <c r="B285" s="109">
        <v>43209</v>
      </c>
      <c r="C285" s="109"/>
      <c r="D285" s="110" t="s">
        <v>745</v>
      </c>
      <c r="E285" s="111" t="s">
        <v>623</v>
      </c>
      <c r="F285" s="112">
        <v>430</v>
      </c>
      <c r="G285" s="112"/>
      <c r="H285" s="113">
        <v>220</v>
      </c>
      <c r="I285" s="131">
        <v>537</v>
      </c>
      <c r="J285" s="137" t="s">
        <v>746</v>
      </c>
      <c r="K285" s="133">
        <f>H285-F285</f>
        <v>-210</v>
      </c>
      <c r="L285" s="134">
        <f>K285/F285</f>
        <v>-0.48837209302325579</v>
      </c>
      <c r="M285" s="135" t="s">
        <v>663</v>
      </c>
      <c r="N285" s="136">
        <v>43252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7">
        <v>114</v>
      </c>
      <c r="B286" s="158">
        <v>43220</v>
      </c>
      <c r="C286" s="158"/>
      <c r="D286" s="159" t="s">
        <v>394</v>
      </c>
      <c r="E286" s="160" t="s">
        <v>623</v>
      </c>
      <c r="F286" s="162">
        <v>153.5</v>
      </c>
      <c r="G286" s="162"/>
      <c r="H286" s="162">
        <v>196</v>
      </c>
      <c r="I286" s="162">
        <v>196</v>
      </c>
      <c r="J286" s="358" t="s">
        <v>3494</v>
      </c>
      <c r="K286" s="182">
        <f>H286-F286</f>
        <v>42.5</v>
      </c>
      <c r="L286" s="183">
        <f>K286/F286</f>
        <v>0.27687296416938112</v>
      </c>
      <c r="M286" s="161" t="s">
        <v>599</v>
      </c>
      <c r="N286" s="184">
        <v>43605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115</v>
      </c>
      <c r="B287" s="109">
        <v>43306</v>
      </c>
      <c r="C287" s="109"/>
      <c r="D287" s="110" t="s">
        <v>768</v>
      </c>
      <c r="E287" s="111" t="s">
        <v>623</v>
      </c>
      <c r="F287" s="112">
        <v>27.5</v>
      </c>
      <c r="G287" s="112"/>
      <c r="H287" s="113">
        <v>13.1</v>
      </c>
      <c r="I287" s="131">
        <v>60</v>
      </c>
      <c r="J287" s="137" t="s">
        <v>772</v>
      </c>
      <c r="K287" s="133">
        <v>-14.4</v>
      </c>
      <c r="L287" s="134">
        <v>-0.52363636363636401</v>
      </c>
      <c r="M287" s="135" t="s">
        <v>663</v>
      </c>
      <c r="N287" s="136">
        <v>43138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6">
        <v>116</v>
      </c>
      <c r="B288" s="347">
        <v>43318</v>
      </c>
      <c r="C288" s="347"/>
      <c r="D288" s="115" t="s">
        <v>747</v>
      </c>
      <c r="E288" s="350" t="s">
        <v>623</v>
      </c>
      <c r="F288" s="350">
        <v>148.5</v>
      </c>
      <c r="G288" s="350"/>
      <c r="H288" s="350">
        <v>102</v>
      </c>
      <c r="I288" s="356">
        <v>182</v>
      </c>
      <c r="J288" s="137" t="s">
        <v>3493</v>
      </c>
      <c r="K288" s="133">
        <f>H288-F288</f>
        <v>-46.5</v>
      </c>
      <c r="L288" s="134">
        <f>K288/F288</f>
        <v>-0.31313131313131315</v>
      </c>
      <c r="M288" s="135" t="s">
        <v>663</v>
      </c>
      <c r="N288" s="136">
        <v>43661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117</v>
      </c>
      <c r="B289" s="105">
        <v>43335</v>
      </c>
      <c r="C289" s="105"/>
      <c r="D289" s="106" t="s">
        <v>773</v>
      </c>
      <c r="E289" s="107" t="s">
        <v>623</v>
      </c>
      <c r="F289" s="155">
        <v>285</v>
      </c>
      <c r="G289" s="107"/>
      <c r="H289" s="107">
        <v>355</v>
      </c>
      <c r="I289" s="125">
        <v>364</v>
      </c>
      <c r="J289" s="140" t="s">
        <v>774</v>
      </c>
      <c r="K289" s="127">
        <v>70</v>
      </c>
      <c r="L289" s="128">
        <v>0.24561403508771901</v>
      </c>
      <c r="M289" s="129" t="s">
        <v>599</v>
      </c>
      <c r="N289" s="130">
        <v>43455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118</v>
      </c>
      <c r="B290" s="105">
        <v>43341</v>
      </c>
      <c r="C290" s="105"/>
      <c r="D290" s="106" t="s">
        <v>384</v>
      </c>
      <c r="E290" s="107" t="s">
        <v>623</v>
      </c>
      <c r="F290" s="155">
        <v>525</v>
      </c>
      <c r="G290" s="107"/>
      <c r="H290" s="107">
        <v>585</v>
      </c>
      <c r="I290" s="125">
        <v>635</v>
      </c>
      <c r="J290" s="140" t="s">
        <v>748</v>
      </c>
      <c r="K290" s="127">
        <f t="shared" ref="K290:K302" si="166">H290-F290</f>
        <v>60</v>
      </c>
      <c r="L290" s="128">
        <f t="shared" ref="L290:L302" si="167">K290/F290</f>
        <v>0.11428571428571428</v>
      </c>
      <c r="M290" s="129" t="s">
        <v>599</v>
      </c>
      <c r="N290" s="130">
        <v>43662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119</v>
      </c>
      <c r="B291" s="105">
        <v>43395</v>
      </c>
      <c r="C291" s="105"/>
      <c r="D291" s="106" t="s">
        <v>368</v>
      </c>
      <c r="E291" s="107" t="s">
        <v>623</v>
      </c>
      <c r="F291" s="155">
        <v>475</v>
      </c>
      <c r="G291" s="107"/>
      <c r="H291" s="107">
        <v>574</v>
      </c>
      <c r="I291" s="125">
        <v>570</v>
      </c>
      <c r="J291" s="140" t="s">
        <v>682</v>
      </c>
      <c r="K291" s="127">
        <f t="shared" si="166"/>
        <v>99</v>
      </c>
      <c r="L291" s="128">
        <f t="shared" si="167"/>
        <v>0.20842105263157895</v>
      </c>
      <c r="M291" s="129" t="s">
        <v>599</v>
      </c>
      <c r="N291" s="130">
        <v>43403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120</v>
      </c>
      <c r="B292" s="153">
        <v>43397</v>
      </c>
      <c r="C292" s="153"/>
      <c r="D292" s="400" t="s">
        <v>391</v>
      </c>
      <c r="E292" s="155" t="s">
        <v>623</v>
      </c>
      <c r="F292" s="155">
        <v>707.5</v>
      </c>
      <c r="G292" s="155"/>
      <c r="H292" s="155">
        <v>872</v>
      </c>
      <c r="I292" s="177">
        <v>872</v>
      </c>
      <c r="J292" s="178" t="s">
        <v>682</v>
      </c>
      <c r="K292" s="127">
        <f t="shared" si="166"/>
        <v>164.5</v>
      </c>
      <c r="L292" s="179">
        <f t="shared" si="167"/>
        <v>0.23250883392226149</v>
      </c>
      <c r="M292" s="180" t="s">
        <v>599</v>
      </c>
      <c r="N292" s="181">
        <v>43482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121</v>
      </c>
      <c r="B293" s="153">
        <v>43398</v>
      </c>
      <c r="C293" s="153"/>
      <c r="D293" s="400" t="s">
        <v>348</v>
      </c>
      <c r="E293" s="155" t="s">
        <v>623</v>
      </c>
      <c r="F293" s="155">
        <v>162</v>
      </c>
      <c r="G293" s="155"/>
      <c r="H293" s="155">
        <v>204</v>
      </c>
      <c r="I293" s="177">
        <v>209</v>
      </c>
      <c r="J293" s="178" t="s">
        <v>3492</v>
      </c>
      <c r="K293" s="127">
        <f t="shared" si="166"/>
        <v>42</v>
      </c>
      <c r="L293" s="179">
        <f t="shared" si="167"/>
        <v>0.25925925925925924</v>
      </c>
      <c r="M293" s="180" t="s">
        <v>599</v>
      </c>
      <c r="N293" s="181">
        <v>43539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122</v>
      </c>
      <c r="B294" s="206">
        <v>43399</v>
      </c>
      <c r="C294" s="206"/>
      <c r="D294" s="154" t="s">
        <v>495</v>
      </c>
      <c r="E294" s="207" t="s">
        <v>623</v>
      </c>
      <c r="F294" s="207">
        <v>240</v>
      </c>
      <c r="G294" s="207"/>
      <c r="H294" s="207">
        <v>297</v>
      </c>
      <c r="I294" s="231">
        <v>297</v>
      </c>
      <c r="J294" s="178" t="s">
        <v>682</v>
      </c>
      <c r="K294" s="232">
        <f t="shared" si="166"/>
        <v>57</v>
      </c>
      <c r="L294" s="233">
        <f t="shared" si="167"/>
        <v>0.23749999999999999</v>
      </c>
      <c r="M294" s="234" t="s">
        <v>599</v>
      </c>
      <c r="N294" s="235">
        <v>43417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123</v>
      </c>
      <c r="B295" s="105">
        <v>43439</v>
      </c>
      <c r="C295" s="105"/>
      <c r="D295" s="147" t="s">
        <v>749</v>
      </c>
      <c r="E295" s="107" t="s">
        <v>623</v>
      </c>
      <c r="F295" s="107">
        <v>202.5</v>
      </c>
      <c r="G295" s="107"/>
      <c r="H295" s="107">
        <v>255</v>
      </c>
      <c r="I295" s="125">
        <v>252</v>
      </c>
      <c r="J295" s="140" t="s">
        <v>682</v>
      </c>
      <c r="K295" s="127">
        <f t="shared" si="166"/>
        <v>52.5</v>
      </c>
      <c r="L295" s="128">
        <f t="shared" si="167"/>
        <v>0.25925925925925924</v>
      </c>
      <c r="M295" s="129" t="s">
        <v>599</v>
      </c>
      <c r="N295" s="130">
        <v>43542</v>
      </c>
      <c r="O295" s="57"/>
      <c r="P295" s="16"/>
      <c r="Q295" s="16"/>
      <c r="R295" s="93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124</v>
      </c>
      <c r="B296" s="206">
        <v>43465</v>
      </c>
      <c r="C296" s="105"/>
      <c r="D296" s="400" t="s">
        <v>423</v>
      </c>
      <c r="E296" s="207" t="s">
        <v>623</v>
      </c>
      <c r="F296" s="207">
        <v>710</v>
      </c>
      <c r="G296" s="207"/>
      <c r="H296" s="207">
        <v>866</v>
      </c>
      <c r="I296" s="231">
        <v>866</v>
      </c>
      <c r="J296" s="178" t="s">
        <v>682</v>
      </c>
      <c r="K296" s="127">
        <f t="shared" si="166"/>
        <v>156</v>
      </c>
      <c r="L296" s="128">
        <f t="shared" si="167"/>
        <v>0.21971830985915494</v>
      </c>
      <c r="M296" s="129" t="s">
        <v>599</v>
      </c>
      <c r="N296" s="361">
        <v>43553</v>
      </c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125</v>
      </c>
      <c r="B297" s="206">
        <v>43522</v>
      </c>
      <c r="C297" s="206"/>
      <c r="D297" s="400" t="s">
        <v>141</v>
      </c>
      <c r="E297" s="207" t="s">
        <v>623</v>
      </c>
      <c r="F297" s="207">
        <v>337.25</v>
      </c>
      <c r="G297" s="207"/>
      <c r="H297" s="207">
        <v>398.5</v>
      </c>
      <c r="I297" s="231">
        <v>411</v>
      </c>
      <c r="J297" s="140" t="s">
        <v>3491</v>
      </c>
      <c r="K297" s="127">
        <f t="shared" si="166"/>
        <v>61.25</v>
      </c>
      <c r="L297" s="128">
        <f t="shared" si="167"/>
        <v>0.1816160118606375</v>
      </c>
      <c r="M297" s="129" t="s">
        <v>599</v>
      </c>
      <c r="N297" s="361">
        <v>43760</v>
      </c>
      <c r="O297" s="57"/>
      <c r="P297" s="16"/>
      <c r="Q297" s="16"/>
      <c r="R297" s="93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8">
        <v>126</v>
      </c>
      <c r="B298" s="163">
        <v>43559</v>
      </c>
      <c r="C298" s="163"/>
      <c r="D298" s="164" t="s">
        <v>410</v>
      </c>
      <c r="E298" s="165" t="s">
        <v>623</v>
      </c>
      <c r="F298" s="165">
        <v>130</v>
      </c>
      <c r="G298" s="165"/>
      <c r="H298" s="165">
        <v>65</v>
      </c>
      <c r="I298" s="185">
        <v>158</v>
      </c>
      <c r="J298" s="137" t="s">
        <v>750</v>
      </c>
      <c r="K298" s="133">
        <f t="shared" si="166"/>
        <v>-65</v>
      </c>
      <c r="L298" s="134">
        <f t="shared" si="167"/>
        <v>-0.5</v>
      </c>
      <c r="M298" s="135" t="s">
        <v>663</v>
      </c>
      <c r="N298" s="136">
        <v>43726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9">
        <v>127</v>
      </c>
      <c r="B299" s="186">
        <v>43017</v>
      </c>
      <c r="C299" s="186"/>
      <c r="D299" s="187" t="s">
        <v>169</v>
      </c>
      <c r="E299" s="188" t="s">
        <v>623</v>
      </c>
      <c r="F299" s="189">
        <v>141.5</v>
      </c>
      <c r="G299" s="190"/>
      <c r="H299" s="190">
        <v>183.5</v>
      </c>
      <c r="I299" s="190">
        <v>210</v>
      </c>
      <c r="J299" s="217" t="s">
        <v>3440</v>
      </c>
      <c r="K299" s="218">
        <f t="shared" si="166"/>
        <v>42</v>
      </c>
      <c r="L299" s="219">
        <f t="shared" si="167"/>
        <v>0.29681978798586572</v>
      </c>
      <c r="M299" s="189" t="s">
        <v>599</v>
      </c>
      <c r="N299" s="220">
        <v>43042</v>
      </c>
      <c r="O299" s="57"/>
      <c r="P299" s="16"/>
      <c r="Q299" s="16"/>
      <c r="R299" s="93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8">
        <v>128</v>
      </c>
      <c r="B300" s="163">
        <v>43074</v>
      </c>
      <c r="C300" s="163"/>
      <c r="D300" s="164" t="s">
        <v>303</v>
      </c>
      <c r="E300" s="165" t="s">
        <v>623</v>
      </c>
      <c r="F300" s="166">
        <v>172</v>
      </c>
      <c r="G300" s="165"/>
      <c r="H300" s="165">
        <v>155.25</v>
      </c>
      <c r="I300" s="185">
        <v>230</v>
      </c>
      <c r="J300" s="383" t="s">
        <v>3400</v>
      </c>
      <c r="K300" s="133">
        <f t="shared" ref="K300" si="168">H300-F300</f>
        <v>-16.75</v>
      </c>
      <c r="L300" s="134">
        <f t="shared" ref="L300" si="169">K300/F300</f>
        <v>-9.7383720930232565E-2</v>
      </c>
      <c r="M300" s="135" t="s">
        <v>663</v>
      </c>
      <c r="N300" s="136">
        <v>43787</v>
      </c>
      <c r="O300" s="57"/>
      <c r="P300" s="16"/>
      <c r="Q300" s="16"/>
      <c r="R300" s="17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9">
        <v>129</v>
      </c>
      <c r="B301" s="186">
        <v>43398</v>
      </c>
      <c r="C301" s="186"/>
      <c r="D301" s="187" t="s">
        <v>104</v>
      </c>
      <c r="E301" s="188" t="s">
        <v>623</v>
      </c>
      <c r="F301" s="190">
        <v>698.5</v>
      </c>
      <c r="G301" s="190"/>
      <c r="H301" s="190">
        <v>850</v>
      </c>
      <c r="I301" s="190">
        <v>890</v>
      </c>
      <c r="J301" s="221" t="s">
        <v>3488</v>
      </c>
      <c r="K301" s="218">
        <f t="shared" si="166"/>
        <v>151.5</v>
      </c>
      <c r="L301" s="219">
        <f t="shared" si="167"/>
        <v>0.21689334287759485</v>
      </c>
      <c r="M301" s="189" t="s">
        <v>599</v>
      </c>
      <c r="N301" s="220">
        <v>43453</v>
      </c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130</v>
      </c>
      <c r="B302" s="158">
        <v>42877</v>
      </c>
      <c r="C302" s="158"/>
      <c r="D302" s="159" t="s">
        <v>383</v>
      </c>
      <c r="E302" s="160" t="s">
        <v>623</v>
      </c>
      <c r="F302" s="161">
        <v>127.6</v>
      </c>
      <c r="G302" s="162"/>
      <c r="H302" s="162">
        <v>138</v>
      </c>
      <c r="I302" s="162">
        <v>190</v>
      </c>
      <c r="J302" s="384" t="s">
        <v>3404</v>
      </c>
      <c r="K302" s="182">
        <f t="shared" si="166"/>
        <v>10.400000000000006</v>
      </c>
      <c r="L302" s="183">
        <f t="shared" si="167"/>
        <v>8.1504702194357417E-2</v>
      </c>
      <c r="M302" s="161" t="s">
        <v>599</v>
      </c>
      <c r="N302" s="184">
        <v>43774</v>
      </c>
      <c r="O302" s="57"/>
      <c r="P302" s="16"/>
      <c r="Q302" s="16"/>
      <c r="R302" s="93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0">
        <v>131</v>
      </c>
      <c r="B303" s="194">
        <v>43158</v>
      </c>
      <c r="C303" s="194"/>
      <c r="D303" s="191" t="s">
        <v>754</v>
      </c>
      <c r="E303" s="195" t="s">
        <v>623</v>
      </c>
      <c r="F303" s="196">
        <v>317</v>
      </c>
      <c r="G303" s="195"/>
      <c r="H303" s="195"/>
      <c r="I303" s="224">
        <v>398</v>
      </c>
      <c r="J303" s="237" t="s">
        <v>601</v>
      </c>
      <c r="K303" s="193"/>
      <c r="L303" s="192"/>
      <c r="M303" s="223" t="s">
        <v>601</v>
      </c>
      <c r="N303" s="222"/>
      <c r="O303" s="57"/>
      <c r="P303" s="16"/>
      <c r="Q303" s="16"/>
      <c r="R303" s="341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8">
        <v>132</v>
      </c>
      <c r="B304" s="163">
        <v>43164</v>
      </c>
      <c r="C304" s="163"/>
      <c r="D304" s="164" t="s">
        <v>135</v>
      </c>
      <c r="E304" s="165" t="s">
        <v>623</v>
      </c>
      <c r="F304" s="166">
        <f>510-14.4</f>
        <v>495.6</v>
      </c>
      <c r="G304" s="165"/>
      <c r="H304" s="165">
        <v>350</v>
      </c>
      <c r="I304" s="185">
        <v>672</v>
      </c>
      <c r="J304" s="383" t="s">
        <v>3461</v>
      </c>
      <c r="K304" s="133">
        <f t="shared" ref="K304" si="170">H304-F304</f>
        <v>-145.60000000000002</v>
      </c>
      <c r="L304" s="134">
        <f t="shared" ref="L304" si="171">K304/F304</f>
        <v>-0.29378531073446329</v>
      </c>
      <c r="M304" s="135" t="s">
        <v>663</v>
      </c>
      <c r="N304" s="136">
        <v>43887</v>
      </c>
      <c r="O304" s="57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133</v>
      </c>
      <c r="B305" s="163">
        <v>43237</v>
      </c>
      <c r="C305" s="163"/>
      <c r="D305" s="164" t="s">
        <v>489</v>
      </c>
      <c r="E305" s="165" t="s">
        <v>623</v>
      </c>
      <c r="F305" s="166">
        <v>230.3</v>
      </c>
      <c r="G305" s="165"/>
      <c r="H305" s="165">
        <v>102.5</v>
      </c>
      <c r="I305" s="185">
        <v>348</v>
      </c>
      <c r="J305" s="383" t="s">
        <v>3482</v>
      </c>
      <c r="K305" s="133">
        <f t="shared" ref="K305" si="172">H305-F305</f>
        <v>-127.80000000000001</v>
      </c>
      <c r="L305" s="134">
        <f t="shared" ref="L305" si="173">K305/F305</f>
        <v>-0.55492835432045162</v>
      </c>
      <c r="M305" s="135" t="s">
        <v>663</v>
      </c>
      <c r="N305" s="136">
        <v>43896</v>
      </c>
      <c r="O305" s="57"/>
      <c r="P305" s="16"/>
      <c r="Q305" s="16"/>
      <c r="R305" s="343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4">
        <v>134</v>
      </c>
      <c r="B306" s="197">
        <v>43258</v>
      </c>
      <c r="C306" s="197"/>
      <c r="D306" s="200" t="s">
        <v>449</v>
      </c>
      <c r="E306" s="198" t="s">
        <v>623</v>
      </c>
      <c r="F306" s="196">
        <f>342.5-5.1</f>
        <v>337.4</v>
      </c>
      <c r="G306" s="198"/>
      <c r="H306" s="198"/>
      <c r="I306" s="225">
        <v>439</v>
      </c>
      <c r="J306" s="237" t="s">
        <v>601</v>
      </c>
      <c r="K306" s="227"/>
      <c r="L306" s="228"/>
      <c r="M306" s="226" t="s">
        <v>601</v>
      </c>
      <c r="N306" s="229"/>
      <c r="O306" s="57"/>
      <c r="P306" s="16"/>
      <c r="Q306" s="16"/>
      <c r="R306" s="341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4">
        <v>135</v>
      </c>
      <c r="B307" s="197">
        <v>43285</v>
      </c>
      <c r="C307" s="197"/>
      <c r="D307" s="201" t="s">
        <v>49</v>
      </c>
      <c r="E307" s="198" t="s">
        <v>623</v>
      </c>
      <c r="F307" s="196">
        <f>127.5-5.53</f>
        <v>121.97</v>
      </c>
      <c r="G307" s="198"/>
      <c r="H307" s="198"/>
      <c r="I307" s="225">
        <v>170</v>
      </c>
      <c r="J307" s="237" t="s">
        <v>601</v>
      </c>
      <c r="K307" s="227"/>
      <c r="L307" s="228"/>
      <c r="M307" s="226" t="s">
        <v>601</v>
      </c>
      <c r="N307" s="229"/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68">
        <v>136</v>
      </c>
      <c r="B308" s="163">
        <v>43294</v>
      </c>
      <c r="C308" s="163"/>
      <c r="D308" s="164" t="s">
        <v>243</v>
      </c>
      <c r="E308" s="165" t="s">
        <v>623</v>
      </c>
      <c r="F308" s="166">
        <v>46.5</v>
      </c>
      <c r="G308" s="165"/>
      <c r="H308" s="165">
        <v>17</v>
      </c>
      <c r="I308" s="185">
        <v>59</v>
      </c>
      <c r="J308" s="383" t="s">
        <v>3460</v>
      </c>
      <c r="K308" s="133">
        <f t="shared" ref="K308" si="174">H308-F308</f>
        <v>-29.5</v>
      </c>
      <c r="L308" s="134">
        <f t="shared" ref="L308" si="175">K308/F308</f>
        <v>-0.63440860215053763</v>
      </c>
      <c r="M308" s="135" t="s">
        <v>663</v>
      </c>
      <c r="N308" s="136">
        <v>43887</v>
      </c>
      <c r="O308" s="57"/>
      <c r="P308" s="16"/>
      <c r="Q308" s="16"/>
      <c r="R308" s="17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0">
        <v>137</v>
      </c>
      <c r="B309" s="194">
        <v>43396</v>
      </c>
      <c r="C309" s="194"/>
      <c r="D309" s="201" t="s">
        <v>425</v>
      </c>
      <c r="E309" s="198" t="s">
        <v>623</v>
      </c>
      <c r="F309" s="199">
        <v>156.5</v>
      </c>
      <c r="G309" s="198"/>
      <c r="H309" s="198"/>
      <c r="I309" s="225">
        <v>191</v>
      </c>
      <c r="J309" s="237" t="s">
        <v>601</v>
      </c>
      <c r="K309" s="227"/>
      <c r="L309" s="228"/>
      <c r="M309" s="226" t="s">
        <v>601</v>
      </c>
      <c r="N309" s="229"/>
      <c r="O309" s="57"/>
      <c r="P309" s="16"/>
      <c r="Q309" s="16"/>
      <c r="R309" s="17" t="s">
        <v>751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0">
        <v>138</v>
      </c>
      <c r="B310" s="194">
        <v>43439</v>
      </c>
      <c r="C310" s="194"/>
      <c r="D310" s="201" t="s">
        <v>330</v>
      </c>
      <c r="E310" s="198" t="s">
        <v>623</v>
      </c>
      <c r="F310" s="199">
        <v>259.5</v>
      </c>
      <c r="G310" s="198"/>
      <c r="H310" s="198"/>
      <c r="I310" s="225">
        <v>321</v>
      </c>
      <c r="J310" s="237" t="s">
        <v>601</v>
      </c>
      <c r="K310" s="227"/>
      <c r="L310" s="228"/>
      <c r="M310" s="226" t="s">
        <v>601</v>
      </c>
      <c r="N310" s="229"/>
      <c r="O310" s="16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8">
        <v>139</v>
      </c>
      <c r="B311" s="163">
        <v>43439</v>
      </c>
      <c r="C311" s="163"/>
      <c r="D311" s="164" t="s">
        <v>775</v>
      </c>
      <c r="E311" s="165" t="s">
        <v>623</v>
      </c>
      <c r="F311" s="165">
        <v>715</v>
      </c>
      <c r="G311" s="165"/>
      <c r="H311" s="165">
        <v>445</v>
      </c>
      <c r="I311" s="185">
        <v>840</v>
      </c>
      <c r="J311" s="137" t="s">
        <v>2994</v>
      </c>
      <c r="K311" s="133">
        <f t="shared" ref="K311:K314" si="176">H311-F311</f>
        <v>-270</v>
      </c>
      <c r="L311" s="134">
        <f t="shared" ref="L311:L314" si="177">K311/F311</f>
        <v>-0.3776223776223776</v>
      </c>
      <c r="M311" s="135" t="s">
        <v>663</v>
      </c>
      <c r="N311" s="136">
        <v>43800</v>
      </c>
      <c r="O311" s="57"/>
      <c r="P311" s="16"/>
      <c r="Q311" s="16"/>
      <c r="R311" s="17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140</v>
      </c>
      <c r="B312" s="206">
        <v>43469</v>
      </c>
      <c r="C312" s="206"/>
      <c r="D312" s="154" t="s">
        <v>145</v>
      </c>
      <c r="E312" s="207" t="s">
        <v>623</v>
      </c>
      <c r="F312" s="207">
        <v>875</v>
      </c>
      <c r="G312" s="207"/>
      <c r="H312" s="207">
        <v>1165</v>
      </c>
      <c r="I312" s="231">
        <v>1185</v>
      </c>
      <c r="J312" s="140" t="s">
        <v>3489</v>
      </c>
      <c r="K312" s="127">
        <f t="shared" si="176"/>
        <v>290</v>
      </c>
      <c r="L312" s="128">
        <f t="shared" si="177"/>
        <v>0.33142857142857141</v>
      </c>
      <c r="M312" s="129" t="s">
        <v>599</v>
      </c>
      <c r="N312" s="361">
        <v>43847</v>
      </c>
      <c r="O312" s="57"/>
      <c r="P312" s="16"/>
      <c r="Q312" s="16"/>
      <c r="R312" s="343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141</v>
      </c>
      <c r="B313" s="206">
        <v>43559</v>
      </c>
      <c r="C313" s="206"/>
      <c r="D313" s="400" t="s">
        <v>345</v>
      </c>
      <c r="E313" s="207" t="s">
        <v>623</v>
      </c>
      <c r="F313" s="207">
        <f>387-14.63</f>
        <v>372.37</v>
      </c>
      <c r="G313" s="207"/>
      <c r="H313" s="207">
        <v>490</v>
      </c>
      <c r="I313" s="231">
        <v>490</v>
      </c>
      <c r="J313" s="140" t="s">
        <v>682</v>
      </c>
      <c r="K313" s="127">
        <f t="shared" si="176"/>
        <v>117.63</v>
      </c>
      <c r="L313" s="128">
        <f t="shared" si="177"/>
        <v>0.31589548030185027</v>
      </c>
      <c r="M313" s="129" t="s">
        <v>599</v>
      </c>
      <c r="N313" s="361">
        <v>43850</v>
      </c>
      <c r="O313" s="57"/>
      <c r="P313" s="16"/>
      <c r="Q313" s="16"/>
      <c r="R313" s="343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8">
        <v>142</v>
      </c>
      <c r="B314" s="163">
        <v>43578</v>
      </c>
      <c r="C314" s="163"/>
      <c r="D314" s="164" t="s">
        <v>776</v>
      </c>
      <c r="E314" s="165" t="s">
        <v>600</v>
      </c>
      <c r="F314" s="165">
        <v>220</v>
      </c>
      <c r="G314" s="165"/>
      <c r="H314" s="165">
        <v>127.5</v>
      </c>
      <c r="I314" s="185">
        <v>284</v>
      </c>
      <c r="J314" s="383" t="s">
        <v>3483</v>
      </c>
      <c r="K314" s="133">
        <f t="shared" si="176"/>
        <v>-92.5</v>
      </c>
      <c r="L314" s="134">
        <f t="shared" si="177"/>
        <v>-0.42045454545454547</v>
      </c>
      <c r="M314" s="135" t="s">
        <v>663</v>
      </c>
      <c r="N314" s="136">
        <v>43896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143</v>
      </c>
      <c r="B315" s="206">
        <v>43622</v>
      </c>
      <c r="C315" s="206"/>
      <c r="D315" s="400" t="s">
        <v>496</v>
      </c>
      <c r="E315" s="207" t="s">
        <v>600</v>
      </c>
      <c r="F315" s="207">
        <v>332.8</v>
      </c>
      <c r="G315" s="207"/>
      <c r="H315" s="207">
        <v>405</v>
      </c>
      <c r="I315" s="231">
        <v>419</v>
      </c>
      <c r="J315" s="140" t="s">
        <v>3490</v>
      </c>
      <c r="K315" s="127">
        <f t="shared" ref="K315" si="178">H315-F315</f>
        <v>72.199999999999989</v>
      </c>
      <c r="L315" s="128">
        <f t="shared" ref="L315" si="179">K315/F315</f>
        <v>0.21694711538461534</v>
      </c>
      <c r="M315" s="129" t="s">
        <v>599</v>
      </c>
      <c r="N315" s="361">
        <v>43860</v>
      </c>
      <c r="O315" s="57"/>
      <c r="P315" s="16"/>
      <c r="Q315" s="16"/>
      <c r="R315" s="17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43">
        <v>144</v>
      </c>
      <c r="B316" s="142">
        <v>43641</v>
      </c>
      <c r="C316" s="142"/>
      <c r="D316" s="143" t="s">
        <v>139</v>
      </c>
      <c r="E316" s="144" t="s">
        <v>623</v>
      </c>
      <c r="F316" s="145">
        <v>386</v>
      </c>
      <c r="G316" s="146"/>
      <c r="H316" s="146">
        <v>395</v>
      </c>
      <c r="I316" s="146">
        <v>452</v>
      </c>
      <c r="J316" s="169" t="s">
        <v>3405</v>
      </c>
      <c r="K316" s="170">
        <f t="shared" ref="K316" si="180">H316-F316</f>
        <v>9</v>
      </c>
      <c r="L316" s="171">
        <f t="shared" ref="L316" si="181">K316/F316</f>
        <v>2.3316062176165803E-2</v>
      </c>
      <c r="M316" s="172" t="s">
        <v>708</v>
      </c>
      <c r="N316" s="173">
        <v>43868</v>
      </c>
      <c r="O316" s="16"/>
      <c r="P316" s="16"/>
      <c r="Q316" s="16"/>
      <c r="R316" s="17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71">
        <v>145</v>
      </c>
      <c r="B317" s="194">
        <v>43707</v>
      </c>
      <c r="C317" s="194"/>
      <c r="D317" s="201" t="s">
        <v>260</v>
      </c>
      <c r="E317" s="198" t="s">
        <v>623</v>
      </c>
      <c r="F317" s="198" t="s">
        <v>755</v>
      </c>
      <c r="G317" s="198"/>
      <c r="H317" s="198"/>
      <c r="I317" s="225">
        <v>190</v>
      </c>
      <c r="J317" s="237" t="s">
        <v>601</v>
      </c>
      <c r="K317" s="227"/>
      <c r="L317" s="228"/>
      <c r="M317" s="357" t="s">
        <v>601</v>
      </c>
      <c r="N317" s="229"/>
      <c r="O317" s="16"/>
      <c r="P317" s="16"/>
      <c r="Q317" s="16"/>
      <c r="R317" s="343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146</v>
      </c>
      <c r="B318" s="206">
        <v>43731</v>
      </c>
      <c r="C318" s="206"/>
      <c r="D318" s="154" t="s">
        <v>440</v>
      </c>
      <c r="E318" s="207" t="s">
        <v>623</v>
      </c>
      <c r="F318" s="207">
        <v>235</v>
      </c>
      <c r="G318" s="207"/>
      <c r="H318" s="207">
        <v>295</v>
      </c>
      <c r="I318" s="231">
        <v>296</v>
      </c>
      <c r="J318" s="140" t="s">
        <v>3147</v>
      </c>
      <c r="K318" s="127">
        <f t="shared" ref="K318" si="182">H318-F318</f>
        <v>60</v>
      </c>
      <c r="L318" s="128">
        <f t="shared" ref="L318" si="183">K318/F318</f>
        <v>0.25531914893617019</v>
      </c>
      <c r="M318" s="129" t="s">
        <v>599</v>
      </c>
      <c r="N318" s="361">
        <v>43844</v>
      </c>
      <c r="O318" s="57"/>
      <c r="P318" s="16"/>
      <c r="Q318" s="16"/>
      <c r="R318" s="17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147</v>
      </c>
      <c r="B319" s="206">
        <v>43752</v>
      </c>
      <c r="C319" s="206"/>
      <c r="D319" s="154" t="s">
        <v>2977</v>
      </c>
      <c r="E319" s="207" t="s">
        <v>623</v>
      </c>
      <c r="F319" s="207">
        <v>277.5</v>
      </c>
      <c r="G319" s="207"/>
      <c r="H319" s="207">
        <v>333</v>
      </c>
      <c r="I319" s="231">
        <v>333</v>
      </c>
      <c r="J319" s="140" t="s">
        <v>3148</v>
      </c>
      <c r="K319" s="127">
        <f t="shared" ref="K319" si="184">H319-F319</f>
        <v>55.5</v>
      </c>
      <c r="L319" s="128">
        <f t="shared" ref="L319" si="185">K319/F319</f>
        <v>0.2</v>
      </c>
      <c r="M319" s="129" t="s">
        <v>599</v>
      </c>
      <c r="N319" s="361">
        <v>43846</v>
      </c>
      <c r="O319" s="57"/>
      <c r="P319" s="16"/>
      <c r="Q319" s="16"/>
      <c r="R319" s="343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148</v>
      </c>
      <c r="B320" s="206">
        <v>43752</v>
      </c>
      <c r="C320" s="206"/>
      <c r="D320" s="154" t="s">
        <v>2976</v>
      </c>
      <c r="E320" s="207" t="s">
        <v>623</v>
      </c>
      <c r="F320" s="207">
        <v>930</v>
      </c>
      <c r="G320" s="207"/>
      <c r="H320" s="207">
        <v>1165</v>
      </c>
      <c r="I320" s="231">
        <v>1200</v>
      </c>
      <c r="J320" s="140" t="s">
        <v>3150</v>
      </c>
      <c r="K320" s="127">
        <f t="shared" ref="K320" si="186">H320-F320</f>
        <v>235</v>
      </c>
      <c r="L320" s="128">
        <f t="shared" ref="L320" si="187">K320/F320</f>
        <v>0.25268817204301075</v>
      </c>
      <c r="M320" s="129" t="s">
        <v>599</v>
      </c>
      <c r="N320" s="361">
        <v>43847</v>
      </c>
      <c r="O320" s="57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70">
        <v>149</v>
      </c>
      <c r="B321" s="346">
        <v>43753</v>
      </c>
      <c r="C321" s="211"/>
      <c r="D321" s="372" t="s">
        <v>2975</v>
      </c>
      <c r="E321" s="349" t="s">
        <v>623</v>
      </c>
      <c r="F321" s="352">
        <v>111</v>
      </c>
      <c r="G321" s="349"/>
      <c r="H321" s="349"/>
      <c r="I321" s="355">
        <v>141</v>
      </c>
      <c r="J321" s="237" t="s">
        <v>601</v>
      </c>
      <c r="K321" s="237"/>
      <c r="L321" s="122"/>
      <c r="M321" s="360" t="s">
        <v>601</v>
      </c>
      <c r="N321" s="239"/>
      <c r="O321" s="16"/>
      <c r="P321" s="16"/>
      <c r="Q321" s="16"/>
      <c r="R321" s="34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150</v>
      </c>
      <c r="B322" s="206">
        <v>43753</v>
      </c>
      <c r="C322" s="206"/>
      <c r="D322" s="154" t="s">
        <v>2974</v>
      </c>
      <c r="E322" s="207" t="s">
        <v>623</v>
      </c>
      <c r="F322" s="208">
        <v>296</v>
      </c>
      <c r="G322" s="207"/>
      <c r="H322" s="207">
        <v>370</v>
      </c>
      <c r="I322" s="231">
        <v>370</v>
      </c>
      <c r="J322" s="140" t="s">
        <v>682</v>
      </c>
      <c r="K322" s="127">
        <f t="shared" ref="K322" si="188">H322-F322</f>
        <v>74</v>
      </c>
      <c r="L322" s="128">
        <f t="shared" ref="L322" si="189">K322/F322</f>
        <v>0.25</v>
      </c>
      <c r="M322" s="129" t="s">
        <v>599</v>
      </c>
      <c r="N322" s="361">
        <v>43853</v>
      </c>
      <c r="O322" s="57"/>
      <c r="P322" s="16"/>
      <c r="Q322" s="16"/>
      <c r="R322" s="343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1">
        <v>151</v>
      </c>
      <c r="B323" s="210">
        <v>43754</v>
      </c>
      <c r="C323" s="210"/>
      <c r="D323" s="191" t="s">
        <v>2973</v>
      </c>
      <c r="E323" s="348" t="s">
        <v>623</v>
      </c>
      <c r="F323" s="351" t="s">
        <v>2939</v>
      </c>
      <c r="G323" s="348"/>
      <c r="H323" s="348"/>
      <c r="I323" s="354">
        <v>344</v>
      </c>
      <c r="J323" s="237" t="s">
        <v>601</v>
      </c>
      <c r="K323" s="240"/>
      <c r="L323" s="359"/>
      <c r="M323" s="342" t="s">
        <v>601</v>
      </c>
      <c r="N323" s="362"/>
      <c r="O323" s="16"/>
      <c r="P323" s="16"/>
      <c r="Q323" s="16"/>
      <c r="R323" s="34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45">
        <v>152</v>
      </c>
      <c r="B324" s="211">
        <v>43832</v>
      </c>
      <c r="C324" s="211"/>
      <c r="D324" s="215" t="s">
        <v>2253</v>
      </c>
      <c r="E324" s="212" t="s">
        <v>623</v>
      </c>
      <c r="F324" s="213" t="s">
        <v>3135</v>
      </c>
      <c r="G324" s="212"/>
      <c r="H324" s="212"/>
      <c r="I324" s="236">
        <v>590</v>
      </c>
      <c r="J324" s="237" t="s">
        <v>601</v>
      </c>
      <c r="K324" s="237"/>
      <c r="L324" s="122"/>
      <c r="M324" s="342" t="s">
        <v>601</v>
      </c>
      <c r="N324" s="239"/>
      <c r="O324" s="16"/>
      <c r="P324" s="16"/>
      <c r="Q324" s="16"/>
      <c r="R324" s="34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5">
        <v>153</v>
      </c>
      <c r="B325" s="206">
        <v>43966</v>
      </c>
      <c r="C325" s="206"/>
      <c r="D325" s="154" t="s">
        <v>65</v>
      </c>
      <c r="E325" s="207" t="s">
        <v>623</v>
      </c>
      <c r="F325" s="208">
        <v>67.5</v>
      </c>
      <c r="G325" s="207"/>
      <c r="H325" s="207">
        <v>86</v>
      </c>
      <c r="I325" s="231">
        <v>86</v>
      </c>
      <c r="J325" s="140" t="s">
        <v>3628</v>
      </c>
      <c r="K325" s="127">
        <f t="shared" ref="K325" si="190">H325-F325</f>
        <v>18.5</v>
      </c>
      <c r="L325" s="128">
        <f t="shared" ref="L325" si="191">K325/F325</f>
        <v>0.27407407407407408</v>
      </c>
      <c r="M325" s="129" t="s">
        <v>599</v>
      </c>
      <c r="N325" s="361">
        <v>44008</v>
      </c>
      <c r="O325" s="57"/>
      <c r="P325" s="16"/>
      <c r="Q325" s="16"/>
      <c r="R325" s="343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9">
        <v>154</v>
      </c>
      <c r="B326" s="211">
        <v>44035</v>
      </c>
      <c r="C326" s="211"/>
      <c r="D326" s="215" t="s">
        <v>495</v>
      </c>
      <c r="E326" s="212" t="s">
        <v>623</v>
      </c>
      <c r="F326" s="213" t="s">
        <v>3631</v>
      </c>
      <c r="G326" s="212"/>
      <c r="H326" s="212"/>
      <c r="I326" s="236">
        <v>296</v>
      </c>
      <c r="J326" s="237" t="s">
        <v>601</v>
      </c>
      <c r="K326" s="237"/>
      <c r="L326" s="122"/>
      <c r="M326" s="238"/>
      <c r="N326" s="239"/>
      <c r="O326" s="16"/>
      <c r="P326" s="16"/>
      <c r="Q326" s="16"/>
      <c r="R326" s="343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5">
        <v>155</v>
      </c>
      <c r="B327" s="206">
        <v>44092</v>
      </c>
      <c r="C327" s="206"/>
      <c r="D327" s="154" t="s">
        <v>416</v>
      </c>
      <c r="E327" s="207" t="s">
        <v>623</v>
      </c>
      <c r="F327" s="207">
        <v>206</v>
      </c>
      <c r="G327" s="207"/>
      <c r="H327" s="207">
        <v>248</v>
      </c>
      <c r="I327" s="231">
        <v>248</v>
      </c>
      <c r="J327" s="140" t="s">
        <v>682</v>
      </c>
      <c r="K327" s="127">
        <f t="shared" ref="K327:K328" si="192">H327-F327</f>
        <v>42</v>
      </c>
      <c r="L327" s="128">
        <f t="shared" ref="L327:L328" si="193">K327/F327</f>
        <v>0.20388349514563106</v>
      </c>
      <c r="M327" s="129" t="s">
        <v>599</v>
      </c>
      <c r="N327" s="361">
        <v>44214</v>
      </c>
      <c r="O327" s="57"/>
      <c r="P327" s="16"/>
      <c r="Q327" s="16"/>
      <c r="R327" s="343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5">
        <v>156</v>
      </c>
      <c r="B328" s="206">
        <v>44140</v>
      </c>
      <c r="C328" s="206"/>
      <c r="D328" s="154" t="s">
        <v>416</v>
      </c>
      <c r="E328" s="207" t="s">
        <v>623</v>
      </c>
      <c r="F328" s="207">
        <v>182.5</v>
      </c>
      <c r="G328" s="207"/>
      <c r="H328" s="207">
        <v>248</v>
      </c>
      <c r="I328" s="231">
        <v>248</v>
      </c>
      <c r="J328" s="140" t="s">
        <v>682</v>
      </c>
      <c r="K328" s="127">
        <f t="shared" si="192"/>
        <v>65.5</v>
      </c>
      <c r="L328" s="128">
        <f t="shared" si="193"/>
        <v>0.35890410958904112</v>
      </c>
      <c r="M328" s="129" t="s">
        <v>599</v>
      </c>
      <c r="N328" s="361">
        <v>44214</v>
      </c>
      <c r="O328" s="57"/>
      <c r="P328" s="16"/>
      <c r="Q328" s="16"/>
      <c r="R328" s="343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9">
        <v>157</v>
      </c>
      <c r="B329" s="211">
        <v>44140</v>
      </c>
      <c r="C329" s="211"/>
      <c r="D329" s="215" t="s">
        <v>330</v>
      </c>
      <c r="E329" s="212" t="s">
        <v>623</v>
      </c>
      <c r="F329" s="213" t="s">
        <v>3635</v>
      </c>
      <c r="G329" s="212"/>
      <c r="H329" s="212"/>
      <c r="I329" s="236">
        <v>320</v>
      </c>
      <c r="J329" s="237" t="s">
        <v>601</v>
      </c>
      <c r="K329" s="237"/>
      <c r="L329" s="122"/>
      <c r="M329" s="238"/>
      <c r="N329" s="239"/>
      <c r="O329" s="16"/>
      <c r="P329" s="16"/>
      <c r="Q329" s="16"/>
      <c r="R329" s="343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158</v>
      </c>
      <c r="B330" s="206">
        <v>44140</v>
      </c>
      <c r="C330" s="206"/>
      <c r="D330" s="154" t="s">
        <v>491</v>
      </c>
      <c r="E330" s="207" t="s">
        <v>623</v>
      </c>
      <c r="F330" s="208">
        <v>925</v>
      </c>
      <c r="G330" s="207"/>
      <c r="H330" s="207">
        <v>1095</v>
      </c>
      <c r="I330" s="231">
        <v>1093</v>
      </c>
      <c r="J330" s="543" t="s">
        <v>3682</v>
      </c>
      <c r="K330" s="127">
        <f t="shared" ref="K330" si="194">H330-F330</f>
        <v>170</v>
      </c>
      <c r="L330" s="128">
        <f t="shared" ref="L330" si="195">K330/F330</f>
        <v>0.18378378378378379</v>
      </c>
      <c r="M330" s="129" t="s">
        <v>599</v>
      </c>
      <c r="N330" s="361">
        <v>44201</v>
      </c>
      <c r="O330" s="16"/>
      <c r="P330" s="16"/>
      <c r="Q330" s="16"/>
      <c r="R330" s="343" t="s">
        <v>753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9">
        <v>159</v>
      </c>
      <c r="B331" s="211">
        <v>44140</v>
      </c>
      <c r="C331" s="211"/>
      <c r="D331" s="215" t="s">
        <v>345</v>
      </c>
      <c r="E331" s="212" t="s">
        <v>623</v>
      </c>
      <c r="F331" s="213" t="s">
        <v>3636</v>
      </c>
      <c r="G331" s="212"/>
      <c r="H331" s="212"/>
      <c r="I331" s="236">
        <v>406</v>
      </c>
      <c r="J331" s="237" t="s">
        <v>601</v>
      </c>
      <c r="K331" s="237"/>
      <c r="L331" s="122"/>
      <c r="M331" s="238"/>
      <c r="N331" s="239"/>
      <c r="O331" s="16"/>
      <c r="P331" s="16"/>
      <c r="Q331" s="16"/>
      <c r="R331" s="343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9">
        <v>160</v>
      </c>
      <c r="B332" s="211">
        <v>44141</v>
      </c>
      <c r="C332" s="211"/>
      <c r="D332" s="215" t="s">
        <v>495</v>
      </c>
      <c r="E332" s="212" t="s">
        <v>623</v>
      </c>
      <c r="F332" s="213" t="s">
        <v>3637</v>
      </c>
      <c r="G332" s="212"/>
      <c r="H332" s="212"/>
      <c r="I332" s="236">
        <v>290</v>
      </c>
      <c r="J332" s="237" t="s">
        <v>601</v>
      </c>
      <c r="K332" s="237"/>
      <c r="L332" s="122"/>
      <c r="M332" s="238"/>
      <c r="N332" s="239"/>
      <c r="O332" s="16"/>
      <c r="P332" s="16"/>
      <c r="Q332" s="16"/>
      <c r="R332" s="343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9">
        <v>161</v>
      </c>
      <c r="B333" s="211">
        <v>44187</v>
      </c>
      <c r="C333" s="211"/>
      <c r="D333" s="215" t="s">
        <v>1975</v>
      </c>
      <c r="E333" s="212" t="s">
        <v>623</v>
      </c>
      <c r="F333" s="513" t="s">
        <v>3645</v>
      </c>
      <c r="G333" s="212"/>
      <c r="H333" s="212"/>
      <c r="I333" s="236">
        <v>239</v>
      </c>
      <c r="J333" s="514" t="s">
        <v>601</v>
      </c>
      <c r="K333" s="237"/>
      <c r="L333" s="122"/>
      <c r="M333" s="238"/>
      <c r="N333" s="239"/>
      <c r="O333" s="16"/>
      <c r="P333" s="16"/>
      <c r="Q333" s="16"/>
      <c r="R333" s="343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9"/>
      <c r="B334" s="211"/>
      <c r="C334" s="211"/>
      <c r="D334" s="215"/>
      <c r="E334" s="212"/>
      <c r="F334" s="213"/>
      <c r="G334" s="212"/>
      <c r="H334" s="212"/>
      <c r="I334" s="236"/>
      <c r="J334" s="237"/>
      <c r="K334" s="237"/>
      <c r="L334" s="122"/>
      <c r="M334" s="238"/>
      <c r="N334" s="239"/>
      <c r="O334" s="16"/>
      <c r="P334" s="16"/>
      <c r="R334" s="343"/>
    </row>
    <row r="335" spans="1:26">
      <c r="A335" s="209"/>
      <c r="B335" s="211"/>
      <c r="C335" s="211"/>
      <c r="D335" s="215"/>
      <c r="E335" s="212"/>
      <c r="F335" s="213"/>
      <c r="G335" s="212"/>
      <c r="H335" s="212"/>
      <c r="I335" s="236"/>
      <c r="J335" s="237"/>
      <c r="K335" s="237"/>
      <c r="L335" s="122"/>
      <c r="M335" s="238"/>
      <c r="N335" s="239"/>
      <c r="O335" s="16"/>
      <c r="R335" s="241"/>
    </row>
    <row r="336" spans="1:26">
      <c r="A336" s="209"/>
      <c r="B336" s="211"/>
      <c r="C336" s="211"/>
      <c r="D336" s="215"/>
      <c r="E336" s="212"/>
      <c r="F336" s="213"/>
      <c r="G336" s="212"/>
      <c r="H336" s="212"/>
      <c r="I336" s="236"/>
      <c r="J336" s="237"/>
      <c r="K336" s="237"/>
      <c r="L336" s="122"/>
      <c r="M336" s="238"/>
      <c r="N336" s="239"/>
      <c r="O336" s="16"/>
      <c r="R336" s="241"/>
    </row>
    <row r="337" spans="1:18">
      <c r="A337" s="209"/>
      <c r="B337" s="211"/>
      <c r="C337" s="211"/>
      <c r="D337" s="215"/>
      <c r="E337" s="212"/>
      <c r="F337" s="213"/>
      <c r="G337" s="212"/>
      <c r="H337" s="212"/>
      <c r="I337" s="236"/>
      <c r="J337" s="237"/>
      <c r="K337" s="237"/>
      <c r="L337" s="122"/>
      <c r="M337" s="238"/>
      <c r="N337" s="239"/>
      <c r="O337" s="16"/>
      <c r="R337" s="241"/>
    </row>
    <row r="338" spans="1:18">
      <c r="A338" s="209"/>
      <c r="B338" s="199" t="s">
        <v>2980</v>
      </c>
      <c r="O338" s="16"/>
      <c r="R338" s="241"/>
    </row>
    <row r="339" spans="1:18">
      <c r="R339" s="241"/>
    </row>
    <row r="340" spans="1:18">
      <c r="R340" s="241"/>
    </row>
    <row r="341" spans="1:18">
      <c r="R341" s="241"/>
    </row>
    <row r="342" spans="1:18">
      <c r="R342" s="241"/>
    </row>
    <row r="343" spans="1:18">
      <c r="R343" s="241"/>
    </row>
    <row r="344" spans="1:18">
      <c r="R344" s="241"/>
    </row>
    <row r="345" spans="1:18">
      <c r="R345" s="241"/>
    </row>
    <row r="355" spans="1:6">
      <c r="A355" s="216"/>
    </row>
    <row r="356" spans="1:6">
      <c r="A356" s="216"/>
      <c r="F356" s="515"/>
    </row>
    <row r="357" spans="1:6">
      <c r="A357" s="212"/>
    </row>
  </sheetData>
  <autoFilter ref="R1:R35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2021-01-25T03:43:11Z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