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F&amp;O)'!$R$1:$R$335</definedName>
    <definedName name="_xlnm._FilterDatabase" localSheetId="1" hidden="1">'Future Intra'!$B$13:$P$13</definedName>
  </definedNames>
  <calcPr calcId="125725"/>
</workbook>
</file>

<file path=xl/calcChain.xml><?xml version="1.0" encoding="utf-8"?>
<calcChain xmlns="http://schemas.openxmlformats.org/spreadsheetml/2006/main">
  <c r="L69" i="6"/>
  <c r="K69"/>
  <c r="L71"/>
  <c r="K71"/>
  <c r="K118"/>
  <c r="M118" s="1"/>
  <c r="K121"/>
  <c r="M121" s="1"/>
  <c r="M120"/>
  <c r="K120"/>
  <c r="M114"/>
  <c r="K117"/>
  <c r="M117" s="1"/>
  <c r="L41"/>
  <c r="K41"/>
  <c r="K116"/>
  <c r="M116" s="1"/>
  <c r="M110"/>
  <c r="K109"/>
  <c r="M109" s="1"/>
  <c r="K105"/>
  <c r="M105" s="1"/>
  <c r="K113"/>
  <c r="M113" s="1"/>
  <c r="L67"/>
  <c r="K67"/>
  <c r="L66"/>
  <c r="K66"/>
  <c r="L21"/>
  <c r="K21"/>
  <c r="L18"/>
  <c r="K18"/>
  <c r="L38"/>
  <c r="K38"/>
  <c r="L37"/>
  <c r="K37"/>
  <c r="M95"/>
  <c r="K95"/>
  <c r="K112"/>
  <c r="M112" s="1"/>
  <c r="K108"/>
  <c r="M108" s="1"/>
  <c r="L36"/>
  <c r="K36"/>
  <c r="K104"/>
  <c r="M104" s="1"/>
  <c r="L64"/>
  <c r="K64"/>
  <c r="L39"/>
  <c r="K39"/>
  <c r="K107"/>
  <c r="M107" s="1"/>
  <c r="L65"/>
  <c r="K65"/>
  <c r="K106"/>
  <c r="M106" s="1"/>
  <c r="L35"/>
  <c r="K35"/>
  <c r="L32"/>
  <c r="K32"/>
  <c r="K103"/>
  <c r="M103" s="1"/>
  <c r="K102"/>
  <c r="M102" s="1"/>
  <c r="K101"/>
  <c r="M101" s="1"/>
  <c r="L62"/>
  <c r="K62"/>
  <c r="L63"/>
  <c r="K63"/>
  <c r="K97"/>
  <c r="M97" s="1"/>
  <c r="K100"/>
  <c r="M100" s="1"/>
  <c r="K99"/>
  <c r="M99" s="1"/>
  <c r="M65" l="1"/>
  <c r="M21"/>
  <c r="M69"/>
  <c r="M39"/>
  <c r="M41"/>
  <c r="M71"/>
  <c r="M36"/>
  <c r="M38"/>
  <c r="M67"/>
  <c r="M66"/>
  <c r="M18"/>
  <c r="M37"/>
  <c r="M62"/>
  <c r="M63"/>
  <c r="M64"/>
  <c r="M35"/>
  <c r="M32"/>
  <c r="K86"/>
  <c r="M86" s="1"/>
  <c r="K98"/>
  <c r="M98" s="1"/>
  <c r="L59"/>
  <c r="K59"/>
  <c r="L61"/>
  <c r="K61"/>
  <c r="K94"/>
  <c r="M94" s="1"/>
  <c r="K93"/>
  <c r="M93" s="1"/>
  <c r="L20"/>
  <c r="K20"/>
  <c r="K92"/>
  <c r="M92" s="1"/>
  <c r="L60"/>
  <c r="K60"/>
  <c r="L58"/>
  <c r="K58"/>
  <c r="L33"/>
  <c r="K33"/>
  <c r="L55"/>
  <c r="K55"/>
  <c r="L53"/>
  <c r="K53"/>
  <c r="L17"/>
  <c r="K17"/>
  <c r="K91"/>
  <c r="M91" s="1"/>
  <c r="L57"/>
  <c r="K57"/>
  <c r="K90"/>
  <c r="M90" s="1"/>
  <c r="K318"/>
  <c r="L318" s="1"/>
  <c r="K88"/>
  <c r="M88" s="1"/>
  <c r="L19"/>
  <c r="K19"/>
  <c r="L56"/>
  <c r="K56"/>
  <c r="M61" l="1"/>
  <c r="M59"/>
  <c r="M17"/>
  <c r="M53"/>
  <c r="M33"/>
  <c r="M20"/>
  <c r="M58"/>
  <c r="M56"/>
  <c r="M60"/>
  <c r="M55"/>
  <c r="M57"/>
  <c r="M19"/>
  <c r="L54"/>
  <c r="K54"/>
  <c r="M54" l="1"/>
  <c r="K89"/>
  <c r="M89" s="1"/>
  <c r="K87"/>
  <c r="M87" s="1"/>
  <c r="K83"/>
  <c r="M83" s="1"/>
  <c r="K84"/>
  <c r="M84" s="1"/>
  <c r="L13"/>
  <c r="K13"/>
  <c r="L16"/>
  <c r="K16"/>
  <c r="K85"/>
  <c r="M85" s="1"/>
  <c r="K82"/>
  <c r="M82" s="1"/>
  <c r="K81"/>
  <c r="M81" s="1"/>
  <c r="K80"/>
  <c r="M80" s="1"/>
  <c r="M16" l="1"/>
  <c r="M13"/>
  <c r="L34"/>
  <c r="K34"/>
  <c r="L31"/>
  <c r="K31"/>
  <c r="L11"/>
  <c r="K11"/>
  <c r="L14"/>
  <c r="K14"/>
  <c r="P15"/>
  <c r="M31" l="1"/>
  <c r="M34"/>
  <c r="M11"/>
  <c r="M14"/>
  <c r="P12" l="1"/>
  <c r="L10" l="1"/>
  <c r="P130"/>
  <c r="L130"/>
  <c r="K130"/>
  <c r="M10" l="1"/>
  <c r="M130"/>
  <c r="K297" l="1"/>
  <c r="L297" s="1"/>
  <c r="K317" l="1"/>
  <c r="L317" s="1"/>
  <c r="K316"/>
  <c r="L316" s="1"/>
  <c r="K315"/>
  <c r="L315" s="1"/>
  <c r="K312"/>
  <c r="L312" s="1"/>
  <c r="K311"/>
  <c r="L311" s="1"/>
  <c r="K310"/>
  <c r="L310" s="1"/>
  <c r="K309"/>
  <c r="L309" s="1"/>
  <c r="K308"/>
  <c r="L308" s="1"/>
  <c r="K307"/>
  <c r="L307" s="1"/>
  <c r="K306"/>
  <c r="L306" s="1"/>
  <c r="K305"/>
  <c r="L305" s="1"/>
  <c r="K303"/>
  <c r="L303" s="1"/>
  <c r="K302"/>
  <c r="L302" s="1"/>
  <c r="K301"/>
  <c r="L301" s="1"/>
  <c r="K300"/>
  <c r="L300" s="1"/>
  <c r="K299"/>
  <c r="L299" s="1"/>
  <c r="K298"/>
  <c r="L298" s="1"/>
  <c r="K296"/>
  <c r="L296" s="1"/>
  <c r="K295"/>
  <c r="L295" s="1"/>
  <c r="K294"/>
  <c r="L294" s="1"/>
  <c r="F293"/>
  <c r="K293" s="1"/>
  <c r="L293" s="1"/>
  <c r="K292"/>
  <c r="L292" s="1"/>
  <c r="K291"/>
  <c r="L291" s="1"/>
  <c r="K290"/>
  <c r="L290" s="1"/>
  <c r="K289"/>
  <c r="L289" s="1"/>
  <c r="K288"/>
  <c r="L288" s="1"/>
  <c r="F287"/>
  <c r="K287" s="1"/>
  <c r="L287" s="1"/>
  <c r="F286"/>
  <c r="K286" s="1"/>
  <c r="L286" s="1"/>
  <c r="K285"/>
  <c r="L285" s="1"/>
  <c r="F284"/>
  <c r="K284" s="1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6"/>
  <c r="L266" s="1"/>
  <c r="K265"/>
  <c r="L265" s="1"/>
  <c r="F264"/>
  <c r="K264" s="1"/>
  <c r="L264" s="1"/>
  <c r="K263"/>
  <c r="L263" s="1"/>
  <c r="K260"/>
  <c r="L260" s="1"/>
  <c r="K259"/>
  <c r="L259" s="1"/>
  <c r="K258"/>
  <c r="L258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6"/>
  <c r="L236" s="1"/>
  <c r="K234"/>
  <c r="L234" s="1"/>
  <c r="K232"/>
  <c r="L232" s="1"/>
  <c r="K231"/>
  <c r="L231" s="1"/>
  <c r="K230"/>
  <c r="L230" s="1"/>
  <c r="K228"/>
  <c r="L228" s="1"/>
  <c r="K227"/>
  <c r="L227" s="1"/>
  <c r="K226"/>
  <c r="L226" s="1"/>
  <c r="K225"/>
  <c r="K224"/>
  <c r="L224" s="1"/>
  <c r="K223"/>
  <c r="L223" s="1"/>
  <c r="K221"/>
  <c r="L221" s="1"/>
  <c r="K220"/>
  <c r="L220" s="1"/>
  <c r="K219"/>
  <c r="L219" s="1"/>
  <c r="K218"/>
  <c r="L218" s="1"/>
  <c r="K217"/>
  <c r="L217" s="1"/>
  <c r="F216"/>
  <c r="K216" s="1"/>
  <c r="L216" s="1"/>
  <c r="H215"/>
  <c r="K215" s="1"/>
  <c r="L215" s="1"/>
  <c r="K212"/>
  <c r="L212" s="1"/>
  <c r="K211"/>
  <c r="L211" s="1"/>
  <c r="K210"/>
  <c r="L210" s="1"/>
  <c r="K209"/>
  <c r="L209" s="1"/>
  <c r="K208"/>
  <c r="L208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H181"/>
  <c r="K181" s="1"/>
  <c r="L181" s="1"/>
  <c r="F180"/>
  <c r="K180" s="1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M7"/>
  <c r="D7" i="5"/>
  <c r="K6" i="4"/>
  <c r="K6" i="3"/>
  <c r="L6" i="2"/>
</calcChain>
</file>

<file path=xl/sharedStrings.xml><?xml version="1.0" encoding="utf-8"?>
<sst xmlns="http://schemas.openxmlformats.org/spreadsheetml/2006/main" count="3180" uniqueCount="1205">
  <si>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</si>
  <si>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</si>
  <si>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</si>
  <si>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</si>
  <si>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</si>
  <si>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</si>
  <si>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</si>
  <si>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</si>
  <si>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</si>
  <si>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</si>
  <si>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</si>
  <si>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</si>
  <si>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</si>
  <si>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</si>
  <si>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</si>
  <si>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</si>
  <si>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</si>
  <si>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</si>
  <si>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</si>
  <si>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</si>
  <si>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</si>
  <si>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</si>
  <si>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</si>
  <si>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</si>
  <si>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</si>
  <si>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</si>
  <si>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</si>
  <si>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</si>
  <si>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</si>
  <si>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</si>
  <si>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</si>
  <si>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</si>
  <si>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</si>
  <si>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</si>
  <si>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</si>
  <si>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</si>
  <si>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</si>
  <si>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</si>
  <si>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</si>
  <si>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</si>
  <si>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</si>
  <si>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</si>
  <si>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</si>
  <si>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</si>
  <si>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</si>
  <si>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</si>
  <si>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</si>
  <si>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</si>
  <si>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</si>
  <si>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</si>
  <si>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</si>
  <si>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</si>
  <si>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</si>
  <si>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</si>
  <si>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</si>
  <si>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</si>
  <si>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</si>
  <si>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</si>
  <si>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</si>
  <si>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</si>
  <si>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</si>
  <si>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</si>
  <si>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</si>
  <si>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</si>
  <si>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</si>
  <si>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</si>
  <si>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</si>
  <si>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</si>
  <si>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</si>
  <si>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</si>
  <si>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</si>
  <si>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</si>
  <si>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</si>
  <si>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</si>
  <si>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</si>
  <si>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</si>
  <si>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</si>
  <si>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</si>
  <si>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</si>
  <si>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</si>
  <si>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</si>
  <si>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</si>
  <si>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</si>
  <si>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</si>
  <si>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</si>
  <si>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</si>
  <si>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</si>
  <si>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</si>
  <si>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</si>
  <si>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</si>
  <si>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</si>
  <si>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</si>
  <si>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</si>
  <si>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</si>
  <si>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</si>
  <si>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</si>
  <si>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</si>
  <si>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</si>
  <si>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</si>
  <si>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</si>
  <si>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</si>
  <si>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</si>
  <si>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</si>
  <si>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</si>
  <si>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</si>
  <si>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</si>
  <si>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</si>
  <si>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</si>
  <si>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</si>
  <si>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</si>
  <si>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</si>
  <si>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</si>
  <si>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</si>
  <si>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</si>
  <si>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</si>
  <si>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</si>
  <si>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</si>
  <si>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</si>
  <si>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</si>
  <si>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</si>
  <si>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</si>
  <si>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</si>
  <si>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</si>
  <si>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</si>
  <si>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</si>
  <si>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</si>
  <si>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</si>
  <si>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</si>
  <si>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</si>
  <si>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</si>
  <si>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</si>
  <si>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</si>
  <si>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</si>
  <si>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</si>
  <si>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</si>
  <si>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</si>
  <si>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</si>
  <si>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</si>
  <si>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</si>
  <si>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</si>
  <si>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</si>
  <si>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</si>
  <si>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</si>
  <si>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</si>
  <si>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</si>
  <si>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</si>
  <si>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</si>
  <si>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</si>
  <si>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</si>
  <si>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</si>
  <si>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</si>
  <si>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</si>
  <si>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</si>
  <si>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</si>
  <si>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</si>
  <si>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</si>
  <si>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</si>
  <si>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</si>
  <si>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</si>
  <si>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</si>
  <si>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</si>
  <si>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</si>
  <si>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</si>
  <si>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</si>
  <si>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</si>
  <si>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</si>
  <si>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</si>
  <si>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</si>
  <si>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</si>
  <si>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</si>
  <si>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</si>
  <si>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</si>
  <si>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</si>
  <si>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</si>
  <si>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</si>
  <si>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</si>
  <si>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</si>
  <si>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</si>
  <si>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</si>
  <si>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</si>
  <si>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</si>
  <si>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</si>
  <si>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</si>
  <si>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</si>
  <si>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</si>
  <si>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</si>
  <si>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</si>
  <si>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</si>
  <si>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</si>
  <si>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</si>
  <si>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</si>
  <si>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</si>
  <si>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</si>
  <si>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</si>
  <si>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</si>
  <si>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</si>
  <si>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</si>
  <si>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</si>
  <si>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</si>
  <si>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</si>
  <si>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</si>
  <si>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</si>
  <si>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</si>
  <si>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</si>
  <si>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</si>
  <si>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</si>
  <si>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</si>
  <si>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</si>
  <si>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</si>
  <si>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</si>
  <si>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</si>
  <si>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</si>
  <si>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</si>
  <si>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</si>
  <si>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</si>
  <si>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</si>
  <si>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</si>
  <si>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</si>
  <si>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</si>
  <si>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</si>
  <si>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</si>
  <si>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</si>
  <si>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</si>
  <si>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</si>
  <si>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</si>
  <si>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</si>
  <si>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</si>
  <si>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</si>
  <si>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</si>
  <si>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</si>
  <si>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</si>
  <si>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</si>
  <si>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</si>
  <si>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</si>
  <si>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</si>
  <si>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</si>
  <si>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</si>
  <si>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</si>
  <si>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</si>
  <si>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</si>
  <si>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</si>
  <si>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</si>
  <si>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</si>
  <si>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</si>
  <si>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</si>
  <si>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</si>
  <si>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</si>
  <si>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</si>
  <si>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</si>
  <si>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</si>
  <si>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</si>
  <si>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</si>
  <si>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</si>
  <si>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</si>
  <si>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</si>
  <si>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</si>
  <si>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</si>
  <si>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</si>
  <si>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</si>
  <si>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</si>
  <si>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</si>
  <si>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</si>
  <si>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</si>
  <si>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</si>
  <si>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</si>
  <si>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</si>
  <si>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</si>
  <si>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</si>
  <si>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</si>
  <si>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</si>
  <si>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</si>
  <si>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</si>
  <si>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</si>
  <si>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</si>
  <si>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</si>
  <si>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</si>
  <si>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</si>
  <si>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</si>
  <si>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</si>
  <si>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</si>
  <si>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</si>
  <si>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</si>
  <si>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</si>
  <si>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</si>
  <si>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</si>
  <si>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</si>
  <si>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</si>
  <si>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</si>
  <si>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</si>
  <si>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</si>
  <si>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</si>
  <si>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</si>
  <si>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</si>
  <si>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</si>
  <si>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</si>
  <si>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</si>
  <si>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</si>
  <si>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</si>
  <si>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</si>
  <si>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</si>
  <si>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</si>
  <si>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</si>
  <si>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</si>
  <si>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</si>
  <si>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</si>
  <si>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</si>
  <si>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</si>
  <si>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</si>
  <si>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</si>
  <si>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</si>
  <si>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</si>
  <si>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</si>
  <si>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</si>
  <si>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</si>
  <si>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</si>
  <si>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</si>
  <si>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</si>
  <si>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</si>
  <si>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</si>
  <si>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</si>
  <si>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</si>
  <si>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</si>
  <si>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</si>
  <si>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</si>
  <si>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</si>
  <si>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</si>
  <si>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</si>
  <si>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</si>
  <si>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</si>
  <si>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</si>
  <si>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</si>
  <si>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</si>
  <si>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</si>
  <si>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</si>
  <si>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</si>
  <si>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</si>
  <si>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</si>
  <si>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</si>
  <si>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</si>
  <si>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</si>
  <si>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</si>
  <si>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</si>
  <si>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</si>
  <si>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</si>
  <si>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</si>
  <si>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</si>
  <si>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</si>
  <si>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</si>
  <si>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</si>
  <si>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</si>
  <si>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</si>
  <si>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</si>
  <si>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</si>
  <si>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</si>
  <si>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</si>
  <si>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</si>
  <si>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</si>
  <si>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</si>
  <si>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</si>
  <si>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</si>
  <si>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</si>
  <si>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</si>
  <si>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</si>
  <si>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</si>
  <si>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</si>
  <si>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</si>
  <si>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</si>
  <si>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</si>
  <si>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</si>
  <si>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</si>
  <si>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</si>
  <si>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</si>
  <si>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</si>
  <si>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</si>
  <si>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</si>
  <si>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</si>
  <si>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</si>
  <si>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</si>
  <si>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</si>
  <si>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</si>
  <si>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</si>
  <si>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</si>
  <si>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</si>
  <si>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</si>
  <si>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</si>
  <si>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</si>
  <si>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</si>
  <si>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</si>
  <si>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</si>
  <si>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</si>
  <si>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</si>
  <si>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</si>
  <si>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</si>
  <si>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</si>
  <si>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</si>
  <si>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</si>
  <si>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</si>
  <si>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</si>
  <si>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</si>
  <si>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</si>
  <si>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</si>
  <si>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</si>
  <si>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</si>
  <si>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</si>
  <si>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</si>
  <si>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</si>
  <si>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</si>
  <si>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</si>
  <si>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</si>
  <si>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</si>
  <si>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</si>
  <si>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</si>
  <si>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</si>
  <si>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</si>
  <si>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</si>
  <si>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</si>
  <si>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</si>
  <si>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</si>
  <si>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</si>
  <si>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</si>
  <si>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</si>
  <si>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</si>
  <si>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</si>
  <si>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</si>
  <si>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</si>
  <si>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</si>
  <si>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</si>
  <si>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</si>
  <si>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</si>
  <si>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</si>
  <si>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</si>
  <si>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</si>
  <si>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</si>
  <si>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</si>
  <si>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</si>
  <si>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</si>
  <si>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</si>
  <si>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</si>
  <si>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</si>
  <si>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</si>
  <si>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</si>
  <si>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</si>
  <si>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</si>
  <si>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</si>
  <si>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</si>
  <si>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</si>
  <si>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</si>
  <si>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</si>
  <si>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</si>
  <si>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</si>
  <si>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</si>
  <si>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</si>
  <si>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</si>
  <si>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</si>
  <si>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</si>
  <si>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</si>
  <si>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</si>
  <si>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</si>
  <si>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</si>
  <si>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</si>
  <si>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</si>
  <si>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</si>
  <si>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</si>
  <si>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</si>
  <si>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</si>
  <si>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</si>
  <si>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</si>
  <si>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</si>
  <si>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</si>
  <si>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</si>
  <si>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</si>
  <si>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</si>
  <si>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</si>
  <si>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</si>
  <si>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</si>
  <si>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</si>
  <si>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</si>
  <si>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</si>
  <si>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</si>
  <si>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</si>
  <si>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</si>
  <si>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</si>
  <si>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</si>
  <si>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</si>
  <si>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</si>
  <si>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</si>
  <si>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</si>
  <si>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</si>
  <si>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</si>
  <si>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</si>
  <si>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</si>
  <si>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</si>
  <si>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</si>
  <si>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</si>
  <si>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</si>
  <si>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</si>
  <si>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</si>
  <si>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</si>
  <si>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</si>
  <si>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</si>
  <si>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</si>
  <si>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</si>
  <si>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</si>
  <si>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</si>
  <si>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</si>
  <si>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</si>
  <si>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</si>
  <si>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</si>
  <si>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</si>
  <si>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</si>
  <si>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</si>
  <si>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</si>
  <si>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</si>
  <si>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</si>
  <si>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</si>
  <si>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</si>
  <si>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</si>
  <si>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</si>
  <si>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</si>
  <si>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</si>
  <si>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</si>
  <si>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</si>
  <si>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</si>
  <si>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</si>
  <si>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</si>
  <si>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</si>
  <si>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</si>
  <si>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</si>
  <si>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</si>
  <si>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</si>
  <si>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</si>
  <si>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</si>
  <si>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</si>
  <si>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</si>
  <si>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</si>
  <si>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</si>
  <si>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</si>
  <si>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</si>
  <si>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</si>
  <si>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</si>
  <si>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</si>
  <si>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</si>
  <si>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</si>
  <si>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</si>
  <si>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</si>
  <si>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</si>
  <si>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</si>
  <si>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</si>
  <si>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</si>
  <si>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</si>
  <si>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</si>
  <si>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</si>
  <si>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</si>
  <si>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</si>
  <si>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</si>
  <si>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</si>
  <si>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</si>
  <si>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</si>
  <si>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</si>
  <si>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</si>
  <si>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</si>
  <si>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</si>
  <si>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</si>
  <si>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</si>
  <si>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</si>
  <si>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</si>
  <si>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</si>
  <si>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</si>
  <si>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</si>
  <si>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</si>
  <si>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</si>
  <si>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</si>
  <si>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</si>
  <si>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</si>
  <si>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</si>
  <si>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</si>
  <si>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</si>
  <si>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</si>
  <si>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</si>
  <si>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</si>
  <si>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</si>
  <si>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</si>
  <si>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</si>
  <si>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</si>
  <si>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</si>
  <si>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</si>
  <si>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</si>
  <si>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</si>
  <si>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</si>
  <si>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</si>
  <si>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</si>
  <si>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</si>
  <si>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</si>
  <si>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</si>
  <si>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</si>
  <si>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</si>
  <si>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</si>
  <si>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</si>
  <si>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</si>
  <si>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</si>
  <si>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</si>
  <si>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</si>
  <si>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</si>
  <si>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</si>
  <si>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</si>
  <si>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</si>
  <si>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</si>
  <si>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</si>
  <si>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</si>
  <si>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</si>
  <si>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</si>
  <si>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</si>
  <si>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</si>
  <si>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</si>
  <si>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</si>
  <si>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</si>
  <si>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</si>
  <si>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</si>
  <si>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</si>
  <si>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</si>
  <si>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</si>
  <si>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</si>
  <si>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</si>
  <si>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</si>
  <si>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</si>
  <si>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</si>
  <si>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</si>
  <si>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</si>
  <si>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</si>
  <si>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</si>
  <si>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</si>
  <si>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</si>
  <si>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</si>
  <si>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</si>
  <si>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</si>
  <si>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</si>
  <si>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</si>
  <si>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</si>
  <si>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</si>
  <si>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</si>
  <si>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</si>
  <si>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</si>
  <si>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</si>
  <si>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</si>
  <si>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</si>
  <si>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</si>
  <si>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</si>
  <si>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</si>
  <si>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</si>
  <si>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</si>
  <si>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</si>
  <si>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</si>
  <si>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</si>
  <si>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</si>
  <si>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</si>
  <si>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</si>
  <si>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</si>
  <si>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</si>
  <si>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</si>
  <si>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</si>
  <si>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</si>
  <si>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</si>
  <si>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</si>
  <si>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</si>
  <si>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</si>
  <si>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</si>
  <si>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</si>
  <si>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</si>
  <si>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</si>
  <si>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</si>
  <si>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</si>
  <si>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</si>
  <si>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</si>
  <si>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</si>
  <si>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</si>
  <si>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</si>
  <si>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</si>
  <si>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</si>
  <si>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</si>
  <si>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</si>
  <si>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</si>
  <si>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</si>
  <si>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</si>
  <si>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</si>
  <si>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</si>
  <si>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</si>
  <si>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</si>
  <si>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</si>
  <si>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</si>
  <si>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</si>
  <si>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</si>
  <si>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</si>
  <si>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</si>
  <si>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</si>
  <si>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</si>
  <si>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</si>
  <si>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</si>
  <si>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</si>
  <si>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</si>
  <si>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</si>
  <si>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</si>
  <si>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</si>
  <si>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</si>
  <si>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</si>
  <si>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</si>
  <si>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</si>
  <si>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</si>
  <si>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</si>
  <si>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</si>
  <si>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</si>
  <si>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</si>
  <si>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</si>
  <si>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</si>
  <si>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</si>
  <si>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</si>
  <si>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</si>
  <si>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</si>
  <si>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</si>
  <si>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</si>
  <si>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</si>
  <si>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</si>
  <si>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</si>
  <si>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</si>
  <si>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</si>
  <si>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</si>
  <si>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</si>
  <si>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</si>
  <si>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</si>
  <si>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</si>
  <si>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</si>
  <si>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</si>
  <si>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</si>
  <si>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</si>
  <si>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</si>
  <si>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</si>
  <si>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</si>
  <si>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</si>
  <si>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</si>
  <si>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</si>
  <si>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</si>
  <si>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</si>
  <si>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</si>
  <si>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</si>
  <si>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</si>
  <si>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</si>
  <si>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</si>
  <si>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</si>
  <si>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</si>
  <si>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</si>
  <si>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</si>
  <si>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</si>
  <si>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</si>
  <si>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</si>
  <si>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</si>
  <si>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</si>
  <si>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</si>
  <si>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</si>
  <si>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</si>
  <si>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</si>
  <si>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</si>
  <si>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</si>
  <si>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</si>
  <si>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</si>
  <si>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</si>
  <si>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</si>
  <si>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</si>
  <si>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</si>
  <si>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</si>
  <si>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</si>
  <si>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</si>
  <si>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</si>
  <si>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</si>
  <si>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</si>
  <si>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</si>
  <si>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</si>
  <si>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</si>
  <si>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</si>
  <si>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</si>
  <si>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</si>
  <si>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</si>
  <si>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</si>
  <si>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</si>
  <si>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</si>
  <si>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</si>
  <si>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</si>
  <si>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</si>
  <si>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</si>
  <si>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</si>
  <si>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</si>
  <si>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</si>
  <si>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</si>
  <si>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</si>
  <si>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</si>
  <si>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</si>
  <si>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</si>
  <si>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</si>
  <si>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</si>
  <si>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</si>
  <si>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</si>
  <si>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</si>
  <si>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</si>
  <si>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</si>
  <si>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</si>
  <si>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</si>
  <si>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</si>
  <si>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</si>
  <si>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</si>
  <si>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</si>
  <si>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</si>
  <si>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</si>
  <si>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</si>
  <si>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</si>
  <si>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</si>
  <si>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</si>
  <si>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</si>
  <si>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</si>
  <si>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</si>
  <si>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</si>
  <si>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</si>
  <si>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</si>
  <si>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</si>
  <si>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</si>
  <si>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</si>
  <si>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</si>
  <si>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</si>
  <si>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</si>
  <si>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</si>
  <si>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</si>
  <si>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</si>
  <si>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Part profit of Rs.29.5/-</t>
  </si>
  <si>
    <t>1680-1720</t>
  </si>
  <si>
    <t>KIMS</t>
  </si>
  <si>
    <t>1225-1245</t>
  </si>
  <si>
    <t>Market Closing Price</t>
  </si>
  <si>
    <t>715-725</t>
  </si>
  <si>
    <t>820-850</t>
  </si>
  <si>
    <t>4200-4300</t>
  </si>
  <si>
    <t>FILATEX</t>
  </si>
  <si>
    <t>7700-8000</t>
  </si>
  <si>
    <t>HIKAL</t>
  </si>
  <si>
    <t>310-320</t>
  </si>
  <si>
    <t>45-46</t>
  </si>
  <si>
    <t>320-340</t>
  </si>
  <si>
    <t>115-120</t>
  </si>
  <si>
    <t>5400-6000</t>
  </si>
  <si>
    <t>3020-3050</t>
  </si>
  <si>
    <t>120-140</t>
  </si>
  <si>
    <t>3600-3650</t>
  </si>
  <si>
    <t>FINNIFTY</t>
  </si>
  <si>
    <t>230-251</t>
  </si>
  <si>
    <t>4150-4550</t>
  </si>
  <si>
    <t>1480-1500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</si>
  <si>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</si>
  <si>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</si>
  <si>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</si>
  <si>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</si>
  <si>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</si>
  <si>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</si>
  <si>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</si>
  <si>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</si>
  <si>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</si>
  <si>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</si>
  <si>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</si>
  <si>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</si>
  <si>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</si>
  <si>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</si>
  <si>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</si>
  <si>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</si>
  <si>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</si>
  <si>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</si>
  <si>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</si>
  <si>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</si>
  <si>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</si>
  <si>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</si>
  <si>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432-445</t>
  </si>
  <si>
    <t>Profit of Rs.75/-</t>
  </si>
  <si>
    <t>520-530</t>
  </si>
  <si>
    <t>500-520</t>
  </si>
  <si>
    <t>1070-1120</t>
  </si>
  <si>
    <t>Profit of Rs.15/-</t>
  </si>
  <si>
    <t>HINDUNILVR NOV FUT</t>
  </si>
  <si>
    <t>2460-2480</t>
  </si>
  <si>
    <t>NIFTY 17850 PE 3 NOV</t>
  </si>
  <si>
    <t>215-225</t>
  </si>
  <si>
    <t>HDFC NOV FUT</t>
  </si>
  <si>
    <t>2940-2960</t>
  </si>
  <si>
    <t>COLPAL NOV FUT</t>
  </si>
  <si>
    <t>1580-1600</t>
  </si>
  <si>
    <t>NIFTY 17950 CE 3 NOV</t>
  </si>
  <si>
    <t xml:space="preserve">BANKNIFTY 39800 CE 3 NOV </t>
  </si>
  <si>
    <t>320-400</t>
  </si>
  <si>
    <t>NIFTY 17900 CE 3 NOV</t>
  </si>
  <si>
    <t>120-150</t>
  </si>
  <si>
    <t>HDFC 2950 CE NOV</t>
  </si>
  <si>
    <t>65-80</t>
  </si>
  <si>
    <t>BANKNIFTY 40000 CE 3 NOV</t>
  </si>
  <si>
    <t>260-350</t>
  </si>
  <si>
    <t>Profit of Rs.13/-</t>
  </si>
  <si>
    <t>Profit of Rs.50/-</t>
  </si>
  <si>
    <t>Loss of Rs.165/-</t>
  </si>
  <si>
    <t>HINDUNILVR 2460 CE NOV</t>
  </si>
  <si>
    <t>55-70</t>
  </si>
  <si>
    <t>NIFTY 18000 PE 3 NOV</t>
  </si>
  <si>
    <t>100-110</t>
  </si>
  <si>
    <t>Profit of Rs.20/-</t>
  </si>
  <si>
    <t>NIFTY 17900 CE 3-NOV</t>
  </si>
  <si>
    <t>40-60</t>
  </si>
  <si>
    <t>Loss of Rs.19/-</t>
  </si>
  <si>
    <t>Profit of Rs.30.5/-</t>
  </si>
  <si>
    <t>Retail Research Technical Calls &amp; Fundamental Performance Report for the month of Nov-2021</t>
  </si>
  <si>
    <t>Loss of Rs.42.50/-</t>
  </si>
  <si>
    <t>NIFTY 17700 PE 25-NOV</t>
  </si>
  <si>
    <t>160-180</t>
  </si>
  <si>
    <t>Profit of Rs.22.5/-</t>
  </si>
  <si>
    <t>SIEMENS NOV FUT</t>
  </si>
  <si>
    <t>2375-2400</t>
  </si>
  <si>
    <t>Loss of Rs.27/-</t>
  </si>
  <si>
    <t>NIFTY NOV FUT</t>
  </si>
  <si>
    <t>Sell</t>
  </si>
  <si>
    <t>17900-17800</t>
  </si>
  <si>
    <t>ALPHA LEON ENTERPRISES LLP</t>
  </si>
  <si>
    <t>Profit of Rs.430/-</t>
  </si>
  <si>
    <t>Loss of Rs.200/-</t>
  </si>
  <si>
    <t>Profit of Rs.13.5/-</t>
  </si>
  <si>
    <t>Profit of Rs.27/-</t>
  </si>
  <si>
    <t>Profit of Rs.23/-</t>
  </si>
  <si>
    <t>1740-1800</t>
  </si>
  <si>
    <t>Profit of Rs.45/-</t>
  </si>
  <si>
    <t>3100-3200</t>
  </si>
  <si>
    <t>ICICIBANK NOV FUT</t>
  </si>
  <si>
    <t>794-804</t>
  </si>
  <si>
    <t>Profit of Rs.7/-</t>
  </si>
  <si>
    <t>Profit of Rs.7.5/-</t>
  </si>
  <si>
    <t>2420-2480</t>
  </si>
  <si>
    <t>Profit of Rs.8/-</t>
  </si>
  <si>
    <t>Profit of Rs.85/-</t>
  </si>
  <si>
    <t>50-65</t>
  </si>
  <si>
    <t>Profit of Rs.17/-</t>
  </si>
  <si>
    <t>NIFTY 17900 PE 25-NOV</t>
  </si>
  <si>
    <t>NIFTY 17950 PE 11-NOV</t>
  </si>
  <si>
    <t>105-120</t>
  </si>
  <si>
    <t>Loss of Rs.34.5/-</t>
  </si>
  <si>
    <t>17850-17750</t>
  </si>
  <si>
    <t>HDFC 2920 CE NOV</t>
  </si>
  <si>
    <t>62-75</t>
  </si>
  <si>
    <t>2150-2200</t>
  </si>
  <si>
    <t>HDFCBANK NOV FUT</t>
  </si>
  <si>
    <t>1570-1590</t>
  </si>
  <si>
    <t>NIFTY 17900 PE 11-NOV</t>
  </si>
  <si>
    <t>70-100</t>
  </si>
  <si>
    <t>Profit of Rs.24/-</t>
  </si>
  <si>
    <t>Loss of Rs.16/-</t>
  </si>
  <si>
    <t>NIFTY 17900 PE 18-NOV</t>
  </si>
  <si>
    <t>Loss of Rs.33/-</t>
  </si>
  <si>
    <t>Profit of Rs.11/-</t>
  </si>
  <si>
    <t>2450-2490</t>
  </si>
  <si>
    <t>HDFCBANK 1560 CE NOV</t>
  </si>
  <si>
    <t>34-40</t>
  </si>
  <si>
    <t>NSE</t>
  </si>
  <si>
    <t>Loss of Rs.150/-</t>
  </si>
  <si>
    <t>Loss of Rs.39/-</t>
  </si>
  <si>
    <t>Profit of Rs.23.5/-</t>
  </si>
  <si>
    <t>Profit of Rs.5/-</t>
  </si>
  <si>
    <t>CONCOR NOV FUT</t>
  </si>
  <si>
    <t>698-710</t>
  </si>
  <si>
    <t>NIFTY 18050 PE 18-NOV</t>
  </si>
  <si>
    <t>80-100</t>
  </si>
  <si>
    <t>Profit of Rs.20.50/-</t>
  </si>
  <si>
    <t>Profit of Rs.77.5/-</t>
  </si>
  <si>
    <t>Profit of Rs.125/-</t>
  </si>
  <si>
    <t>515-530</t>
  </si>
  <si>
    <t xml:space="preserve">BAJAJ-AUTO 3650 CE NOV </t>
  </si>
  <si>
    <t>70-90</t>
  </si>
  <si>
    <t xml:space="preserve">HDFCBANK NOV FUT </t>
  </si>
  <si>
    <t>30-40</t>
  </si>
  <si>
    <t>BANKNIFTY 38400 CE 18-NOV</t>
  </si>
  <si>
    <t>250-300</t>
  </si>
  <si>
    <t>Loss of Rs.9.5/-</t>
  </si>
  <si>
    <t>LIBAS</t>
  </si>
  <si>
    <t>Libas Consu Products Ltd</t>
  </si>
  <si>
    <t>ANGELONE</t>
  </si>
  <si>
    <t>BANKNIFTY 38300 CE 18-NOV</t>
  </si>
  <si>
    <t>240-300</t>
  </si>
  <si>
    <t>BANKNIFTY 38200 CE 18-NOV</t>
  </si>
  <si>
    <t>740-750</t>
  </si>
  <si>
    <t>149-151</t>
  </si>
  <si>
    <t>Profit of Rs.3.75/-</t>
  </si>
  <si>
    <t>Loss of Rs.32/-</t>
  </si>
  <si>
    <t>Loss of Rs.17.5/-</t>
  </si>
  <si>
    <t>Loss of Rs.75/-</t>
  </si>
  <si>
    <t>Loss of Rs.10/-</t>
  </si>
  <si>
    <t>HDFC 2940 CE NOV</t>
  </si>
  <si>
    <t>45-60</t>
  </si>
  <si>
    <t>NIFTY 17750 CE 18-NOV</t>
  </si>
  <si>
    <t>60-80</t>
  </si>
  <si>
    <t>Profit of 42.5/-</t>
  </si>
  <si>
    <t>BANKNIFTY 38300 CE 25-NOV</t>
  </si>
  <si>
    <t>500-550</t>
  </si>
  <si>
    <t>GRAVITON RESEARCH CAPITAL LLP</t>
  </si>
  <si>
    <t>Loss of Rs.18.5/-</t>
  </si>
  <si>
    <t>Loss of Rs.55/-</t>
  </si>
  <si>
    <t>Loss of Rs.90/-</t>
  </si>
  <si>
    <t xml:space="preserve"> Profit of Rs.50/-</t>
  </si>
  <si>
    <t>Loss of Rs.14.5/-</t>
  </si>
  <si>
    <t>Loss of Rs.23/-</t>
  </si>
  <si>
    <t>AARTIIND NOV FUT</t>
  </si>
  <si>
    <t>950-965</t>
  </si>
  <si>
    <t>Loss of Rs.14/-</t>
  </si>
  <si>
    <t>758-761</t>
  </si>
  <si>
    <t>785-805</t>
  </si>
  <si>
    <t>800-810</t>
  </si>
  <si>
    <t xml:space="preserve">NIFTY 17500 CE 25-NOV </t>
  </si>
  <si>
    <t>Profit of Rs.6/-</t>
  </si>
  <si>
    <t>Loss of Rs.7.25/-</t>
  </si>
  <si>
    <t>Loss of Rs.120/-</t>
  </si>
  <si>
    <t>BANKNIFTY 37600 25-NOV-1</t>
  </si>
  <si>
    <t>BANKNIFTY 38000 25-NOV-2</t>
  </si>
  <si>
    <t>Profit of Rs.191.50/-</t>
  </si>
  <si>
    <t>BRIDGESE</t>
  </si>
  <si>
    <t>VISHAL PRAGNESHBHAI SHAH</t>
  </si>
  <si>
    <t>DLCL</t>
  </si>
  <si>
    <t>LYKALABS</t>
  </si>
  <si>
    <t>IPCA LABORATORIES LIMITED</t>
  </si>
  <si>
    <t>NATURAL</t>
  </si>
  <si>
    <t>OLGA TRADING PRIVATE LIMITED</t>
  </si>
  <si>
    <t>SUNRETAIL</t>
  </si>
  <si>
    <t>TJR AGROCOM PRIVATE LIMITED</t>
  </si>
  <si>
    <t>KAMLESH NAVINCHANDRA SHAH</t>
  </si>
  <si>
    <t>MOKSH</t>
  </si>
  <si>
    <t>Moksh Ornaments Limited</t>
  </si>
  <si>
    <t>NIFTY 17400 CE 25-NOV</t>
  </si>
  <si>
    <t>110-130</t>
  </si>
  <si>
    <t>Profit of Rs.26.5/-</t>
  </si>
  <si>
    <t>Profit of Rs.22/-</t>
  </si>
  <si>
    <t>SBIN 490 CE 25-NOV</t>
  </si>
  <si>
    <t>8.0-10.0</t>
  </si>
  <si>
    <t>Profit of Rs.1.40/-</t>
  </si>
  <si>
    <t>NIFTY 17300 PE 25-NOV</t>
  </si>
  <si>
    <t>80-110</t>
  </si>
  <si>
    <t>COLPAL DEC FUT</t>
  </si>
  <si>
    <t>1482-1486</t>
  </si>
  <si>
    <t>1520-1550</t>
  </si>
  <si>
    <t>HDFC DEC FUT</t>
  </si>
  <si>
    <t>2940-2980</t>
  </si>
  <si>
    <t xml:space="preserve">HINDUNILVR DEC FUT </t>
  </si>
  <si>
    <t>2375-2377</t>
  </si>
  <si>
    <t>2420-2460</t>
  </si>
  <si>
    <t>AVI</t>
  </si>
  <si>
    <t>ABHISHIKHA FAMILY TRUST</t>
  </si>
  <si>
    <t>DEVHARI</t>
  </si>
  <si>
    <t>GHANSHYAM DAHYABHAI THAKKAR</t>
  </si>
  <si>
    <t>MAHAVIRIND</t>
  </si>
  <si>
    <t>PANAFIC INDUSTRIALS LTD</t>
  </si>
  <si>
    <t>MNIL</t>
  </si>
  <si>
    <t>KABIR SHRAN DAGAR</t>
  </si>
  <si>
    <t>OMNIAX</t>
  </si>
  <si>
    <t>SATYAPPA MAGEPPA YALLATTI</t>
  </si>
  <si>
    <t>STL</t>
  </si>
  <si>
    <t>VENKATESHWARA INDUSTRIAL PROMOTION CO LIMITED</t>
  </si>
  <si>
    <t>VIVANTA</t>
  </si>
  <si>
    <t>ASHNISHA ALLOYS PRIVATE LIMITED</t>
  </si>
  <si>
    <t>LATENTVIEW</t>
  </si>
  <si>
    <t>Latent View Analytics Ltd</t>
  </si>
  <si>
    <t>VAIBHAV STOCK AND DERIVATIVES BROKING PRIVATE LIMITED</t>
  </si>
  <si>
    <t>ANUPAM NARAIN GUPTA</t>
  </si>
  <si>
    <t>RAYMOND</t>
  </si>
  <si>
    <t>Raymond Ltd.</t>
  </si>
  <si>
    <t>XTX MARKETS LLP</t>
  </si>
  <si>
    <t>QE SECURITIES</t>
  </si>
  <si>
    <t xml:space="preserve">ASIANPAINT </t>
  </si>
  <si>
    <t>3160-3170</t>
  </si>
  <si>
    <t>3250-3300</t>
  </si>
  <si>
    <t xml:space="preserve">DRREDDY 4650 CE DEC </t>
  </si>
  <si>
    <t>114-118</t>
  </si>
  <si>
    <t>145-170</t>
  </si>
  <si>
    <t>Profit of Rs.110/-</t>
  </si>
  <si>
    <t>NIFTY 17600 PE 25-NOV</t>
  </si>
  <si>
    <t>110-140</t>
  </si>
  <si>
    <t>Profit of Rs.17.5/-</t>
  </si>
  <si>
    <t>Profit of Rs.35/-</t>
  </si>
  <si>
    <t>SIEMENS DEC FUT</t>
  </si>
  <si>
    <t>2370-2390</t>
  </si>
  <si>
    <t>Loss of Rs.37/-</t>
  </si>
  <si>
    <t>DAHYABHAI PATEL</t>
  </si>
  <si>
    <t>PRATIK VIJAYKUMAR PARIKH</t>
  </si>
  <si>
    <t>CHOTHANI</t>
  </si>
  <si>
    <t>PREMILA RAJESH SONI</t>
  </si>
  <si>
    <t>CPML</t>
  </si>
  <si>
    <t>PROFICIENT MERCHANDISE LIMITED</t>
  </si>
  <si>
    <t>VIJETA BROKING INDIA PRIVATE LIMITED</t>
  </si>
  <si>
    <t>DITCO</t>
  </si>
  <si>
    <t>ANSHUL JAIN</t>
  </si>
  <si>
    <t>NAVEEN GUPTA</t>
  </si>
  <si>
    <t>INTELLADV</t>
  </si>
  <si>
    <t>N K WEALTH SOLUTIONS LLP</t>
  </si>
  <si>
    <t>INTELLCAP</t>
  </si>
  <si>
    <t>EASTERN TRADING COMPANY</t>
  </si>
  <si>
    <t>TOPGAIN FINANCE PRIVATE LIMITED</t>
  </si>
  <si>
    <t>MANSI SHARE &amp; STOCK ADVISORS PRIVATE LIMITED</t>
  </si>
  <si>
    <t>NIKHIL SONI</t>
  </si>
  <si>
    <t>BULL INVESTMENTS (MADRAS) PVT LTD</t>
  </si>
  <si>
    <t>FRENY ANKUR SHROFF</t>
  </si>
  <si>
    <t>SHEFALI SAMEER BHUJBAL</t>
  </si>
  <si>
    <t>SAMEER MAGAN BHUJBAL</t>
  </si>
  <si>
    <t>KAVITA SHARMA</t>
  </si>
  <si>
    <t>RIDDHI TRADE SOLUTIONS PRIVATE LIMITED</t>
  </si>
  <si>
    <t>SAI CHAITANYA BOMMIREDDY</t>
  </si>
  <si>
    <t>PARAG J SHETH HUF</t>
  </si>
  <si>
    <t>AMI KARTIK PAREKH</t>
  </si>
  <si>
    <t>OLUMPUS TRADING AND ADVISORY LLP</t>
  </si>
  <si>
    <t>LANCER</t>
  </si>
  <si>
    <t>TARANNUM ABDUL KHALIK CHATAIWALA</t>
  </si>
  <si>
    <t>ERISKA INVESTMENT FUND LTD</t>
  </si>
  <si>
    <t>LUHARUKA</t>
  </si>
  <si>
    <t>SHRUTI MAYANK SHAH</t>
  </si>
  <si>
    <t>PRASHAM MAYANK SHAH</t>
  </si>
  <si>
    <t>MAYANK JASHWANTLAL SHAH</t>
  </si>
  <si>
    <t>MASL</t>
  </si>
  <si>
    <t>ASHUTOSH PRAKASH GADKARI .</t>
  </si>
  <si>
    <t>SAMEER RAMESH GUPTE</t>
  </si>
  <si>
    <t>MFLINDIA</t>
  </si>
  <si>
    <t>SITA RAM</t>
  </si>
  <si>
    <t>DEEPAK KUMAR</t>
  </si>
  <si>
    <t>REKHA DAGAR</t>
  </si>
  <si>
    <t>RIPALBEN DHARMIKKUMAR PARIKH</t>
  </si>
  <si>
    <t>OBCL</t>
  </si>
  <si>
    <t>NNM SECURITIES PVT LTD</t>
  </si>
  <si>
    <t>DOSHI HETAL S</t>
  </si>
  <si>
    <t>SUNITA MANTRI</t>
  </si>
  <si>
    <t>ONTIC</t>
  </si>
  <si>
    <t>JINESH ASHWIN MATALIA</t>
  </si>
  <si>
    <t>SAIRAM INFRATRADE LLP</t>
  </si>
  <si>
    <t>RUPAL BHAVIN SHAH</t>
  </si>
  <si>
    <t>BHAVIN ARVIND SHAH</t>
  </si>
  <si>
    <t>BHARATI ARVIND SHAH</t>
  </si>
  <si>
    <t>NIRAJ HARSUKHLAL SANGHAVI</t>
  </si>
  <si>
    <t>JYOTIBEN CHANDULAL SANGHVI</t>
  </si>
  <si>
    <t>ORIENTTR</t>
  </si>
  <si>
    <t>SHARIF VALIBHAI MAREDIA</t>
  </si>
  <si>
    <t>OSIAJEE</t>
  </si>
  <si>
    <t>GAMINI DINESH GARG</t>
  </si>
  <si>
    <t>REMLIFE</t>
  </si>
  <si>
    <t>KABEELON SALES CORP</t>
  </si>
  <si>
    <t>SAENTER</t>
  </si>
  <si>
    <t>AVS EQUISERVE LLP</t>
  </si>
  <si>
    <t>SHEETAL</t>
  </si>
  <si>
    <t>SANKARAN SIVAKAMASUNDARI</t>
  </si>
  <si>
    <t>FAROOQUE A HAMID HAMDULE</t>
  </si>
  <si>
    <t>ANITAMADANJADHAO</t>
  </si>
  <si>
    <t>SIMRAN</t>
  </si>
  <si>
    <t>DOLLY KHANNA</t>
  </si>
  <si>
    <t>UNNATI MANAGEMENT CONSULTANTS LLP</t>
  </si>
  <si>
    <t>REDDYVANGA VENTURES LLP</t>
  </si>
  <si>
    <t>C J MANIYAR</t>
  </si>
  <si>
    <t>SUPREME</t>
  </si>
  <si>
    <t>FALCON TRUST</t>
  </si>
  <si>
    <t>SHYAM M JATIA</t>
  </si>
  <si>
    <t>SYTIXSE</t>
  </si>
  <si>
    <t>RAJESH KUMAR INANI</t>
  </si>
  <si>
    <t>VIVIDHA</t>
  </si>
  <si>
    <t>ALKA RAWAT</t>
  </si>
  <si>
    <t>AURUM</t>
  </si>
  <si>
    <t>Aurum PropTech Limited</t>
  </si>
  <si>
    <t>VAIBHAV DOSHI</t>
  </si>
  <si>
    <t>BEWLTD</t>
  </si>
  <si>
    <t>BEW Engineering Limited</t>
  </si>
  <si>
    <t>BHUPENDRA SHAH</t>
  </si>
  <si>
    <t>INDTERRAIN</t>
  </si>
  <si>
    <t>Ind Terrain Fashions Ltd</t>
  </si>
  <si>
    <t>LOVABLE</t>
  </si>
  <si>
    <t>Lovable Lingerie Ltd</t>
  </si>
  <si>
    <t>MCLEODRUSS</t>
  </si>
  <si>
    <t>Mcleod Russel India Limit</t>
  </si>
  <si>
    <t>SANTOSH INDUSTRIES LTD</t>
  </si>
  <si>
    <t>ARBINA MAQBOOL DHOKI</t>
  </si>
  <si>
    <t>NDL</t>
  </si>
  <si>
    <t>Nandan Denim Limited</t>
  </si>
  <si>
    <t>VIGNESH</t>
  </si>
  <si>
    <t>NXTDIG-RE</t>
  </si>
  <si>
    <t>NXTDIGITAL LIMITED</t>
  </si>
  <si>
    <t>PARTYCRUS</t>
  </si>
  <si>
    <t>Party Cruisers Limited</t>
  </si>
  <si>
    <t>APURVAJAIN</t>
  </si>
  <si>
    <t>AKSHAY RAJENDRABHAI OSWALS</t>
  </si>
  <si>
    <t>PIONEEREMB</t>
  </si>
  <si>
    <t>Pioneer Embroideries Limi</t>
  </si>
  <si>
    <t>SHIVAUM</t>
  </si>
  <si>
    <t>Shiv Aum Steels Limited</t>
  </si>
  <si>
    <t>HARSHA RAJESHBHAI JHAVERI</t>
  </si>
  <si>
    <t>SIGACHI</t>
  </si>
  <si>
    <t>Sigachi Industries Ltd</t>
  </si>
  <si>
    <t>MANSI SHARES &amp; STOCK ADVISORS PVT LTD</t>
  </si>
  <si>
    <t>UJAAS</t>
  </si>
  <si>
    <t>Ujaas Energy Limited</t>
  </si>
  <si>
    <t>VISA CAPITAL PARTNERS</t>
  </si>
  <si>
    <t>NECCLTD</t>
  </si>
  <si>
    <t>North East Carry Corp Ltd</t>
  </si>
  <si>
    <t>COMFORT COMMOTRADE PRIVATE LIMITED</t>
  </si>
  <si>
    <t>AVIATOR GLOBAL INVESTMENT FUND</t>
  </si>
  <si>
    <t>NEW LEAINA INVESTMENTS LIMITED</t>
  </si>
  <si>
    <t>GAURAV CHANDRAKANT SHAH</t>
  </si>
  <si>
    <t>BIPIN C SHAH</t>
  </si>
  <si>
    <t>VIKASPROP</t>
  </si>
  <si>
    <t>Vikas Prop &amp; Granite Ltd</t>
  </si>
  <si>
    <t>SONY  SEBASTIAN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</si>
</sst>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2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3" borderId="0" xfId="0" applyFont="1" applyFill="1" applyAlignment="1"/>
    <xf numFmtId="165" fontId="35" fillId="12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4" borderId="1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36" fillId="2" borderId="15" xfId="0" applyFont="1" applyFill="1" applyBorder="1"/>
    <xf numFmtId="165" fontId="35" fillId="12" borderId="23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65" fontId="35" fillId="18" borderId="21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5" fillId="12" borderId="24" xfId="0" applyFont="1" applyFill="1" applyBorder="1" applyAlignment="1">
      <alignment horizontal="center" vertical="center"/>
    </xf>
    <xf numFmtId="0" fontId="36" fillId="12" borderId="24" xfId="0" applyFont="1" applyFill="1" applyBorder="1" applyAlignment="1">
      <alignment horizontal="center" vertical="center"/>
    </xf>
    <xf numFmtId="0" fontId="36" fillId="16" borderId="24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35" fillId="18" borderId="23" xfId="0" applyNumberFormat="1" applyFont="1" applyFill="1" applyBorder="1" applyAlignment="1">
      <alignment horizontal="center" vertical="center"/>
    </xf>
    <xf numFmtId="166" fontId="35" fillId="18" borderId="23" xfId="0" applyNumberFormat="1" applyFont="1" applyFill="1" applyBorder="1" applyAlignment="1">
      <alignment horizontal="center" vertical="center"/>
    </xf>
    <xf numFmtId="0" fontId="35" fillId="18" borderId="23" xfId="0" applyFont="1" applyFill="1" applyBorder="1" applyAlignment="1">
      <alignment horizontal="left"/>
    </xf>
    <xf numFmtId="0" fontId="35" fillId="18" borderId="23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2" fontId="1" fillId="0" borderId="21" xfId="0" applyNumberFormat="1" applyFont="1" applyBorder="1"/>
    <xf numFmtId="0" fontId="1" fillId="0" borderId="1" xfId="0" applyFont="1" applyFill="1" applyBorder="1" applyAlignment="1">
      <alignment horizontal="center" vertical="center"/>
    </xf>
    <xf numFmtId="165" fontId="35" fillId="0" borderId="1" xfId="0" applyNumberFormat="1" applyFont="1" applyFill="1" applyBorder="1" applyAlignment="1">
      <alignment horizontal="center" vertical="center"/>
    </xf>
    <xf numFmtId="15" fontId="1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/>
    <xf numFmtId="43" fontId="3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2" fontId="36" fillId="0" borderId="1" xfId="0" applyNumberFormat="1" applyFont="1" applyFill="1" applyBorder="1" applyAlignment="1">
      <alignment horizontal="center" vertical="center"/>
    </xf>
    <xf numFmtId="10" fontId="36" fillId="0" borderId="1" xfId="0" applyNumberFormat="1" applyFont="1" applyFill="1" applyBorder="1" applyAlignment="1">
      <alignment horizontal="center" vertical="center" wrapText="1"/>
    </xf>
    <xf numFmtId="16" fontId="3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6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6" fontId="35" fillId="11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166" fontId="35" fillId="11" borderId="28" xfId="0" applyNumberFormat="1" applyFont="1" applyFill="1" applyBorder="1" applyAlignment="1">
      <alignment horizontal="center" vertical="center"/>
    </xf>
    <xf numFmtId="0" fontId="43" fillId="20" borderId="24" xfId="0" applyFont="1" applyFill="1" applyBorder="1" applyAlignment="1"/>
    <xf numFmtId="0" fontId="35" fillId="11" borderId="29" xfId="0" applyFont="1" applyFill="1" applyBorder="1" applyAlignment="1">
      <alignment horizontal="center" vertical="center"/>
    </xf>
    <xf numFmtId="0" fontId="35" fillId="11" borderId="24" xfId="0" applyFont="1" applyFill="1" applyBorder="1" applyAlignment="1">
      <alignment horizontal="center" vertical="center"/>
    </xf>
    <xf numFmtId="0" fontId="36" fillId="11" borderId="24" xfId="0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165" fontId="35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top"/>
    </xf>
    <xf numFmtId="0" fontId="36" fillId="23" borderId="1" xfId="0" applyFont="1" applyFill="1" applyBorder="1" applyAlignment="1">
      <alignment horizontal="center" vertical="center"/>
    </xf>
    <xf numFmtId="2" fontId="36" fillId="23" borderId="1" xfId="0" applyNumberFormat="1" applyFont="1" applyFill="1" applyBorder="1" applyAlignment="1">
      <alignment horizontal="center" vertical="center"/>
    </xf>
    <xf numFmtId="10" fontId="36" fillId="23" borderId="1" xfId="0" applyNumberFormat="1" applyFont="1" applyFill="1" applyBorder="1" applyAlignment="1">
      <alignment horizontal="center" vertical="center" wrapText="1"/>
    </xf>
    <xf numFmtId="16" fontId="36" fillId="23" borderId="1" xfId="0" applyNumberFormat="1" applyFont="1" applyFill="1" applyBorder="1" applyAlignment="1">
      <alignment horizontal="center" vertical="center"/>
    </xf>
    <xf numFmtId="0" fontId="35" fillId="24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65" fontId="35" fillId="24" borderId="1" xfId="0" applyNumberFormat="1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6" fillId="24" borderId="1" xfId="0" applyFont="1" applyFill="1" applyBorder="1"/>
    <xf numFmtId="43" fontId="35" fillId="24" borderId="1" xfId="0" applyNumberFormat="1" applyFont="1" applyFill="1" applyBorder="1" applyAlignment="1">
      <alignment horizontal="center" vertical="top"/>
    </xf>
    <xf numFmtId="0" fontId="35" fillId="24" borderId="1" xfId="0" applyFont="1" applyFill="1" applyBorder="1" applyAlignment="1">
      <alignment horizontal="center" vertical="top"/>
    </xf>
    <xf numFmtId="0" fontId="35" fillId="18" borderId="3" xfId="0" applyFont="1" applyFill="1" applyBorder="1" applyAlignment="1">
      <alignment horizontal="center" vertical="center"/>
    </xf>
    <xf numFmtId="166" fontId="35" fillId="18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8" borderId="26" xfId="0" applyFont="1" applyFill="1" applyBorder="1" applyAlignment="1">
      <alignment horizontal="center" vertical="center"/>
    </xf>
    <xf numFmtId="0" fontId="35" fillId="18" borderId="21" xfId="0" applyFont="1" applyFill="1" applyBorder="1" applyAlignment="1">
      <alignment horizontal="center" vertical="center"/>
    </xf>
    <xf numFmtId="0" fontId="36" fillId="18" borderId="21" xfId="0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43" fontId="36" fillId="26" borderId="21" xfId="0" applyNumberFormat="1" applyFont="1" applyFill="1" applyBorder="1" applyAlignment="1">
      <alignment horizontal="center" vertical="center"/>
    </xf>
    <xf numFmtId="165" fontId="35" fillId="20" borderId="21" xfId="0" applyNumberFormat="1" applyFont="1" applyFill="1" applyBorder="1" applyAlignment="1">
      <alignment horizontal="center" vertical="center"/>
    </xf>
    <xf numFmtId="0" fontId="35" fillId="24" borderId="3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6" fontId="35" fillId="24" borderId="25" xfId="0" applyNumberFormat="1" applyFont="1" applyFill="1" applyBorder="1" applyAlignment="1">
      <alignment horizontal="center" vertical="center"/>
    </xf>
    <xf numFmtId="0" fontId="35" fillId="24" borderId="21" xfId="0" applyFont="1" applyFill="1" applyBorder="1"/>
    <xf numFmtId="0" fontId="35" fillId="24" borderId="24" xfId="0" applyFont="1" applyFill="1" applyBorder="1" applyAlignment="1">
      <alignment horizontal="center" vertical="center"/>
    </xf>
    <xf numFmtId="0" fontId="35" fillId="24" borderId="21" xfId="0" applyFont="1" applyFill="1" applyBorder="1" applyAlignment="1">
      <alignment horizontal="center" vertical="center"/>
    </xf>
    <xf numFmtId="0" fontId="36" fillId="24" borderId="21" xfId="0" applyFont="1" applyFill="1" applyBorder="1" applyAlignment="1">
      <alignment horizontal="center" vertical="center"/>
    </xf>
    <xf numFmtId="0" fontId="36" fillId="23" borderId="21" xfId="0" applyFont="1" applyFill="1" applyBorder="1" applyAlignment="1">
      <alignment horizontal="center" vertical="center"/>
    </xf>
    <xf numFmtId="2" fontId="36" fillId="23" borderId="21" xfId="0" applyNumberFormat="1" applyFont="1" applyFill="1" applyBorder="1" applyAlignment="1">
      <alignment horizontal="center" vertical="center"/>
    </xf>
    <xf numFmtId="43" fontId="36" fillId="27" borderId="21" xfId="0" applyNumberFormat="1" applyFont="1" applyFill="1" applyBorder="1" applyAlignment="1">
      <alignment horizontal="center" vertical="center"/>
    </xf>
    <xf numFmtId="165" fontId="35" fillId="24" borderId="21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30" xfId="0" applyFont="1" applyFill="1" applyBorder="1" applyAlignment="1">
      <alignment horizontal="center" vertical="center"/>
    </xf>
    <xf numFmtId="165" fontId="35" fillId="20" borderId="2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5" fillId="11" borderId="21" xfId="0" applyFont="1" applyFill="1" applyBorder="1"/>
    <xf numFmtId="1" fontId="1" fillId="28" borderId="1" xfId="0" applyNumberFormat="1" applyFont="1" applyFill="1" applyBorder="1" applyAlignment="1">
      <alignment horizontal="center" vertical="center" wrapText="1"/>
    </xf>
    <xf numFmtId="168" fontId="1" fillId="28" borderId="1" xfId="0" applyNumberFormat="1" applyFont="1" applyFill="1" applyBorder="1" applyAlignment="1">
      <alignment horizontal="center" vertical="center"/>
    </xf>
    <xf numFmtId="168" fontId="1" fillId="28" borderId="1" xfId="0" applyNumberFormat="1" applyFont="1" applyFill="1" applyBorder="1" applyAlignment="1">
      <alignment horizontal="left"/>
    </xf>
    <xf numFmtId="0" fontId="1" fillId="29" borderId="1" xfId="0" applyFont="1" applyFill="1" applyBorder="1" applyAlignment="1">
      <alignment horizontal="center"/>
    </xf>
    <xf numFmtId="2" fontId="1" fillId="29" borderId="1" xfId="0" applyNumberFormat="1" applyFont="1" applyFill="1" applyBorder="1" applyAlignment="1">
      <alignment horizontal="center" vertical="center"/>
    </xf>
    <xf numFmtId="2" fontId="1" fillId="29" borderId="1" xfId="0" applyNumberFormat="1" applyFont="1" applyFill="1" applyBorder="1" applyAlignment="1">
      <alignment horizontal="center"/>
    </xf>
    <xf numFmtId="165" fontId="35" fillId="13" borderId="21" xfId="0" applyNumberFormat="1" applyFont="1" applyFill="1" applyBorder="1" applyAlignment="1">
      <alignment horizontal="center" vertic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35" fillId="24" borderId="5" xfId="0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6" fontId="35" fillId="24" borderId="31" xfId="0" applyNumberFormat="1" applyFont="1" applyFill="1" applyBorder="1" applyAlignment="1">
      <alignment horizontal="center" vertical="center"/>
    </xf>
    <xf numFmtId="0" fontId="43" fillId="22" borderId="23" xfId="0" applyFont="1" applyFill="1" applyBorder="1" applyAlignment="1"/>
    <xf numFmtId="0" fontId="35" fillId="24" borderId="32" xfId="0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center" vertical="center"/>
    </xf>
    <xf numFmtId="0" fontId="36" fillId="24" borderId="23" xfId="0" applyFont="1" applyFill="1" applyBorder="1" applyAlignment="1">
      <alignment horizontal="center" vertical="center"/>
    </xf>
    <xf numFmtId="0" fontId="36" fillId="23" borderId="23" xfId="0" applyFont="1" applyFill="1" applyBorder="1" applyAlignment="1">
      <alignment horizontal="center" vertical="center"/>
    </xf>
    <xf numFmtId="2" fontId="36" fillId="23" borderId="23" xfId="0" applyNumberFormat="1" applyFont="1" applyFill="1" applyBorder="1" applyAlignment="1">
      <alignment horizontal="center" vertical="center"/>
    </xf>
    <xf numFmtId="43" fontId="36" fillId="27" borderId="23" xfId="0" applyNumberFormat="1" applyFont="1" applyFill="1" applyBorder="1" applyAlignment="1">
      <alignment horizontal="center" vertical="center"/>
    </xf>
    <xf numFmtId="165" fontId="35" fillId="24" borderId="23" xfId="0" applyNumberFormat="1" applyFont="1" applyFill="1" applyBorder="1" applyAlignment="1">
      <alignment horizontal="center" vertical="center"/>
    </xf>
    <xf numFmtId="16" fontId="36" fillId="16" borderId="24" xfId="0" applyNumberFormat="1" applyFont="1" applyFill="1" applyBorder="1" applyAlignment="1">
      <alignment horizontal="center" vertical="center"/>
    </xf>
    <xf numFmtId="0" fontId="36" fillId="2" borderId="21" xfId="0" applyFont="1" applyFill="1" applyBorder="1"/>
    <xf numFmtId="0" fontId="35" fillId="2" borderId="21" xfId="0" applyFont="1" applyFill="1" applyBorder="1"/>
    <xf numFmtId="43" fontId="36" fillId="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166" fontId="35" fillId="24" borderId="21" xfId="0" applyNumberFormat="1" applyFont="1" applyFill="1" applyBorder="1" applyAlignment="1">
      <alignment horizontal="center" vertical="center"/>
    </xf>
    <xf numFmtId="0" fontId="43" fillId="22" borderId="21" xfId="0" applyFont="1" applyFill="1" applyBorder="1" applyAlignment="1"/>
    <xf numFmtId="0" fontId="36" fillId="24" borderId="24" xfId="0" applyFont="1" applyFill="1" applyBorder="1" applyAlignment="1">
      <alignment horizontal="center" vertical="center"/>
    </xf>
    <xf numFmtId="2" fontId="36" fillId="24" borderId="21" xfId="0" applyNumberFormat="1" applyFont="1" applyFill="1" applyBorder="1" applyAlignment="1">
      <alignment horizontal="center" vertical="center"/>
    </xf>
    <xf numFmtId="167" fontId="36" fillId="24" borderId="21" xfId="0" applyNumberFormat="1" applyFont="1" applyFill="1" applyBorder="1" applyAlignment="1">
      <alignment horizontal="center" vertical="center"/>
    </xf>
    <xf numFmtId="43" fontId="36" fillId="23" borderId="21" xfId="0" applyNumberFormat="1" applyFont="1" applyFill="1" applyBorder="1" applyAlignment="1">
      <alignment horizontal="center" vertical="center"/>
    </xf>
    <xf numFmtId="16" fontId="36" fillId="24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5" fillId="24" borderId="26" xfId="0" applyFont="1" applyFill="1" applyBorder="1" applyAlignment="1">
      <alignment horizontal="center" vertical="center"/>
    </xf>
    <xf numFmtId="0" fontId="36" fillId="11" borderId="21" xfId="0" applyFont="1" applyFill="1" applyBorder="1"/>
    <xf numFmtId="16" fontId="36" fillId="2" borderId="24" xfId="0" applyNumberFormat="1" applyFont="1" applyFill="1" applyBorder="1" applyAlignment="1">
      <alignment horizontal="center" vertical="center"/>
    </xf>
    <xf numFmtId="0" fontId="0" fillId="13" borderId="0" xfId="0" applyFont="1" applyFill="1" applyBorder="1" applyAlignment="1"/>
    <xf numFmtId="16" fontId="37" fillId="16" borderId="21" xfId="0" applyNumberFormat="1" applyFont="1" applyFill="1" applyBorder="1" applyAlignment="1">
      <alignment horizontal="center" vertical="center"/>
    </xf>
    <xf numFmtId="166" fontId="35" fillId="12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0" fontId="36" fillId="24" borderId="21" xfId="0" applyFont="1" applyFill="1" applyBorder="1"/>
    <xf numFmtId="0" fontId="35" fillId="2" borderId="21" xfId="0" applyFont="1" applyFill="1" applyBorder="1" applyAlignment="1">
      <alignment horizontal="center"/>
    </xf>
    <xf numFmtId="1" fontId="35" fillId="24" borderId="23" xfId="0" applyNumberFormat="1" applyFont="1" applyFill="1" applyBorder="1" applyAlignment="1">
      <alignment horizontal="center" vertical="center"/>
    </xf>
    <xf numFmtId="166" fontId="35" fillId="24" borderId="23" xfId="0" applyNumberFormat="1" applyFont="1" applyFill="1" applyBorder="1" applyAlignment="1">
      <alignment horizontal="center" vertical="center"/>
    </xf>
    <xf numFmtId="0" fontId="35" fillId="24" borderId="23" xfId="0" applyFont="1" applyFill="1" applyBorder="1" applyAlignment="1">
      <alignment horizontal="left"/>
    </xf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5" fillId="11" borderId="2" xfId="0" applyFont="1" applyFill="1" applyBorder="1"/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2" fontId="36" fillId="11" borderId="33" xfId="0" applyNumberFormat="1" applyFont="1" applyFill="1" applyBorder="1" applyAlignment="1">
      <alignment horizontal="center" vertical="center"/>
    </xf>
    <xf numFmtId="2" fontId="36" fillId="11" borderId="3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6" fillId="24" borderId="15" xfId="0" applyFont="1" applyFill="1" applyBorder="1"/>
    <xf numFmtId="0" fontId="35" fillId="24" borderId="15" xfId="0" applyFont="1" applyFill="1" applyBorder="1"/>
    <xf numFmtId="0" fontId="35" fillId="24" borderId="15" xfId="0" applyFont="1" applyFill="1" applyBorder="1" applyAlignment="1">
      <alignment horizontal="center" vertical="center"/>
    </xf>
    <xf numFmtId="0" fontId="36" fillId="24" borderId="15" xfId="0" applyFont="1" applyFill="1" applyBorder="1" applyAlignment="1">
      <alignment horizontal="center" vertical="center"/>
    </xf>
    <xf numFmtId="2" fontId="36" fillId="24" borderId="24" xfId="0" applyNumberFormat="1" applyFont="1" applyFill="1" applyBorder="1" applyAlignment="1">
      <alignment horizontal="center" vertical="center"/>
    </xf>
    <xf numFmtId="0" fontId="36" fillId="24" borderId="2" xfId="0" applyFont="1" applyFill="1" applyBorder="1"/>
    <xf numFmtId="0" fontId="35" fillId="24" borderId="2" xfId="0" applyFont="1" applyFill="1" applyBorder="1"/>
    <xf numFmtId="0" fontId="35" fillId="24" borderId="2" xfId="0" applyFont="1" applyFill="1" applyBorder="1" applyAlignment="1">
      <alignment horizontal="center" vertical="center"/>
    </xf>
    <xf numFmtId="0" fontId="36" fillId="24" borderId="2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2" fontId="36" fillId="24" borderId="33" xfId="0" applyNumberFormat="1" applyFont="1" applyFill="1" applyBorder="1" applyAlignment="1">
      <alignment horizontal="center" vertical="center"/>
    </xf>
    <xf numFmtId="2" fontId="36" fillId="24" borderId="30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6" fillId="11" borderId="18" xfId="0" applyNumberFormat="1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0" fontId="35" fillId="11" borderId="34" xfId="0" applyFont="1" applyFill="1" applyBorder="1" applyAlignment="1">
      <alignment horizontal="center" vertical="center"/>
    </xf>
    <xf numFmtId="0" fontId="35" fillId="11" borderId="35" xfId="0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36" xfId="0" applyFont="1" applyFill="1" applyBorder="1" applyAlignment="1">
      <alignment horizontal="center" vertical="center"/>
    </xf>
    <xf numFmtId="0" fontId="35" fillId="11" borderId="37" xfId="0" applyFont="1" applyFill="1" applyBorder="1" applyAlignment="1">
      <alignment horizontal="center" vertical="center"/>
    </xf>
    <xf numFmtId="43" fontId="36" fillId="24" borderId="18" xfId="0" applyNumberFormat="1" applyFont="1" applyFill="1" applyBorder="1" applyAlignment="1">
      <alignment horizontal="center" vertical="center"/>
    </xf>
    <xf numFmtId="16" fontId="36" fillId="24" borderId="18" xfId="0" applyNumberFormat="1" applyFont="1" applyFill="1" applyBorder="1" applyAlignment="1">
      <alignment horizontal="center" vertical="center"/>
    </xf>
    <xf numFmtId="0" fontId="35" fillId="24" borderId="18" xfId="0" applyFont="1" applyFill="1" applyBorder="1" applyAlignment="1">
      <alignment horizontal="center" vertical="center"/>
    </xf>
    <xf numFmtId="165" fontId="35" fillId="24" borderId="18" xfId="0" applyNumberFormat="1" applyFont="1" applyFill="1" applyBorder="1" applyAlignment="1">
      <alignment horizontal="center" vertical="center"/>
    </xf>
    <xf numFmtId="0" fontId="35" fillId="24" borderId="34" xfId="0" applyFont="1" applyFill="1" applyBorder="1" applyAlignment="1">
      <alignment horizontal="center" vertical="center"/>
    </xf>
    <xf numFmtId="0" fontId="35" fillId="24" borderId="35" xfId="0" applyFont="1" applyFill="1" applyBorder="1" applyAlignment="1">
      <alignment horizontal="center" vertical="center"/>
    </xf>
    <xf numFmtId="0" fontId="36" fillId="24" borderId="27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204</xdr:row>
      <xdr:rowOff>0</xdr:rowOff>
    </xdr:from>
    <xdr:to>
      <xdr:col>11</xdr:col>
      <xdr:colOff>123825</xdr:colOff>
      <xdr:row>218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203</xdr:row>
      <xdr:rowOff>89647</xdr:rowOff>
    </xdr:from>
    <xdr:to>
      <xdr:col>4</xdr:col>
      <xdr:colOff>605118</xdr:colOff>
      <xdr:row>208</xdr:row>
      <xdr:rowOff>72813</xdr:rowOff>
    </xdr:to>
    <xdr:pic>
      <xdr:nvPicPr>
        <xdr:cNvPr id="6" name="Picture 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44525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7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44525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34" t="s">
        <v>16</v>
      </c>
      <c r="B9" s="536" t="s">
        <v>17</v>
      </c>
      <c r="C9" s="536" t="s">
        <v>18</v>
      </c>
      <c r="D9" s="536" t="s">
        <v>19</v>
      </c>
      <c r="E9" s="26" t="s">
        <v>20</v>
      </c>
      <c r="F9" s="26" t="s">
        <v>21</v>
      </c>
      <c r="G9" s="531" t="s">
        <v>22</v>
      </c>
      <c r="H9" s="532"/>
      <c r="I9" s="533"/>
      <c r="J9" s="531" t="s">
        <v>23</v>
      </c>
      <c r="K9" s="532"/>
      <c r="L9" s="533"/>
      <c r="M9" s="26"/>
      <c r="N9" s="27"/>
      <c r="O9" s="27"/>
      <c r="P9" s="27"/>
    </row>
    <row r="10" spans="1:16" ht="59.25" customHeight="1">
      <c r="A10" s="535"/>
      <c r="B10" s="537"/>
      <c r="C10" s="537"/>
      <c r="D10" s="53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44525</v>
      </c>
      <c r="E11" s="35">
        <v>37465</v>
      </c>
      <c r="F11" s="35">
        <v>37533.316666666666</v>
      </c>
      <c r="G11" s="36">
        <v>37171.133333333331</v>
      </c>
      <c r="H11" s="36">
        <v>36877.266666666663</v>
      </c>
      <c r="I11" s="36">
        <v>36515.083333333328</v>
      </c>
      <c r="J11" s="36">
        <v>37827.183333333334</v>
      </c>
      <c r="K11" s="36">
        <v>38189.366666666669</v>
      </c>
      <c r="L11" s="36">
        <v>38483.233333333337</v>
      </c>
      <c r="M11" s="37">
        <v>37895.5</v>
      </c>
      <c r="N11" s="37">
        <v>37239.449999999997</v>
      </c>
      <c r="O11" s="38">
        <v>2764550</v>
      </c>
      <c r="P11" s="39">
        <v>-2.0973696558684741E-2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44525</v>
      </c>
      <c r="E12" s="40">
        <v>17408.099999999999</v>
      </c>
      <c r="F12" s="40">
        <v>17457.7</v>
      </c>
      <c r="G12" s="41">
        <v>17310.400000000001</v>
      </c>
      <c r="H12" s="41">
        <v>17212.7</v>
      </c>
      <c r="I12" s="41">
        <v>17065.400000000001</v>
      </c>
      <c r="J12" s="41">
        <v>17555.400000000001</v>
      </c>
      <c r="K12" s="41">
        <v>17702.699999999997</v>
      </c>
      <c r="L12" s="41">
        <v>17800.400000000001</v>
      </c>
      <c r="M12" s="31">
        <v>17605</v>
      </c>
      <c r="N12" s="31">
        <v>17360</v>
      </c>
      <c r="O12" s="42">
        <v>12634350</v>
      </c>
      <c r="P12" s="43">
        <v>2.7420987789853746E-2</v>
      </c>
    </row>
    <row r="13" spans="1:16" ht="12.75" customHeight="1">
      <c r="A13" s="31">
        <v>3</v>
      </c>
      <c r="B13" s="32" t="s">
        <v>35</v>
      </c>
      <c r="C13" s="33" t="s">
        <v>848</v>
      </c>
      <c r="D13" s="34">
        <v>44530</v>
      </c>
      <c r="E13" s="40">
        <v>18379</v>
      </c>
      <c r="F13" s="40">
        <v>18420.833333333332</v>
      </c>
      <c r="G13" s="41">
        <v>18293.166666666664</v>
      </c>
      <c r="H13" s="41">
        <v>18207.333333333332</v>
      </c>
      <c r="I13" s="41">
        <v>18079.666666666664</v>
      </c>
      <c r="J13" s="41">
        <v>18506.666666666664</v>
      </c>
      <c r="K13" s="41">
        <v>18634.333333333328</v>
      </c>
      <c r="L13" s="41">
        <v>18720.166666666664</v>
      </c>
      <c r="M13" s="31">
        <v>18548.5</v>
      </c>
      <c r="N13" s="31">
        <v>18335</v>
      </c>
      <c r="O13" s="42">
        <v>1040</v>
      </c>
      <c r="P13" s="43">
        <v>-7.1428571428571425E-2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44525</v>
      </c>
      <c r="E14" s="40">
        <v>939.95</v>
      </c>
      <c r="F14" s="40">
        <v>938.80000000000007</v>
      </c>
      <c r="G14" s="41">
        <v>930.00000000000011</v>
      </c>
      <c r="H14" s="41">
        <v>920.05000000000007</v>
      </c>
      <c r="I14" s="41">
        <v>911.25000000000011</v>
      </c>
      <c r="J14" s="41">
        <v>948.75000000000011</v>
      </c>
      <c r="K14" s="41">
        <v>957.55000000000007</v>
      </c>
      <c r="L14" s="41">
        <v>967.50000000000011</v>
      </c>
      <c r="M14" s="31">
        <v>947.6</v>
      </c>
      <c r="N14" s="31">
        <v>928.85</v>
      </c>
      <c r="O14" s="42">
        <v>2915500</v>
      </c>
      <c r="P14" s="43">
        <v>-0.15454769534138527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44525</v>
      </c>
      <c r="E15" s="40">
        <v>19237.75</v>
      </c>
      <c r="F15" s="40">
        <v>19369.733333333334</v>
      </c>
      <c r="G15" s="41">
        <v>18979.416666666668</v>
      </c>
      <c r="H15" s="41">
        <v>18721.083333333336</v>
      </c>
      <c r="I15" s="41">
        <v>18330.76666666667</v>
      </c>
      <c r="J15" s="41">
        <v>19628.066666666666</v>
      </c>
      <c r="K15" s="41">
        <v>20018.383333333331</v>
      </c>
      <c r="L15" s="41">
        <v>20276.716666666664</v>
      </c>
      <c r="M15" s="31">
        <v>19760.05</v>
      </c>
      <c r="N15" s="31">
        <v>19111.400000000001</v>
      </c>
      <c r="O15" s="42">
        <v>31700</v>
      </c>
      <c r="P15" s="43">
        <v>-2.6113671274961597E-2</v>
      </c>
    </row>
    <row r="16" spans="1:16" ht="12.75" customHeight="1">
      <c r="A16" s="31">
        <v>6</v>
      </c>
      <c r="B16" s="32" t="s">
        <v>40</v>
      </c>
      <c r="C16" s="33" t="s">
        <v>41</v>
      </c>
      <c r="D16" s="34">
        <v>44525</v>
      </c>
      <c r="E16" s="40">
        <v>272.95</v>
      </c>
      <c r="F16" s="40">
        <v>274.59999999999997</v>
      </c>
      <c r="G16" s="41">
        <v>269.59999999999991</v>
      </c>
      <c r="H16" s="41">
        <v>266.24999999999994</v>
      </c>
      <c r="I16" s="41">
        <v>261.24999999999989</v>
      </c>
      <c r="J16" s="41">
        <v>277.94999999999993</v>
      </c>
      <c r="K16" s="41">
        <v>282.95000000000005</v>
      </c>
      <c r="L16" s="41">
        <v>286.29999999999995</v>
      </c>
      <c r="M16" s="31">
        <v>279.60000000000002</v>
      </c>
      <c r="N16" s="31">
        <v>271.25</v>
      </c>
      <c r="O16" s="42">
        <v>11458200</v>
      </c>
      <c r="P16" s="43">
        <v>-2.5646694671678089E-2</v>
      </c>
    </row>
    <row r="17" spans="1:16" ht="12.75" customHeight="1">
      <c r="A17" s="31">
        <v>7</v>
      </c>
      <c r="B17" s="32" t="s">
        <v>42</v>
      </c>
      <c r="C17" s="33" t="s">
        <v>43</v>
      </c>
      <c r="D17" s="34">
        <v>44525</v>
      </c>
      <c r="E17" s="40">
        <v>2402.8000000000002</v>
      </c>
      <c r="F17" s="40">
        <v>2407.0833333333335</v>
      </c>
      <c r="G17" s="41">
        <v>2388.166666666667</v>
      </c>
      <c r="H17" s="41">
        <v>2373.5333333333333</v>
      </c>
      <c r="I17" s="41">
        <v>2354.6166666666668</v>
      </c>
      <c r="J17" s="41">
        <v>2421.7166666666672</v>
      </c>
      <c r="K17" s="41">
        <v>2440.6333333333341</v>
      </c>
      <c r="L17" s="41">
        <v>2455.2666666666673</v>
      </c>
      <c r="M17" s="31">
        <v>2426</v>
      </c>
      <c r="N17" s="31">
        <v>2392.4499999999998</v>
      </c>
      <c r="O17" s="42">
        <v>2128250</v>
      </c>
      <c r="P17" s="43">
        <v>-3.7644132941442462E-2</v>
      </c>
    </row>
    <row r="18" spans="1:16" ht="12.75" customHeight="1">
      <c r="A18" s="31">
        <v>8</v>
      </c>
      <c r="B18" s="32" t="s">
        <v>44</v>
      </c>
      <c r="C18" s="33" t="s">
        <v>45</v>
      </c>
      <c r="D18" s="34">
        <v>44525</v>
      </c>
      <c r="E18" s="40">
        <v>1756.05</v>
      </c>
      <c r="F18" s="40">
        <v>1753.1166666666666</v>
      </c>
      <c r="G18" s="41">
        <v>1714.3833333333332</v>
      </c>
      <c r="H18" s="41">
        <v>1672.7166666666667</v>
      </c>
      <c r="I18" s="41">
        <v>1633.9833333333333</v>
      </c>
      <c r="J18" s="41">
        <v>1794.7833333333331</v>
      </c>
      <c r="K18" s="41">
        <v>1833.5166666666662</v>
      </c>
      <c r="L18" s="41">
        <v>1875.1833333333329</v>
      </c>
      <c r="M18" s="31">
        <v>1791.85</v>
      </c>
      <c r="N18" s="31">
        <v>1711.45</v>
      </c>
      <c r="O18" s="42">
        <v>22142500</v>
      </c>
      <c r="P18" s="43">
        <v>1.2321126502994559E-2</v>
      </c>
    </row>
    <row r="19" spans="1:16" ht="12.75" customHeight="1">
      <c r="A19" s="31">
        <v>9</v>
      </c>
      <c r="B19" s="32" t="s">
        <v>44</v>
      </c>
      <c r="C19" s="33" t="s">
        <v>46</v>
      </c>
      <c r="D19" s="34">
        <v>44525</v>
      </c>
      <c r="E19" s="40">
        <v>762.1</v>
      </c>
      <c r="F19" s="40">
        <v>755.43333333333339</v>
      </c>
      <c r="G19" s="41">
        <v>738.86666666666679</v>
      </c>
      <c r="H19" s="41">
        <v>715.63333333333344</v>
      </c>
      <c r="I19" s="41">
        <v>699.06666666666683</v>
      </c>
      <c r="J19" s="41">
        <v>778.66666666666674</v>
      </c>
      <c r="K19" s="41">
        <v>795.23333333333335</v>
      </c>
      <c r="L19" s="41">
        <v>818.4666666666667</v>
      </c>
      <c r="M19" s="31">
        <v>772</v>
      </c>
      <c r="N19" s="31">
        <v>732.2</v>
      </c>
      <c r="O19" s="42">
        <v>90411250</v>
      </c>
      <c r="P19" s="43">
        <v>-8.9745697687164307E-3</v>
      </c>
    </row>
    <row r="20" spans="1:16" ht="12.75" customHeight="1">
      <c r="A20" s="31">
        <v>10</v>
      </c>
      <c r="B20" s="32" t="s">
        <v>47</v>
      </c>
      <c r="C20" s="33" t="s">
        <v>48</v>
      </c>
      <c r="D20" s="34">
        <v>44525</v>
      </c>
      <c r="E20" s="40">
        <v>3319.75</v>
      </c>
      <c r="F20" s="40">
        <v>3336.2333333333336</v>
      </c>
      <c r="G20" s="41">
        <v>3280.5166666666673</v>
      </c>
      <c r="H20" s="41">
        <v>3241.2833333333338</v>
      </c>
      <c r="I20" s="41">
        <v>3185.5666666666675</v>
      </c>
      <c r="J20" s="41">
        <v>3375.4666666666672</v>
      </c>
      <c r="K20" s="41">
        <v>3431.1833333333334</v>
      </c>
      <c r="L20" s="41">
        <v>3470.416666666667</v>
      </c>
      <c r="M20" s="31">
        <v>3391.95</v>
      </c>
      <c r="N20" s="31">
        <v>3297</v>
      </c>
      <c r="O20" s="42">
        <v>582000</v>
      </c>
      <c r="P20" s="43">
        <v>-3.2258064516129031E-2</v>
      </c>
    </row>
    <row r="21" spans="1:16" ht="12.75" customHeight="1">
      <c r="A21" s="31">
        <v>11</v>
      </c>
      <c r="B21" s="32" t="s">
        <v>49</v>
      </c>
      <c r="C21" s="33" t="s">
        <v>50</v>
      </c>
      <c r="D21" s="34">
        <v>44525</v>
      </c>
      <c r="E21" s="40">
        <v>634.35</v>
      </c>
      <c r="F21" s="40">
        <v>637.03333333333342</v>
      </c>
      <c r="G21" s="41">
        <v>629.11666666666679</v>
      </c>
      <c r="H21" s="41">
        <v>623.88333333333333</v>
      </c>
      <c r="I21" s="41">
        <v>615.9666666666667</v>
      </c>
      <c r="J21" s="41">
        <v>642.26666666666688</v>
      </c>
      <c r="K21" s="41">
        <v>650.18333333333362</v>
      </c>
      <c r="L21" s="41">
        <v>655.41666666666697</v>
      </c>
      <c r="M21" s="31">
        <v>644.95000000000005</v>
      </c>
      <c r="N21" s="31">
        <v>631.79999999999995</v>
      </c>
      <c r="O21" s="42">
        <v>10807000</v>
      </c>
      <c r="P21" s="43">
        <v>-6.5269350983636698E-3</v>
      </c>
    </row>
    <row r="22" spans="1:16" ht="12.75" customHeight="1">
      <c r="A22" s="31">
        <v>12</v>
      </c>
      <c r="B22" s="32" t="s">
        <v>42</v>
      </c>
      <c r="C22" s="33" t="s">
        <v>51</v>
      </c>
      <c r="D22" s="34">
        <v>44525</v>
      </c>
      <c r="E22" s="40">
        <v>393.25</v>
      </c>
      <c r="F22" s="40">
        <v>394.58333333333331</v>
      </c>
      <c r="G22" s="41">
        <v>390.21666666666664</v>
      </c>
      <c r="H22" s="41">
        <v>387.18333333333334</v>
      </c>
      <c r="I22" s="41">
        <v>382.81666666666666</v>
      </c>
      <c r="J22" s="41">
        <v>397.61666666666662</v>
      </c>
      <c r="K22" s="41">
        <v>401.98333333333329</v>
      </c>
      <c r="L22" s="41">
        <v>405.01666666666659</v>
      </c>
      <c r="M22" s="31">
        <v>398.95</v>
      </c>
      <c r="N22" s="31">
        <v>391.55</v>
      </c>
      <c r="O22" s="42">
        <v>13609500</v>
      </c>
      <c r="P22" s="43">
        <v>2.9969349528890906E-2</v>
      </c>
    </row>
    <row r="23" spans="1:16" ht="12.75" customHeight="1">
      <c r="A23" s="31">
        <v>13</v>
      </c>
      <c r="B23" s="32" t="s">
        <v>47</v>
      </c>
      <c r="C23" s="33" t="s">
        <v>52</v>
      </c>
      <c r="D23" s="34">
        <v>44525</v>
      </c>
      <c r="E23" s="40">
        <v>781.7</v>
      </c>
      <c r="F23" s="40">
        <v>774.26666666666677</v>
      </c>
      <c r="G23" s="41">
        <v>764.03333333333353</v>
      </c>
      <c r="H23" s="41">
        <v>746.36666666666679</v>
      </c>
      <c r="I23" s="41">
        <v>736.13333333333355</v>
      </c>
      <c r="J23" s="41">
        <v>791.93333333333351</v>
      </c>
      <c r="K23" s="41">
        <v>802.16666666666686</v>
      </c>
      <c r="L23" s="41">
        <v>819.83333333333348</v>
      </c>
      <c r="M23" s="31">
        <v>784.5</v>
      </c>
      <c r="N23" s="31">
        <v>756.6</v>
      </c>
      <c r="O23" s="42">
        <v>2214800</v>
      </c>
      <c r="P23" s="43">
        <v>-3.5386860042246469E-2</v>
      </c>
    </row>
    <row r="24" spans="1:16" ht="12.75" customHeight="1">
      <c r="A24" s="31">
        <v>14</v>
      </c>
      <c r="B24" s="32" t="s">
        <v>44</v>
      </c>
      <c r="C24" s="33" t="s">
        <v>53</v>
      </c>
      <c r="D24" s="34">
        <v>44525</v>
      </c>
      <c r="E24" s="40">
        <v>5392.5</v>
      </c>
      <c r="F24" s="40">
        <v>5391.4666666666672</v>
      </c>
      <c r="G24" s="41">
        <v>5316.5833333333339</v>
      </c>
      <c r="H24" s="41">
        <v>5240.666666666667</v>
      </c>
      <c r="I24" s="41">
        <v>5165.7833333333338</v>
      </c>
      <c r="J24" s="41">
        <v>5467.3833333333341</v>
      </c>
      <c r="K24" s="41">
        <v>5542.2666666666673</v>
      </c>
      <c r="L24" s="41">
        <v>5618.1833333333343</v>
      </c>
      <c r="M24" s="31">
        <v>5466.35</v>
      </c>
      <c r="N24" s="31">
        <v>5315.55</v>
      </c>
      <c r="O24" s="42">
        <v>1995500</v>
      </c>
      <c r="P24" s="43">
        <v>-5.3704801422643743E-2</v>
      </c>
    </row>
    <row r="25" spans="1:16" ht="12.75" customHeight="1">
      <c r="A25" s="31">
        <v>15</v>
      </c>
      <c r="B25" s="32" t="s">
        <v>49</v>
      </c>
      <c r="C25" s="33" t="s">
        <v>54</v>
      </c>
      <c r="D25" s="34">
        <v>44525</v>
      </c>
      <c r="E25" s="40">
        <v>222.7</v>
      </c>
      <c r="F25" s="40">
        <v>223.51666666666665</v>
      </c>
      <c r="G25" s="41">
        <v>221.0333333333333</v>
      </c>
      <c r="H25" s="41">
        <v>219.36666666666665</v>
      </c>
      <c r="I25" s="41">
        <v>216.8833333333333</v>
      </c>
      <c r="J25" s="41">
        <v>225.18333333333331</v>
      </c>
      <c r="K25" s="41">
        <v>227.66666666666666</v>
      </c>
      <c r="L25" s="41">
        <v>229.33333333333331</v>
      </c>
      <c r="M25" s="31">
        <v>226</v>
      </c>
      <c r="N25" s="31">
        <v>221.85</v>
      </c>
      <c r="O25" s="42">
        <v>12415000</v>
      </c>
      <c r="P25" s="43">
        <v>-6.1425061425061427E-2</v>
      </c>
    </row>
    <row r="26" spans="1:16" ht="12.75" customHeight="1">
      <c r="A26" s="31">
        <v>16</v>
      </c>
      <c r="B26" s="320" t="s">
        <v>49</v>
      </c>
      <c r="C26" s="33" t="s">
        <v>55</v>
      </c>
      <c r="D26" s="34">
        <v>44525</v>
      </c>
      <c r="E26" s="40">
        <v>135</v>
      </c>
      <c r="F26" s="40">
        <v>135.5</v>
      </c>
      <c r="G26" s="41">
        <v>133.75</v>
      </c>
      <c r="H26" s="41">
        <v>132.5</v>
      </c>
      <c r="I26" s="41">
        <v>130.75</v>
      </c>
      <c r="J26" s="41">
        <v>136.75</v>
      </c>
      <c r="K26" s="41">
        <v>138.5</v>
      </c>
      <c r="L26" s="41">
        <v>139.75</v>
      </c>
      <c r="M26" s="31">
        <v>137.25</v>
      </c>
      <c r="N26" s="31">
        <v>134.25</v>
      </c>
      <c r="O26" s="42">
        <v>47592000</v>
      </c>
      <c r="P26" s="43">
        <v>-4.725451280597297E-4</v>
      </c>
    </row>
    <row r="27" spans="1:16" ht="12.75" customHeight="1">
      <c r="A27" s="31">
        <v>17</v>
      </c>
      <c r="B27" s="321" t="s">
        <v>56</v>
      </c>
      <c r="C27" s="33" t="s">
        <v>57</v>
      </c>
      <c r="D27" s="34">
        <v>44525</v>
      </c>
      <c r="E27" s="40">
        <v>3153.25</v>
      </c>
      <c r="F27" s="40">
        <v>3167.7833333333333</v>
      </c>
      <c r="G27" s="41">
        <v>3130.7166666666667</v>
      </c>
      <c r="H27" s="41">
        <v>3108.1833333333334</v>
      </c>
      <c r="I27" s="41">
        <v>3071.1166666666668</v>
      </c>
      <c r="J27" s="41">
        <v>3190.3166666666666</v>
      </c>
      <c r="K27" s="41">
        <v>3227.3833333333332</v>
      </c>
      <c r="L27" s="41">
        <v>3249.9166666666665</v>
      </c>
      <c r="M27" s="31">
        <v>3204.85</v>
      </c>
      <c r="N27" s="31">
        <v>3145.25</v>
      </c>
      <c r="O27" s="42">
        <v>3891900</v>
      </c>
      <c r="P27" s="43">
        <v>2.3026575191230976E-2</v>
      </c>
    </row>
    <row r="28" spans="1:16" ht="12.75" customHeight="1">
      <c r="A28" s="31">
        <v>18</v>
      </c>
      <c r="B28" s="32" t="s">
        <v>44</v>
      </c>
      <c r="C28" s="33" t="s">
        <v>308</v>
      </c>
      <c r="D28" s="34">
        <v>44525</v>
      </c>
      <c r="E28" s="40">
        <v>2180.4499999999998</v>
      </c>
      <c r="F28" s="40">
        <v>2189.7333333333331</v>
      </c>
      <c r="G28" s="41">
        <v>2160.7166666666662</v>
      </c>
      <c r="H28" s="41">
        <v>2140.9833333333331</v>
      </c>
      <c r="I28" s="41">
        <v>2111.9666666666662</v>
      </c>
      <c r="J28" s="41">
        <v>2209.4666666666662</v>
      </c>
      <c r="K28" s="41">
        <v>2238.4833333333336</v>
      </c>
      <c r="L28" s="41">
        <v>2258.2166666666662</v>
      </c>
      <c r="M28" s="31">
        <v>2218.75</v>
      </c>
      <c r="N28" s="31">
        <v>2170</v>
      </c>
      <c r="O28" s="42">
        <v>537075</v>
      </c>
      <c r="P28" s="43">
        <v>-5.8795180722891568E-2</v>
      </c>
    </row>
    <row r="29" spans="1:16" ht="12.75" customHeight="1">
      <c r="A29" s="31">
        <v>19</v>
      </c>
      <c r="B29" s="32" t="s">
        <v>44</v>
      </c>
      <c r="C29" s="33" t="s">
        <v>309</v>
      </c>
      <c r="D29" s="34">
        <v>44525</v>
      </c>
      <c r="E29" s="40">
        <v>8574.4500000000007</v>
      </c>
      <c r="F29" s="40">
        <v>8596.85</v>
      </c>
      <c r="G29" s="41">
        <v>8488.6500000000015</v>
      </c>
      <c r="H29" s="41">
        <v>8402.85</v>
      </c>
      <c r="I29" s="41">
        <v>8294.6500000000015</v>
      </c>
      <c r="J29" s="41">
        <v>8682.6500000000015</v>
      </c>
      <c r="K29" s="41">
        <v>8790.8500000000022</v>
      </c>
      <c r="L29" s="41">
        <v>8876.6500000000015</v>
      </c>
      <c r="M29" s="31">
        <v>8705.0499999999993</v>
      </c>
      <c r="N29" s="31">
        <v>8511.0499999999993</v>
      </c>
      <c r="O29" s="42">
        <v>43425</v>
      </c>
      <c r="P29" s="43">
        <v>-7.0626003210272875E-2</v>
      </c>
    </row>
    <row r="30" spans="1:16" ht="12.75" customHeight="1">
      <c r="A30" s="31">
        <v>20</v>
      </c>
      <c r="B30" s="32" t="s">
        <v>58</v>
      </c>
      <c r="C30" s="33" t="s">
        <v>59</v>
      </c>
      <c r="D30" s="34">
        <v>44525</v>
      </c>
      <c r="E30" s="40">
        <v>1206.8499999999999</v>
      </c>
      <c r="F30" s="40">
        <v>1207.3500000000001</v>
      </c>
      <c r="G30" s="41">
        <v>1191.0000000000002</v>
      </c>
      <c r="H30" s="41">
        <v>1175.1500000000001</v>
      </c>
      <c r="I30" s="41">
        <v>1158.8000000000002</v>
      </c>
      <c r="J30" s="41">
        <v>1223.2000000000003</v>
      </c>
      <c r="K30" s="41">
        <v>1239.5500000000002</v>
      </c>
      <c r="L30" s="41">
        <v>1255.4000000000003</v>
      </c>
      <c r="M30" s="31">
        <v>1223.7</v>
      </c>
      <c r="N30" s="31">
        <v>1191.5</v>
      </c>
      <c r="O30" s="42">
        <v>3674000</v>
      </c>
      <c r="P30" s="43">
        <v>-4.0981466979900807E-2</v>
      </c>
    </row>
    <row r="31" spans="1:16" ht="12.75" customHeight="1">
      <c r="A31" s="31">
        <v>21</v>
      </c>
      <c r="B31" s="32" t="s">
        <v>47</v>
      </c>
      <c r="C31" s="33" t="s">
        <v>60</v>
      </c>
      <c r="D31" s="34">
        <v>44525</v>
      </c>
      <c r="E31" s="40">
        <v>658.5</v>
      </c>
      <c r="F31" s="40">
        <v>660.26666666666665</v>
      </c>
      <c r="G31" s="41">
        <v>649.5333333333333</v>
      </c>
      <c r="H31" s="41">
        <v>640.56666666666661</v>
      </c>
      <c r="I31" s="41">
        <v>629.83333333333326</v>
      </c>
      <c r="J31" s="41">
        <v>669.23333333333335</v>
      </c>
      <c r="K31" s="41">
        <v>679.9666666666667</v>
      </c>
      <c r="L31" s="41">
        <v>688.93333333333339</v>
      </c>
      <c r="M31" s="31">
        <v>671</v>
      </c>
      <c r="N31" s="31">
        <v>651.29999999999995</v>
      </c>
      <c r="O31" s="42">
        <v>16847250</v>
      </c>
      <c r="P31" s="43">
        <v>-1.2462008751542365E-2</v>
      </c>
    </row>
    <row r="32" spans="1:16" ht="12.75" customHeight="1">
      <c r="A32" s="31">
        <v>22</v>
      </c>
      <c r="B32" s="32" t="s">
        <v>58</v>
      </c>
      <c r="C32" s="33" t="s">
        <v>61</v>
      </c>
      <c r="D32" s="34">
        <v>44525</v>
      </c>
      <c r="E32" s="40">
        <v>684.8</v>
      </c>
      <c r="F32" s="40">
        <v>687.80000000000007</v>
      </c>
      <c r="G32" s="41">
        <v>679.60000000000014</v>
      </c>
      <c r="H32" s="41">
        <v>674.40000000000009</v>
      </c>
      <c r="I32" s="41">
        <v>666.20000000000016</v>
      </c>
      <c r="J32" s="41">
        <v>693.00000000000011</v>
      </c>
      <c r="K32" s="41">
        <v>701.20000000000016</v>
      </c>
      <c r="L32" s="41">
        <v>706.40000000000009</v>
      </c>
      <c r="M32" s="31">
        <v>696</v>
      </c>
      <c r="N32" s="31">
        <v>682.6</v>
      </c>
      <c r="O32" s="42">
        <v>62827200</v>
      </c>
      <c r="P32" s="43">
        <v>1.6502931697277987E-2</v>
      </c>
    </row>
    <row r="33" spans="1:16" ht="12.75" customHeight="1">
      <c r="A33" s="31">
        <v>23</v>
      </c>
      <c r="B33" s="32" t="s">
        <v>49</v>
      </c>
      <c r="C33" s="33" t="s">
        <v>62</v>
      </c>
      <c r="D33" s="34">
        <v>44525</v>
      </c>
      <c r="E33" s="40">
        <v>3411.3</v>
      </c>
      <c r="F33" s="40">
        <v>3417.7833333333333</v>
      </c>
      <c r="G33" s="41">
        <v>3372.7666666666664</v>
      </c>
      <c r="H33" s="41">
        <v>3334.2333333333331</v>
      </c>
      <c r="I33" s="41">
        <v>3289.2166666666662</v>
      </c>
      <c r="J33" s="41">
        <v>3456.3166666666666</v>
      </c>
      <c r="K33" s="41">
        <v>3501.3333333333339</v>
      </c>
      <c r="L33" s="41">
        <v>3539.8666666666668</v>
      </c>
      <c r="M33" s="31">
        <v>3462.8</v>
      </c>
      <c r="N33" s="31">
        <v>3379.25</v>
      </c>
      <c r="O33" s="42">
        <v>3359250</v>
      </c>
      <c r="P33" s="43">
        <v>-5.4770187254829395E-3</v>
      </c>
    </row>
    <row r="34" spans="1:16" ht="12.75" customHeight="1">
      <c r="A34" s="31">
        <v>24</v>
      </c>
      <c r="B34" s="32" t="s">
        <v>63</v>
      </c>
      <c r="C34" s="33" t="s">
        <v>64</v>
      </c>
      <c r="D34" s="34">
        <v>44525</v>
      </c>
      <c r="E34" s="40">
        <v>17395.650000000001</v>
      </c>
      <c r="F34" s="40">
        <v>17402.433333333334</v>
      </c>
      <c r="G34" s="41">
        <v>17134.866666666669</v>
      </c>
      <c r="H34" s="41">
        <v>16874.083333333336</v>
      </c>
      <c r="I34" s="41">
        <v>16606.51666666667</v>
      </c>
      <c r="J34" s="41">
        <v>17663.216666666667</v>
      </c>
      <c r="K34" s="41">
        <v>17930.783333333333</v>
      </c>
      <c r="L34" s="41">
        <v>18191.566666666666</v>
      </c>
      <c r="M34" s="31">
        <v>17670</v>
      </c>
      <c r="N34" s="31">
        <v>17141.650000000001</v>
      </c>
      <c r="O34" s="42">
        <v>743125</v>
      </c>
      <c r="P34" s="43">
        <v>5.4458124746313086E-3</v>
      </c>
    </row>
    <row r="35" spans="1:16" ht="12.75" customHeight="1">
      <c r="A35" s="31">
        <v>25</v>
      </c>
      <c r="B35" s="32" t="s">
        <v>63</v>
      </c>
      <c r="C35" s="33" t="s">
        <v>65</v>
      </c>
      <c r="D35" s="34">
        <v>44525</v>
      </c>
      <c r="E35" s="40">
        <v>7170.55</v>
      </c>
      <c r="F35" s="40">
        <v>7181.5166666666664</v>
      </c>
      <c r="G35" s="41">
        <v>7051.0333333333328</v>
      </c>
      <c r="H35" s="41">
        <v>6931.5166666666664</v>
      </c>
      <c r="I35" s="41">
        <v>6801.0333333333328</v>
      </c>
      <c r="J35" s="41">
        <v>7301.0333333333328</v>
      </c>
      <c r="K35" s="41">
        <v>7431.5166666666664</v>
      </c>
      <c r="L35" s="41">
        <v>7551.0333333333328</v>
      </c>
      <c r="M35" s="31">
        <v>7312</v>
      </c>
      <c r="N35" s="31">
        <v>7062</v>
      </c>
      <c r="O35" s="42">
        <v>4246500</v>
      </c>
      <c r="P35" s="43">
        <v>-4.2907451753768137E-2</v>
      </c>
    </row>
    <row r="36" spans="1:16" ht="12.75" customHeight="1">
      <c r="A36" s="31">
        <v>26</v>
      </c>
      <c r="B36" s="32" t="s">
        <v>49</v>
      </c>
      <c r="C36" s="33" t="s">
        <v>66</v>
      </c>
      <c r="D36" s="34">
        <v>44525</v>
      </c>
      <c r="E36" s="40">
        <v>2260.15</v>
      </c>
      <c r="F36" s="40">
        <v>2272.6</v>
      </c>
      <c r="G36" s="41">
        <v>2230.9499999999998</v>
      </c>
      <c r="H36" s="41">
        <v>2201.75</v>
      </c>
      <c r="I36" s="41">
        <v>2160.1</v>
      </c>
      <c r="J36" s="41">
        <v>2301.7999999999997</v>
      </c>
      <c r="K36" s="41">
        <v>2343.4500000000003</v>
      </c>
      <c r="L36" s="41">
        <v>2372.6499999999996</v>
      </c>
      <c r="M36" s="31">
        <v>2314.25</v>
      </c>
      <c r="N36" s="31">
        <v>2243.4</v>
      </c>
      <c r="O36" s="42">
        <v>1554400</v>
      </c>
      <c r="P36" s="43">
        <v>5.563462284901022E-3</v>
      </c>
    </row>
    <row r="37" spans="1:16" ht="12.75" customHeight="1">
      <c r="A37" s="31">
        <v>27</v>
      </c>
      <c r="B37" s="32" t="s">
        <v>58</v>
      </c>
      <c r="C37" s="33" t="s">
        <v>67</v>
      </c>
      <c r="D37" s="34">
        <v>44525</v>
      </c>
      <c r="E37" s="40">
        <v>309.14999999999998</v>
      </c>
      <c r="F37" s="40">
        <v>307.86666666666662</v>
      </c>
      <c r="G37" s="41">
        <v>304.33333333333326</v>
      </c>
      <c r="H37" s="41">
        <v>299.51666666666665</v>
      </c>
      <c r="I37" s="41">
        <v>295.98333333333329</v>
      </c>
      <c r="J37" s="41">
        <v>312.68333333333322</v>
      </c>
      <c r="K37" s="41">
        <v>316.21666666666664</v>
      </c>
      <c r="L37" s="41">
        <v>321.03333333333319</v>
      </c>
      <c r="M37" s="31">
        <v>311.39999999999998</v>
      </c>
      <c r="N37" s="31">
        <v>303.05</v>
      </c>
      <c r="O37" s="42">
        <v>20712600</v>
      </c>
      <c r="P37" s="43">
        <v>-3.0172777075431943E-2</v>
      </c>
    </row>
    <row r="38" spans="1:16" ht="12.75" customHeight="1">
      <c r="A38" s="31">
        <v>28</v>
      </c>
      <c r="B38" s="32" t="s">
        <v>58</v>
      </c>
      <c r="C38" s="33" t="s">
        <v>68</v>
      </c>
      <c r="D38" s="34">
        <v>44525</v>
      </c>
      <c r="E38" s="40">
        <v>93.3</v>
      </c>
      <c r="F38" s="40">
        <v>93.600000000000009</v>
      </c>
      <c r="G38" s="41">
        <v>92.000000000000014</v>
      </c>
      <c r="H38" s="41">
        <v>90.7</v>
      </c>
      <c r="I38" s="41">
        <v>89.100000000000009</v>
      </c>
      <c r="J38" s="41">
        <v>94.90000000000002</v>
      </c>
      <c r="K38" s="41">
        <v>96.500000000000014</v>
      </c>
      <c r="L38" s="41">
        <v>97.800000000000026</v>
      </c>
      <c r="M38" s="31">
        <v>95.2</v>
      </c>
      <c r="N38" s="31">
        <v>92.3</v>
      </c>
      <c r="O38" s="42">
        <v>149689800</v>
      </c>
      <c r="P38" s="43">
        <v>-2.5961172440045678E-2</v>
      </c>
    </row>
    <row r="39" spans="1:16" ht="12.75" customHeight="1">
      <c r="A39" s="31">
        <v>29</v>
      </c>
      <c r="B39" s="32" t="s">
        <v>56</v>
      </c>
      <c r="C39" s="33" t="s">
        <v>69</v>
      </c>
      <c r="D39" s="34">
        <v>44525</v>
      </c>
      <c r="E39" s="40">
        <v>2044.55</v>
      </c>
      <c r="F39" s="40">
        <v>2056.8333333333335</v>
      </c>
      <c r="G39" s="41">
        <v>2014.8666666666668</v>
      </c>
      <c r="H39" s="41">
        <v>1985.1833333333334</v>
      </c>
      <c r="I39" s="41">
        <v>1943.2166666666667</v>
      </c>
      <c r="J39" s="41">
        <v>2086.5166666666669</v>
      </c>
      <c r="K39" s="41">
        <v>2128.4833333333331</v>
      </c>
      <c r="L39" s="41">
        <v>2158.166666666667</v>
      </c>
      <c r="M39" s="31">
        <v>2098.8000000000002</v>
      </c>
      <c r="N39" s="31">
        <v>2027.15</v>
      </c>
      <c r="O39" s="42">
        <v>1930500</v>
      </c>
      <c r="P39" s="43">
        <v>-2.0373988277979347E-2</v>
      </c>
    </row>
    <row r="40" spans="1:16" ht="12.75" customHeight="1">
      <c r="A40" s="31">
        <v>30</v>
      </c>
      <c r="B40" s="32" t="s">
        <v>70</v>
      </c>
      <c r="C40" s="33" t="s">
        <v>71</v>
      </c>
      <c r="D40" s="34">
        <v>44525</v>
      </c>
      <c r="E40" s="40">
        <v>208.3</v>
      </c>
      <c r="F40" s="40">
        <v>209.30000000000004</v>
      </c>
      <c r="G40" s="41">
        <v>205.70000000000007</v>
      </c>
      <c r="H40" s="41">
        <v>203.10000000000002</v>
      </c>
      <c r="I40" s="41">
        <v>199.50000000000006</v>
      </c>
      <c r="J40" s="41">
        <v>211.90000000000009</v>
      </c>
      <c r="K40" s="41">
        <v>215.50000000000006</v>
      </c>
      <c r="L40" s="41">
        <v>218.10000000000011</v>
      </c>
      <c r="M40" s="31">
        <v>212.9</v>
      </c>
      <c r="N40" s="31">
        <v>206.7</v>
      </c>
      <c r="O40" s="42">
        <v>26961000</v>
      </c>
      <c r="P40" s="43">
        <v>-2.6882457824715402E-2</v>
      </c>
    </row>
    <row r="41" spans="1:16" ht="12.75" customHeight="1">
      <c r="A41" s="31">
        <v>31</v>
      </c>
      <c r="B41" s="32" t="s">
        <v>56</v>
      </c>
      <c r="C41" s="33" t="s">
        <v>72</v>
      </c>
      <c r="D41" s="34">
        <v>44525</v>
      </c>
      <c r="E41" s="40">
        <v>764.35</v>
      </c>
      <c r="F41" s="40">
        <v>767.5333333333333</v>
      </c>
      <c r="G41" s="41">
        <v>758.31666666666661</v>
      </c>
      <c r="H41" s="41">
        <v>752.2833333333333</v>
      </c>
      <c r="I41" s="41">
        <v>743.06666666666661</v>
      </c>
      <c r="J41" s="41">
        <v>773.56666666666661</v>
      </c>
      <c r="K41" s="41">
        <v>782.7833333333333</v>
      </c>
      <c r="L41" s="41">
        <v>788.81666666666661</v>
      </c>
      <c r="M41" s="31">
        <v>776.75</v>
      </c>
      <c r="N41" s="31">
        <v>761.5</v>
      </c>
      <c r="O41" s="42">
        <v>4007300</v>
      </c>
      <c r="P41" s="43">
        <v>-4.8079435589234387E-2</v>
      </c>
    </row>
    <row r="42" spans="1:16" ht="12.75" customHeight="1">
      <c r="A42" s="31">
        <v>32</v>
      </c>
      <c r="B42" s="32" t="s">
        <v>49</v>
      </c>
      <c r="C42" s="33" t="s">
        <v>73</v>
      </c>
      <c r="D42" s="34">
        <v>44525</v>
      </c>
      <c r="E42" s="40">
        <v>738.45</v>
      </c>
      <c r="F42" s="40">
        <v>740.6</v>
      </c>
      <c r="G42" s="41">
        <v>729.85</v>
      </c>
      <c r="H42" s="41">
        <v>721.25</v>
      </c>
      <c r="I42" s="41">
        <v>710.5</v>
      </c>
      <c r="J42" s="41">
        <v>749.2</v>
      </c>
      <c r="K42" s="41">
        <v>759.95</v>
      </c>
      <c r="L42" s="41">
        <v>768.55000000000007</v>
      </c>
      <c r="M42" s="31">
        <v>751.35</v>
      </c>
      <c r="N42" s="31">
        <v>732</v>
      </c>
      <c r="O42" s="42">
        <v>10058250</v>
      </c>
      <c r="P42" s="43">
        <v>-1.5561917345665418E-2</v>
      </c>
    </row>
    <row r="43" spans="1:16" ht="12.75" customHeight="1">
      <c r="A43" s="31">
        <v>33</v>
      </c>
      <c r="B43" s="32" t="s">
        <v>74</v>
      </c>
      <c r="C43" s="33" t="s">
        <v>75</v>
      </c>
      <c r="D43" s="34">
        <v>44525</v>
      </c>
      <c r="E43" s="40">
        <v>756.5</v>
      </c>
      <c r="F43" s="40">
        <v>763.6</v>
      </c>
      <c r="G43" s="41">
        <v>747.65000000000009</v>
      </c>
      <c r="H43" s="41">
        <v>738.80000000000007</v>
      </c>
      <c r="I43" s="41">
        <v>722.85000000000014</v>
      </c>
      <c r="J43" s="41">
        <v>772.45</v>
      </c>
      <c r="K43" s="41">
        <v>788.40000000000009</v>
      </c>
      <c r="L43" s="41">
        <v>797.25</v>
      </c>
      <c r="M43" s="31">
        <v>779.55</v>
      </c>
      <c r="N43" s="31">
        <v>754.75</v>
      </c>
      <c r="O43" s="42">
        <v>69608144</v>
      </c>
      <c r="P43" s="43">
        <v>2.3073908030184675E-2</v>
      </c>
    </row>
    <row r="44" spans="1:16" ht="12.75" customHeight="1">
      <c r="A44" s="31">
        <v>34</v>
      </c>
      <c r="B44" s="32" t="s">
        <v>70</v>
      </c>
      <c r="C44" s="33" t="s">
        <v>76</v>
      </c>
      <c r="D44" s="34">
        <v>44525</v>
      </c>
      <c r="E44" s="40">
        <v>62.4</v>
      </c>
      <c r="F44" s="40">
        <v>62.849999999999994</v>
      </c>
      <c r="G44" s="41">
        <v>61.649999999999991</v>
      </c>
      <c r="H44" s="41">
        <v>60.9</v>
      </c>
      <c r="I44" s="41">
        <v>59.699999999999996</v>
      </c>
      <c r="J44" s="41">
        <v>63.599999999999987</v>
      </c>
      <c r="K44" s="41">
        <v>64.799999999999983</v>
      </c>
      <c r="L44" s="41">
        <v>65.549999999999983</v>
      </c>
      <c r="M44" s="31">
        <v>64.05</v>
      </c>
      <c r="N44" s="31">
        <v>62.1</v>
      </c>
      <c r="O44" s="42">
        <v>120928500</v>
      </c>
      <c r="P44" s="43">
        <v>9.9973691133912121E-3</v>
      </c>
    </row>
    <row r="45" spans="1:16" ht="12.75" customHeight="1">
      <c r="A45" s="31">
        <v>35</v>
      </c>
      <c r="B45" s="32" t="s">
        <v>47</v>
      </c>
      <c r="C45" s="33" t="s">
        <v>77</v>
      </c>
      <c r="D45" s="34">
        <v>44525</v>
      </c>
      <c r="E45" s="40">
        <v>360.6</v>
      </c>
      <c r="F45" s="40">
        <v>363.26666666666665</v>
      </c>
      <c r="G45" s="41">
        <v>357.33333333333331</v>
      </c>
      <c r="H45" s="41">
        <v>354.06666666666666</v>
      </c>
      <c r="I45" s="41">
        <v>348.13333333333333</v>
      </c>
      <c r="J45" s="41">
        <v>366.5333333333333</v>
      </c>
      <c r="K45" s="41">
        <v>372.4666666666667</v>
      </c>
      <c r="L45" s="41">
        <v>375.73333333333329</v>
      </c>
      <c r="M45" s="31">
        <v>369.2</v>
      </c>
      <c r="N45" s="31">
        <v>360</v>
      </c>
      <c r="O45" s="42">
        <v>14680900</v>
      </c>
      <c r="P45" s="43">
        <v>7.8951523764408654E-3</v>
      </c>
    </row>
    <row r="46" spans="1:16" ht="12.75" customHeight="1">
      <c r="A46" s="31">
        <v>36</v>
      </c>
      <c r="B46" s="32" t="s">
        <v>49</v>
      </c>
      <c r="C46" s="33" t="s">
        <v>78</v>
      </c>
      <c r="D46" s="34">
        <v>44525</v>
      </c>
      <c r="E46" s="40">
        <v>16961.05</v>
      </c>
      <c r="F46" s="40">
        <v>17081.166666666668</v>
      </c>
      <c r="G46" s="41">
        <v>16685.183333333334</v>
      </c>
      <c r="H46" s="41">
        <v>16409.316666666666</v>
      </c>
      <c r="I46" s="41">
        <v>16013.333333333332</v>
      </c>
      <c r="J46" s="41">
        <v>17357.033333333336</v>
      </c>
      <c r="K46" s="41">
        <v>17753.016666666666</v>
      </c>
      <c r="L46" s="41">
        <v>18028.883333333339</v>
      </c>
      <c r="M46" s="31">
        <v>17477.150000000001</v>
      </c>
      <c r="N46" s="31">
        <v>16805.3</v>
      </c>
      <c r="O46" s="42">
        <v>155900</v>
      </c>
      <c r="P46" s="43">
        <v>2.5320618217691548E-2</v>
      </c>
    </row>
    <row r="47" spans="1:16" ht="12.75" customHeight="1">
      <c r="A47" s="31">
        <v>37</v>
      </c>
      <c r="B47" s="32" t="s">
        <v>79</v>
      </c>
      <c r="C47" s="33" t="s">
        <v>80</v>
      </c>
      <c r="D47" s="34">
        <v>44525</v>
      </c>
      <c r="E47" s="40">
        <v>403.6</v>
      </c>
      <c r="F47" s="40">
        <v>403.76666666666665</v>
      </c>
      <c r="G47" s="41">
        <v>398.13333333333333</v>
      </c>
      <c r="H47" s="41">
        <v>392.66666666666669</v>
      </c>
      <c r="I47" s="41">
        <v>387.03333333333336</v>
      </c>
      <c r="J47" s="41">
        <v>409.23333333333329</v>
      </c>
      <c r="K47" s="41">
        <v>414.86666666666662</v>
      </c>
      <c r="L47" s="41">
        <v>420.33333333333326</v>
      </c>
      <c r="M47" s="31">
        <v>409.4</v>
      </c>
      <c r="N47" s="31">
        <v>398.3</v>
      </c>
      <c r="O47" s="42">
        <v>32157000</v>
      </c>
      <c r="P47" s="43">
        <v>1.212395898249391E-2</v>
      </c>
    </row>
    <row r="48" spans="1:16" ht="12.75" customHeight="1">
      <c r="A48" s="31">
        <v>38</v>
      </c>
      <c r="B48" s="32" t="s">
        <v>56</v>
      </c>
      <c r="C48" s="33" t="s">
        <v>81</v>
      </c>
      <c r="D48" s="34">
        <v>44525</v>
      </c>
      <c r="E48" s="40">
        <v>3622.85</v>
      </c>
      <c r="F48" s="40">
        <v>3636.9666666666667</v>
      </c>
      <c r="G48" s="41">
        <v>3593.9833333333336</v>
      </c>
      <c r="H48" s="41">
        <v>3565.1166666666668</v>
      </c>
      <c r="I48" s="41">
        <v>3522.1333333333337</v>
      </c>
      <c r="J48" s="41">
        <v>3665.8333333333335</v>
      </c>
      <c r="K48" s="41">
        <v>3708.8166666666662</v>
      </c>
      <c r="L48" s="41">
        <v>3737.6833333333334</v>
      </c>
      <c r="M48" s="31">
        <v>3679.95</v>
      </c>
      <c r="N48" s="31">
        <v>3608.1</v>
      </c>
      <c r="O48" s="42">
        <v>1412000</v>
      </c>
      <c r="P48" s="43">
        <v>-3.6572052401746727E-2</v>
      </c>
    </row>
    <row r="49" spans="1:16" ht="12.75" customHeight="1">
      <c r="A49" s="31">
        <v>39</v>
      </c>
      <c r="B49" s="32" t="s">
        <v>87</v>
      </c>
      <c r="C49" s="33" t="s">
        <v>323</v>
      </c>
      <c r="D49" s="34">
        <v>44525</v>
      </c>
      <c r="E49" s="40">
        <v>486.65</v>
      </c>
      <c r="F49" s="40">
        <v>494.0333333333333</v>
      </c>
      <c r="G49" s="41">
        <v>475.06666666666661</v>
      </c>
      <c r="H49" s="41">
        <v>463.48333333333329</v>
      </c>
      <c r="I49" s="41">
        <v>444.51666666666659</v>
      </c>
      <c r="J49" s="41">
        <v>505.61666666666662</v>
      </c>
      <c r="K49" s="41">
        <v>524.58333333333326</v>
      </c>
      <c r="L49" s="41">
        <v>536.16666666666663</v>
      </c>
      <c r="M49" s="31">
        <v>513</v>
      </c>
      <c r="N49" s="31">
        <v>482.45</v>
      </c>
      <c r="O49" s="42">
        <v>3966300</v>
      </c>
      <c r="P49" s="43">
        <v>-0.11101398601398602</v>
      </c>
    </row>
    <row r="50" spans="1:16" ht="12.75" customHeight="1">
      <c r="A50" s="31">
        <v>40</v>
      </c>
      <c r="B50" s="32" t="s">
        <v>47</v>
      </c>
      <c r="C50" s="33" t="s">
        <v>82</v>
      </c>
      <c r="D50" s="34">
        <v>44525</v>
      </c>
      <c r="E50" s="40">
        <v>459.85</v>
      </c>
      <c r="F50" s="40">
        <v>461.68333333333334</v>
      </c>
      <c r="G50" s="41">
        <v>456.66666666666669</v>
      </c>
      <c r="H50" s="41">
        <v>453.48333333333335</v>
      </c>
      <c r="I50" s="41">
        <v>448.4666666666667</v>
      </c>
      <c r="J50" s="41">
        <v>464.86666666666667</v>
      </c>
      <c r="K50" s="41">
        <v>469.88333333333333</v>
      </c>
      <c r="L50" s="41">
        <v>473.06666666666666</v>
      </c>
      <c r="M50" s="31">
        <v>466.7</v>
      </c>
      <c r="N50" s="31">
        <v>458.5</v>
      </c>
      <c r="O50" s="42">
        <v>19808800</v>
      </c>
      <c r="P50" s="43">
        <v>1.322230349406403E-2</v>
      </c>
    </row>
    <row r="51" spans="1:16" ht="12.75" customHeight="1">
      <c r="A51" s="31">
        <v>41</v>
      </c>
      <c r="B51" s="32" t="s">
        <v>58</v>
      </c>
      <c r="C51" s="33" t="s">
        <v>83</v>
      </c>
      <c r="D51" s="34">
        <v>44525</v>
      </c>
      <c r="E51" s="40">
        <v>213.7</v>
      </c>
      <c r="F51" s="40">
        <v>215.23333333333335</v>
      </c>
      <c r="G51" s="41">
        <v>211.4666666666667</v>
      </c>
      <c r="H51" s="41">
        <v>209.23333333333335</v>
      </c>
      <c r="I51" s="41">
        <v>205.4666666666667</v>
      </c>
      <c r="J51" s="41">
        <v>217.4666666666667</v>
      </c>
      <c r="K51" s="41">
        <v>221.23333333333335</v>
      </c>
      <c r="L51" s="41">
        <v>223.4666666666667</v>
      </c>
      <c r="M51" s="31">
        <v>219</v>
      </c>
      <c r="N51" s="31">
        <v>213</v>
      </c>
      <c r="O51" s="42">
        <v>50284800</v>
      </c>
      <c r="P51" s="43">
        <v>-1.7099430018999367E-2</v>
      </c>
    </row>
    <row r="52" spans="1:16" ht="12.75" customHeight="1">
      <c r="A52" s="31">
        <v>42</v>
      </c>
      <c r="B52" s="32" t="s">
        <v>63</v>
      </c>
      <c r="C52" s="33" t="s">
        <v>331</v>
      </c>
      <c r="D52" s="34">
        <v>44525</v>
      </c>
      <c r="E52" s="40">
        <v>623.4</v>
      </c>
      <c r="F52" s="40">
        <v>625.83333333333326</v>
      </c>
      <c r="G52" s="41">
        <v>616.11666666666656</v>
      </c>
      <c r="H52" s="41">
        <v>608.83333333333326</v>
      </c>
      <c r="I52" s="41">
        <v>599.11666666666656</v>
      </c>
      <c r="J52" s="41">
        <v>633.11666666666656</v>
      </c>
      <c r="K52" s="41">
        <v>642.83333333333326</v>
      </c>
      <c r="L52" s="41">
        <v>650.11666666666656</v>
      </c>
      <c r="M52" s="31">
        <v>635.54999999999995</v>
      </c>
      <c r="N52" s="31">
        <v>618.54999999999995</v>
      </c>
      <c r="O52" s="42">
        <v>4622475</v>
      </c>
      <c r="P52" s="43">
        <v>-3.5794183445190156E-2</v>
      </c>
    </row>
    <row r="53" spans="1:16" ht="12.75" customHeight="1">
      <c r="A53" s="31">
        <v>43</v>
      </c>
      <c r="B53" s="32" t="s">
        <v>44</v>
      </c>
      <c r="C53" s="33" t="s">
        <v>342</v>
      </c>
      <c r="D53" s="34">
        <v>44525</v>
      </c>
      <c r="E53" s="40">
        <v>380.15</v>
      </c>
      <c r="F53" s="40">
        <v>378.9666666666667</v>
      </c>
      <c r="G53" s="41">
        <v>367.03333333333342</v>
      </c>
      <c r="H53" s="41">
        <v>353.91666666666674</v>
      </c>
      <c r="I53" s="41">
        <v>341.98333333333346</v>
      </c>
      <c r="J53" s="41">
        <v>392.08333333333337</v>
      </c>
      <c r="K53" s="41">
        <v>404.01666666666665</v>
      </c>
      <c r="L53" s="41">
        <v>417.13333333333333</v>
      </c>
      <c r="M53" s="31">
        <v>390.9</v>
      </c>
      <c r="N53" s="31">
        <v>365.85</v>
      </c>
      <c r="O53" s="42">
        <v>1525500</v>
      </c>
      <c r="P53" s="43">
        <v>0.50666666666666671</v>
      </c>
    </row>
    <row r="54" spans="1:16" ht="12.75" customHeight="1">
      <c r="A54" s="31">
        <v>44</v>
      </c>
      <c r="B54" s="32" t="s">
        <v>63</v>
      </c>
      <c r="C54" s="33" t="s">
        <v>84</v>
      </c>
      <c r="D54" s="34">
        <v>44525</v>
      </c>
      <c r="E54" s="40">
        <v>591.65</v>
      </c>
      <c r="F54" s="40">
        <v>596.08333333333337</v>
      </c>
      <c r="G54" s="41">
        <v>581.31666666666672</v>
      </c>
      <c r="H54" s="41">
        <v>570.98333333333335</v>
      </c>
      <c r="I54" s="41">
        <v>556.2166666666667</v>
      </c>
      <c r="J54" s="41">
        <v>606.41666666666674</v>
      </c>
      <c r="K54" s="41">
        <v>621.18333333333339</v>
      </c>
      <c r="L54" s="41">
        <v>631.51666666666677</v>
      </c>
      <c r="M54" s="31">
        <v>610.85</v>
      </c>
      <c r="N54" s="31">
        <v>585.75</v>
      </c>
      <c r="O54" s="42">
        <v>8892500</v>
      </c>
      <c r="P54" s="43">
        <v>-2.5345937799698588E-2</v>
      </c>
    </row>
    <row r="55" spans="1:16" ht="12.75" customHeight="1">
      <c r="A55" s="31">
        <v>45</v>
      </c>
      <c r="B55" s="32" t="s">
        <v>47</v>
      </c>
      <c r="C55" s="33" t="s">
        <v>85</v>
      </c>
      <c r="D55" s="34">
        <v>44525</v>
      </c>
      <c r="E55" s="40">
        <v>894.45</v>
      </c>
      <c r="F55" s="40">
        <v>901.73333333333323</v>
      </c>
      <c r="G55" s="41">
        <v>885.96666666666647</v>
      </c>
      <c r="H55" s="41">
        <v>877.48333333333323</v>
      </c>
      <c r="I55" s="41">
        <v>861.71666666666647</v>
      </c>
      <c r="J55" s="41">
        <v>910.21666666666647</v>
      </c>
      <c r="K55" s="41">
        <v>925.98333333333312</v>
      </c>
      <c r="L55" s="41">
        <v>934.46666666666647</v>
      </c>
      <c r="M55" s="31">
        <v>917.5</v>
      </c>
      <c r="N55" s="31">
        <v>893.25</v>
      </c>
      <c r="O55" s="42">
        <v>11472500</v>
      </c>
      <c r="P55" s="43">
        <v>7.4581430745814303E-2</v>
      </c>
    </row>
    <row r="56" spans="1:16" ht="12.75" customHeight="1">
      <c r="A56" s="31">
        <v>46</v>
      </c>
      <c r="B56" s="32" t="s">
        <v>44</v>
      </c>
      <c r="C56" s="33" t="s">
        <v>86</v>
      </c>
      <c r="D56" s="34">
        <v>44525</v>
      </c>
      <c r="E56" s="40">
        <v>159.15</v>
      </c>
      <c r="F56" s="40">
        <v>158.6</v>
      </c>
      <c r="G56" s="41">
        <v>155.69999999999999</v>
      </c>
      <c r="H56" s="41">
        <v>152.25</v>
      </c>
      <c r="I56" s="41">
        <v>149.35</v>
      </c>
      <c r="J56" s="41">
        <v>162.04999999999998</v>
      </c>
      <c r="K56" s="41">
        <v>164.95000000000002</v>
      </c>
      <c r="L56" s="41">
        <v>168.39999999999998</v>
      </c>
      <c r="M56" s="31">
        <v>161.5</v>
      </c>
      <c r="N56" s="31">
        <v>155.15</v>
      </c>
      <c r="O56" s="42">
        <v>65402400</v>
      </c>
      <c r="P56" s="43">
        <v>-0.13866917417998784</v>
      </c>
    </row>
    <row r="57" spans="1:16" ht="12.75" customHeight="1">
      <c r="A57" s="31">
        <v>47</v>
      </c>
      <c r="B57" s="32" t="s">
        <v>87</v>
      </c>
      <c r="C57" s="33" t="s">
        <v>88</v>
      </c>
      <c r="D57" s="34">
        <v>44525</v>
      </c>
      <c r="E57" s="40">
        <v>5328.5</v>
      </c>
      <c r="F57" s="40">
        <v>5363.4</v>
      </c>
      <c r="G57" s="41">
        <v>5260.2499999999991</v>
      </c>
      <c r="H57" s="41">
        <v>5191.9999999999991</v>
      </c>
      <c r="I57" s="41">
        <v>5088.8499999999985</v>
      </c>
      <c r="J57" s="41">
        <v>5431.65</v>
      </c>
      <c r="K57" s="41">
        <v>5534.8000000000011</v>
      </c>
      <c r="L57" s="41">
        <v>5603.05</v>
      </c>
      <c r="M57" s="31">
        <v>5466.55</v>
      </c>
      <c r="N57" s="31">
        <v>5295.15</v>
      </c>
      <c r="O57" s="42">
        <v>795800</v>
      </c>
      <c r="P57" s="43">
        <v>-6.9675005845218616E-2</v>
      </c>
    </row>
    <row r="58" spans="1:16" ht="12.75" customHeight="1">
      <c r="A58" s="31">
        <v>48</v>
      </c>
      <c r="B58" s="32" t="s">
        <v>56</v>
      </c>
      <c r="C58" s="33" t="s">
        <v>89</v>
      </c>
      <c r="D58" s="34">
        <v>44525</v>
      </c>
      <c r="E58" s="40">
        <v>1473.1</v>
      </c>
      <c r="F58" s="40">
        <v>1479.8500000000001</v>
      </c>
      <c r="G58" s="41">
        <v>1462.2500000000002</v>
      </c>
      <c r="H58" s="41">
        <v>1451.4</v>
      </c>
      <c r="I58" s="41">
        <v>1433.8000000000002</v>
      </c>
      <c r="J58" s="41">
        <v>1490.7000000000003</v>
      </c>
      <c r="K58" s="41">
        <v>1508.3000000000002</v>
      </c>
      <c r="L58" s="41">
        <v>1519.1500000000003</v>
      </c>
      <c r="M58" s="31">
        <v>1497.45</v>
      </c>
      <c r="N58" s="31">
        <v>1469</v>
      </c>
      <c r="O58" s="42">
        <v>3855950</v>
      </c>
      <c r="P58" s="43">
        <v>3.0492937985221215E-2</v>
      </c>
    </row>
    <row r="59" spans="1:16" ht="12.75" customHeight="1">
      <c r="A59" s="31">
        <v>49</v>
      </c>
      <c r="B59" s="32" t="s">
        <v>44</v>
      </c>
      <c r="C59" s="33" t="s">
        <v>90</v>
      </c>
      <c r="D59" s="34">
        <v>44525</v>
      </c>
      <c r="E59" s="40">
        <v>628.85</v>
      </c>
      <c r="F59" s="40">
        <v>631.51666666666677</v>
      </c>
      <c r="G59" s="41">
        <v>622.18333333333351</v>
      </c>
      <c r="H59" s="41">
        <v>615.51666666666677</v>
      </c>
      <c r="I59" s="41">
        <v>606.18333333333351</v>
      </c>
      <c r="J59" s="41">
        <v>638.18333333333351</v>
      </c>
      <c r="K59" s="41">
        <v>647.51666666666677</v>
      </c>
      <c r="L59" s="41">
        <v>654.18333333333351</v>
      </c>
      <c r="M59" s="31">
        <v>640.85</v>
      </c>
      <c r="N59" s="31">
        <v>624.85</v>
      </c>
      <c r="O59" s="42">
        <v>6246539</v>
      </c>
      <c r="P59" s="43">
        <v>1.5063437615629003E-2</v>
      </c>
    </row>
    <row r="60" spans="1:16" ht="12.75" customHeight="1">
      <c r="A60" s="31">
        <v>50</v>
      </c>
      <c r="B60" s="32" t="s">
        <v>44</v>
      </c>
      <c r="C60" s="33" t="s">
        <v>91</v>
      </c>
      <c r="D60" s="34">
        <v>44525</v>
      </c>
      <c r="E60" s="40">
        <v>756.8</v>
      </c>
      <c r="F60" s="40">
        <v>759.5</v>
      </c>
      <c r="G60" s="41">
        <v>750.2</v>
      </c>
      <c r="H60" s="41">
        <v>743.6</v>
      </c>
      <c r="I60" s="41">
        <v>734.30000000000007</v>
      </c>
      <c r="J60" s="41">
        <v>766.1</v>
      </c>
      <c r="K60" s="41">
        <v>775.4</v>
      </c>
      <c r="L60" s="41">
        <v>782</v>
      </c>
      <c r="M60" s="31">
        <v>768.8</v>
      </c>
      <c r="N60" s="31">
        <v>752.9</v>
      </c>
      <c r="O60" s="42">
        <v>1705625</v>
      </c>
      <c r="P60" s="43">
        <v>1.4121144555927164E-2</v>
      </c>
    </row>
    <row r="61" spans="1:16" ht="12.75" customHeight="1">
      <c r="A61" s="31">
        <v>51</v>
      </c>
      <c r="B61" s="32" t="s">
        <v>70</v>
      </c>
      <c r="C61" s="33" t="s">
        <v>251</v>
      </c>
      <c r="D61" s="34">
        <v>44525</v>
      </c>
      <c r="E61" s="40">
        <v>439.05</v>
      </c>
      <c r="F61" s="40">
        <v>441.58333333333331</v>
      </c>
      <c r="G61" s="41">
        <v>433.31666666666661</v>
      </c>
      <c r="H61" s="41">
        <v>427.58333333333331</v>
      </c>
      <c r="I61" s="41">
        <v>419.31666666666661</v>
      </c>
      <c r="J61" s="41">
        <v>447.31666666666661</v>
      </c>
      <c r="K61" s="41">
        <v>455.58333333333337</v>
      </c>
      <c r="L61" s="41">
        <v>461.31666666666661</v>
      </c>
      <c r="M61" s="31">
        <v>449.85</v>
      </c>
      <c r="N61" s="31">
        <v>435.85</v>
      </c>
      <c r="O61" s="42">
        <v>1793000</v>
      </c>
      <c r="P61" s="43">
        <v>2.5157232704402517E-2</v>
      </c>
    </row>
    <row r="62" spans="1:16" ht="12.75" customHeight="1">
      <c r="A62" s="31">
        <v>52</v>
      </c>
      <c r="B62" s="32" t="s">
        <v>58</v>
      </c>
      <c r="C62" s="33" t="s">
        <v>92</v>
      </c>
      <c r="D62" s="34">
        <v>44525</v>
      </c>
      <c r="E62" s="40">
        <v>154</v>
      </c>
      <c r="F62" s="40">
        <v>154.25</v>
      </c>
      <c r="G62" s="41">
        <v>153.05000000000001</v>
      </c>
      <c r="H62" s="41">
        <v>152.10000000000002</v>
      </c>
      <c r="I62" s="41">
        <v>150.90000000000003</v>
      </c>
      <c r="J62" s="41">
        <v>155.19999999999999</v>
      </c>
      <c r="K62" s="41">
        <v>156.39999999999998</v>
      </c>
      <c r="L62" s="41">
        <v>157.34999999999997</v>
      </c>
      <c r="M62" s="31">
        <v>155.44999999999999</v>
      </c>
      <c r="N62" s="31">
        <v>153.30000000000001</v>
      </c>
      <c r="O62" s="42">
        <v>10158400</v>
      </c>
      <c r="P62" s="43">
        <v>-8.1818359336861216E-3</v>
      </c>
    </row>
    <row r="63" spans="1:16" ht="12.75" customHeight="1">
      <c r="A63" s="31">
        <v>53</v>
      </c>
      <c r="B63" s="32" t="s">
        <v>70</v>
      </c>
      <c r="C63" s="33" t="s">
        <v>93</v>
      </c>
      <c r="D63" s="34">
        <v>44525</v>
      </c>
      <c r="E63" s="40">
        <v>894.75</v>
      </c>
      <c r="F63" s="40">
        <v>894.73333333333323</v>
      </c>
      <c r="G63" s="41">
        <v>889.76666666666642</v>
      </c>
      <c r="H63" s="41">
        <v>884.78333333333319</v>
      </c>
      <c r="I63" s="41">
        <v>879.81666666666638</v>
      </c>
      <c r="J63" s="41">
        <v>899.71666666666647</v>
      </c>
      <c r="K63" s="41">
        <v>904.68333333333339</v>
      </c>
      <c r="L63" s="41">
        <v>909.66666666666652</v>
      </c>
      <c r="M63" s="31">
        <v>899.7</v>
      </c>
      <c r="N63" s="31">
        <v>889.75</v>
      </c>
      <c r="O63" s="42">
        <v>1750800</v>
      </c>
      <c r="P63" s="43">
        <v>-0.19879187259747391</v>
      </c>
    </row>
    <row r="64" spans="1:16" ht="12.75" customHeight="1">
      <c r="A64" s="31">
        <v>54</v>
      </c>
      <c r="B64" s="32" t="s">
        <v>56</v>
      </c>
      <c r="C64" s="33" t="s">
        <v>94</v>
      </c>
      <c r="D64" s="34">
        <v>44525</v>
      </c>
      <c r="E64" s="40">
        <v>602.79999999999995</v>
      </c>
      <c r="F64" s="40">
        <v>606.30000000000007</v>
      </c>
      <c r="G64" s="41">
        <v>598.40000000000009</v>
      </c>
      <c r="H64" s="41">
        <v>594</v>
      </c>
      <c r="I64" s="41">
        <v>586.1</v>
      </c>
      <c r="J64" s="41">
        <v>610.70000000000016</v>
      </c>
      <c r="K64" s="41">
        <v>618.6</v>
      </c>
      <c r="L64" s="41">
        <v>623.00000000000023</v>
      </c>
      <c r="M64" s="31">
        <v>614.20000000000005</v>
      </c>
      <c r="N64" s="31">
        <v>601.9</v>
      </c>
      <c r="O64" s="42">
        <v>9793750</v>
      </c>
      <c r="P64" s="43">
        <v>1.1500127779197546E-3</v>
      </c>
    </row>
    <row r="65" spans="1:16" ht="12.75" customHeight="1">
      <c r="A65" s="31">
        <v>55</v>
      </c>
      <c r="B65" s="32" t="s">
        <v>42</v>
      </c>
      <c r="C65" s="33" t="s">
        <v>252</v>
      </c>
      <c r="D65" s="34">
        <v>44525</v>
      </c>
      <c r="E65" s="40">
        <v>1998.85</v>
      </c>
      <c r="F65" s="40">
        <v>2011.0666666666666</v>
      </c>
      <c r="G65" s="41">
        <v>1962.2833333333333</v>
      </c>
      <c r="H65" s="41">
        <v>1925.7166666666667</v>
      </c>
      <c r="I65" s="41">
        <v>1876.9333333333334</v>
      </c>
      <c r="J65" s="41">
        <v>2047.6333333333332</v>
      </c>
      <c r="K65" s="41">
        <v>2096.4166666666665</v>
      </c>
      <c r="L65" s="41">
        <v>2132.9833333333331</v>
      </c>
      <c r="M65" s="31">
        <v>2059.85</v>
      </c>
      <c r="N65" s="31">
        <v>1974.5</v>
      </c>
      <c r="O65" s="42">
        <v>447250</v>
      </c>
      <c r="P65" s="43">
        <v>-8.863983698420784E-2</v>
      </c>
    </row>
    <row r="66" spans="1:16" ht="12.75" customHeight="1">
      <c r="A66" s="31">
        <v>56</v>
      </c>
      <c r="B66" s="32" t="s">
        <v>38</v>
      </c>
      <c r="C66" s="33" t="s">
        <v>95</v>
      </c>
      <c r="D66" s="34">
        <v>44525</v>
      </c>
      <c r="E66" s="40">
        <v>2150.9499999999998</v>
      </c>
      <c r="F66" s="40">
        <v>2160.0333333333333</v>
      </c>
      <c r="G66" s="41">
        <v>2132.0666666666666</v>
      </c>
      <c r="H66" s="41">
        <v>2113.1833333333334</v>
      </c>
      <c r="I66" s="41">
        <v>2085.2166666666667</v>
      </c>
      <c r="J66" s="41">
        <v>2178.9166666666665</v>
      </c>
      <c r="K66" s="41">
        <v>2206.8833333333328</v>
      </c>
      <c r="L66" s="41">
        <v>2225.7666666666664</v>
      </c>
      <c r="M66" s="31">
        <v>2188</v>
      </c>
      <c r="N66" s="31">
        <v>2141.15</v>
      </c>
      <c r="O66" s="42">
        <v>2887500</v>
      </c>
      <c r="P66" s="43">
        <v>-6.196702671972712E-2</v>
      </c>
    </row>
    <row r="67" spans="1:16" ht="12.75" customHeight="1">
      <c r="A67" s="31">
        <v>57</v>
      </c>
      <c r="B67" s="32" t="s">
        <v>44</v>
      </c>
      <c r="C67" s="33" t="s">
        <v>350</v>
      </c>
      <c r="D67" s="34">
        <v>44525</v>
      </c>
      <c r="E67" s="40">
        <v>282.75</v>
      </c>
      <c r="F67" s="40">
        <v>284.60000000000002</v>
      </c>
      <c r="G67" s="41">
        <v>279.00000000000006</v>
      </c>
      <c r="H67" s="41">
        <v>275.25000000000006</v>
      </c>
      <c r="I67" s="41">
        <v>269.65000000000009</v>
      </c>
      <c r="J67" s="41">
        <v>288.35000000000002</v>
      </c>
      <c r="K67" s="41">
        <v>293.94999999999993</v>
      </c>
      <c r="L67" s="41">
        <v>297.7</v>
      </c>
      <c r="M67" s="31">
        <v>290.2</v>
      </c>
      <c r="N67" s="31">
        <v>280.85000000000002</v>
      </c>
      <c r="O67" s="42">
        <v>13790800</v>
      </c>
      <c r="P67" s="43">
        <v>-1.5273443915257021E-2</v>
      </c>
    </row>
    <row r="68" spans="1:16" ht="12.75" customHeight="1">
      <c r="A68" s="31">
        <v>58</v>
      </c>
      <c r="B68" s="32" t="s">
        <v>47</v>
      </c>
      <c r="C68" s="33" t="s">
        <v>96</v>
      </c>
      <c r="D68" s="34">
        <v>44525</v>
      </c>
      <c r="E68" s="40">
        <v>4677</v>
      </c>
      <c r="F68" s="40">
        <v>4703.8666666666668</v>
      </c>
      <c r="G68" s="41">
        <v>4631.0333333333338</v>
      </c>
      <c r="H68" s="41">
        <v>4585.0666666666666</v>
      </c>
      <c r="I68" s="41">
        <v>4512.2333333333336</v>
      </c>
      <c r="J68" s="41">
        <v>4749.8333333333339</v>
      </c>
      <c r="K68" s="41">
        <v>4822.6666666666661</v>
      </c>
      <c r="L68" s="41">
        <v>4868.6333333333341</v>
      </c>
      <c r="M68" s="31">
        <v>4776.7</v>
      </c>
      <c r="N68" s="31">
        <v>4657.8999999999996</v>
      </c>
      <c r="O68" s="42">
        <v>2116100</v>
      </c>
      <c r="P68" s="43">
        <v>2.7731908693540554E-2</v>
      </c>
    </row>
    <row r="69" spans="1:16" ht="12.75" customHeight="1">
      <c r="A69" s="31">
        <v>59</v>
      </c>
      <c r="B69" s="32" t="s">
        <v>44</v>
      </c>
      <c r="C69" s="33" t="s">
        <v>254</v>
      </c>
      <c r="D69" s="34">
        <v>44525</v>
      </c>
      <c r="E69" s="40">
        <v>5065.8</v>
      </c>
      <c r="F69" s="40">
        <v>5085.9666666666662</v>
      </c>
      <c r="G69" s="41">
        <v>5021.9833333333327</v>
      </c>
      <c r="H69" s="41">
        <v>4978.1666666666661</v>
      </c>
      <c r="I69" s="41">
        <v>4914.1833333333325</v>
      </c>
      <c r="J69" s="41">
        <v>5129.7833333333328</v>
      </c>
      <c r="K69" s="41">
        <v>5193.7666666666664</v>
      </c>
      <c r="L69" s="41">
        <v>5237.583333333333</v>
      </c>
      <c r="M69" s="31">
        <v>5149.95</v>
      </c>
      <c r="N69" s="31">
        <v>5042.1499999999996</v>
      </c>
      <c r="O69" s="42">
        <v>460375</v>
      </c>
      <c r="P69" s="43">
        <v>-4.3128085216939463E-2</v>
      </c>
    </row>
    <row r="70" spans="1:16" ht="12.75" customHeight="1">
      <c r="A70" s="31">
        <v>60</v>
      </c>
      <c r="B70" s="32" t="s">
        <v>97</v>
      </c>
      <c r="C70" s="33" t="s">
        <v>98</v>
      </c>
      <c r="D70" s="34">
        <v>44525</v>
      </c>
      <c r="E70" s="40">
        <v>403.6</v>
      </c>
      <c r="F70" s="40">
        <v>405.61666666666662</v>
      </c>
      <c r="G70" s="41">
        <v>397.98333333333323</v>
      </c>
      <c r="H70" s="41">
        <v>392.36666666666662</v>
      </c>
      <c r="I70" s="41">
        <v>384.73333333333323</v>
      </c>
      <c r="J70" s="41">
        <v>411.23333333333323</v>
      </c>
      <c r="K70" s="41">
        <v>418.86666666666656</v>
      </c>
      <c r="L70" s="41">
        <v>424.48333333333323</v>
      </c>
      <c r="M70" s="31">
        <v>413.25</v>
      </c>
      <c r="N70" s="31">
        <v>400</v>
      </c>
      <c r="O70" s="42">
        <v>33664950</v>
      </c>
      <c r="P70" s="43">
        <v>-6.6215492477725299E-3</v>
      </c>
    </row>
    <row r="71" spans="1:16" ht="12.75" customHeight="1">
      <c r="A71" s="31">
        <v>61</v>
      </c>
      <c r="B71" s="32" t="s">
        <v>47</v>
      </c>
      <c r="C71" s="33" t="s">
        <v>99</v>
      </c>
      <c r="D71" s="34">
        <v>44525</v>
      </c>
      <c r="E71" s="40">
        <v>4596.05</v>
      </c>
      <c r="F71" s="40">
        <v>4609.666666666667</v>
      </c>
      <c r="G71" s="41">
        <v>4570.3333333333339</v>
      </c>
      <c r="H71" s="41">
        <v>4544.6166666666668</v>
      </c>
      <c r="I71" s="41">
        <v>4505.2833333333338</v>
      </c>
      <c r="J71" s="41">
        <v>4635.3833333333341</v>
      </c>
      <c r="K71" s="41">
        <v>4674.7166666666681</v>
      </c>
      <c r="L71" s="41">
        <v>4700.4333333333343</v>
      </c>
      <c r="M71" s="31">
        <v>4649</v>
      </c>
      <c r="N71" s="31">
        <v>4583.95</v>
      </c>
      <c r="O71" s="42">
        <v>2619625</v>
      </c>
      <c r="P71" s="43">
        <v>2.4241239431112848E-2</v>
      </c>
    </row>
    <row r="72" spans="1:16" ht="12.75" customHeight="1">
      <c r="A72" s="31">
        <v>62</v>
      </c>
      <c r="B72" s="32" t="s">
        <v>49</v>
      </c>
      <c r="C72" s="33" t="s">
        <v>100</v>
      </c>
      <c r="D72" s="34">
        <v>44525</v>
      </c>
      <c r="E72" s="40">
        <v>2539.0500000000002</v>
      </c>
      <c r="F72" s="40">
        <v>2559.8833333333332</v>
      </c>
      <c r="G72" s="41">
        <v>2499.7666666666664</v>
      </c>
      <c r="H72" s="41">
        <v>2460.4833333333331</v>
      </c>
      <c r="I72" s="41">
        <v>2400.3666666666663</v>
      </c>
      <c r="J72" s="41">
        <v>2599.1666666666665</v>
      </c>
      <c r="K72" s="41">
        <v>2659.2833333333333</v>
      </c>
      <c r="L72" s="41">
        <v>2698.5666666666666</v>
      </c>
      <c r="M72" s="31">
        <v>2620</v>
      </c>
      <c r="N72" s="31">
        <v>2520.6</v>
      </c>
      <c r="O72" s="42">
        <v>3943800</v>
      </c>
      <c r="P72" s="43">
        <v>-0.14155111991467317</v>
      </c>
    </row>
    <row r="73" spans="1:16" ht="12.75" customHeight="1">
      <c r="A73" s="31">
        <v>63</v>
      </c>
      <c r="B73" s="32" t="s">
        <v>49</v>
      </c>
      <c r="C73" s="33" t="s">
        <v>101</v>
      </c>
      <c r="D73" s="34">
        <v>44525</v>
      </c>
      <c r="E73" s="40">
        <v>1801.85</v>
      </c>
      <c r="F73" s="40">
        <v>1808.2166666666665</v>
      </c>
      <c r="G73" s="41">
        <v>1791.4333333333329</v>
      </c>
      <c r="H73" s="41">
        <v>1781.0166666666664</v>
      </c>
      <c r="I73" s="41">
        <v>1764.2333333333329</v>
      </c>
      <c r="J73" s="41">
        <v>1818.633333333333</v>
      </c>
      <c r="K73" s="41">
        <v>1835.4166666666663</v>
      </c>
      <c r="L73" s="41">
        <v>1845.833333333333</v>
      </c>
      <c r="M73" s="31">
        <v>1825</v>
      </c>
      <c r="N73" s="31">
        <v>1797.8</v>
      </c>
      <c r="O73" s="42">
        <v>7048800</v>
      </c>
      <c r="P73" s="43">
        <v>-4.7562425683709872E-2</v>
      </c>
    </row>
    <row r="74" spans="1:16" ht="12.75" customHeight="1">
      <c r="A74" s="31">
        <v>64</v>
      </c>
      <c r="B74" s="32" t="s">
        <v>49</v>
      </c>
      <c r="C74" s="33" t="s">
        <v>102</v>
      </c>
      <c r="D74" s="34">
        <v>44525</v>
      </c>
      <c r="E74" s="40">
        <v>171</v>
      </c>
      <c r="F74" s="40">
        <v>171.46666666666667</v>
      </c>
      <c r="G74" s="41">
        <v>170.03333333333333</v>
      </c>
      <c r="H74" s="41">
        <v>169.06666666666666</v>
      </c>
      <c r="I74" s="41">
        <v>167.63333333333333</v>
      </c>
      <c r="J74" s="41">
        <v>172.43333333333334</v>
      </c>
      <c r="K74" s="41">
        <v>173.86666666666667</v>
      </c>
      <c r="L74" s="41">
        <v>174.83333333333334</v>
      </c>
      <c r="M74" s="31">
        <v>172.9</v>
      </c>
      <c r="N74" s="31">
        <v>170.5</v>
      </c>
      <c r="O74" s="42">
        <v>29098800</v>
      </c>
      <c r="P74" s="43">
        <v>-2.0479883664566167E-2</v>
      </c>
    </row>
    <row r="75" spans="1:16" ht="12.75" customHeight="1">
      <c r="A75" s="31">
        <v>65</v>
      </c>
      <c r="B75" s="32" t="s">
        <v>58</v>
      </c>
      <c r="C75" s="44" t="s">
        <v>103</v>
      </c>
      <c r="D75" s="34">
        <v>44525</v>
      </c>
      <c r="E75" s="40">
        <v>93.05</v>
      </c>
      <c r="F75" s="40">
        <v>93.333333333333329</v>
      </c>
      <c r="G75" s="41">
        <v>92.266666666666652</v>
      </c>
      <c r="H75" s="41">
        <v>91.48333333333332</v>
      </c>
      <c r="I75" s="41">
        <v>90.416666666666643</v>
      </c>
      <c r="J75" s="41">
        <v>94.11666666666666</v>
      </c>
      <c r="K75" s="41">
        <v>95.183333333333351</v>
      </c>
      <c r="L75" s="41">
        <v>95.966666666666669</v>
      </c>
      <c r="M75" s="31">
        <v>94.4</v>
      </c>
      <c r="N75" s="31">
        <v>92.55</v>
      </c>
      <c r="O75" s="42">
        <v>106150000</v>
      </c>
      <c r="P75" s="43">
        <v>-6.4510443288975053E-2</v>
      </c>
    </row>
    <row r="76" spans="1:16" ht="12.75" customHeight="1">
      <c r="A76" s="31">
        <v>66</v>
      </c>
      <c r="B76" s="32" t="s">
        <v>87</v>
      </c>
      <c r="C76" s="33" t="s">
        <v>365</v>
      </c>
      <c r="D76" s="34">
        <v>44525</v>
      </c>
      <c r="E76" s="40">
        <v>175.2</v>
      </c>
      <c r="F76" s="40">
        <v>174.68333333333331</v>
      </c>
      <c r="G76" s="41">
        <v>171.96666666666661</v>
      </c>
      <c r="H76" s="41">
        <v>168.73333333333329</v>
      </c>
      <c r="I76" s="41">
        <v>166.01666666666659</v>
      </c>
      <c r="J76" s="41">
        <v>177.91666666666663</v>
      </c>
      <c r="K76" s="41">
        <v>180.63333333333333</v>
      </c>
      <c r="L76" s="41">
        <v>183.86666666666665</v>
      </c>
      <c r="M76" s="31">
        <v>177.4</v>
      </c>
      <c r="N76" s="31">
        <v>171.45</v>
      </c>
      <c r="O76" s="42">
        <v>6960200</v>
      </c>
      <c r="P76" s="43">
        <v>-1.8335166850018333E-2</v>
      </c>
    </row>
    <row r="77" spans="1:16" ht="12.75" customHeight="1">
      <c r="A77" s="31">
        <v>67</v>
      </c>
      <c r="B77" s="32" t="s">
        <v>79</v>
      </c>
      <c r="C77" s="33" t="s">
        <v>104</v>
      </c>
      <c r="D77" s="34">
        <v>44525</v>
      </c>
      <c r="E77" s="40">
        <v>140.19999999999999</v>
      </c>
      <c r="F77" s="40">
        <v>140.63333333333335</v>
      </c>
      <c r="G77" s="41">
        <v>138.1166666666667</v>
      </c>
      <c r="H77" s="41">
        <v>136.03333333333336</v>
      </c>
      <c r="I77" s="41">
        <v>133.51666666666671</v>
      </c>
      <c r="J77" s="41">
        <v>142.7166666666667</v>
      </c>
      <c r="K77" s="41">
        <v>145.23333333333335</v>
      </c>
      <c r="L77" s="41">
        <v>147.31666666666669</v>
      </c>
      <c r="M77" s="31">
        <v>143.15</v>
      </c>
      <c r="N77" s="31">
        <v>138.55000000000001</v>
      </c>
      <c r="O77" s="42">
        <v>62207800</v>
      </c>
      <c r="P77" s="43">
        <v>5.3403574010949285E-2</v>
      </c>
    </row>
    <row r="78" spans="1:16" ht="12.75" customHeight="1">
      <c r="A78" s="31">
        <v>68</v>
      </c>
      <c r="B78" s="32" t="s">
        <v>47</v>
      </c>
      <c r="C78" s="33" t="s">
        <v>105</v>
      </c>
      <c r="D78" s="34">
        <v>44525</v>
      </c>
      <c r="E78" s="40">
        <v>520.1</v>
      </c>
      <c r="F78" s="40">
        <v>519.70000000000005</v>
      </c>
      <c r="G78" s="41">
        <v>511.70000000000005</v>
      </c>
      <c r="H78" s="41">
        <v>503.3</v>
      </c>
      <c r="I78" s="41">
        <v>495.3</v>
      </c>
      <c r="J78" s="41">
        <v>528.10000000000014</v>
      </c>
      <c r="K78" s="41">
        <v>536.10000000000014</v>
      </c>
      <c r="L78" s="41">
        <v>544.50000000000011</v>
      </c>
      <c r="M78" s="31">
        <v>527.70000000000005</v>
      </c>
      <c r="N78" s="31">
        <v>511.3</v>
      </c>
      <c r="O78" s="42">
        <v>10386800</v>
      </c>
      <c r="P78" s="43">
        <v>-3.1005256946679542E-2</v>
      </c>
    </row>
    <row r="79" spans="1:16" ht="12.75" customHeight="1">
      <c r="A79" s="31">
        <v>69</v>
      </c>
      <c r="B79" s="32" t="s">
        <v>106</v>
      </c>
      <c r="C79" s="33" t="s">
        <v>107</v>
      </c>
      <c r="D79" s="34">
        <v>44525</v>
      </c>
      <c r="E79" s="40">
        <v>39.299999999999997</v>
      </c>
      <c r="F79" s="40">
        <v>39.4</v>
      </c>
      <c r="G79" s="41">
        <v>38.75</v>
      </c>
      <c r="H79" s="41">
        <v>38.200000000000003</v>
      </c>
      <c r="I79" s="41">
        <v>37.550000000000004</v>
      </c>
      <c r="J79" s="41">
        <v>39.949999999999996</v>
      </c>
      <c r="K79" s="41">
        <v>40.599999999999987</v>
      </c>
      <c r="L79" s="41">
        <v>41.149999999999991</v>
      </c>
      <c r="M79" s="31">
        <v>40.049999999999997</v>
      </c>
      <c r="N79" s="31">
        <v>38.85</v>
      </c>
      <c r="O79" s="42">
        <v>138262500</v>
      </c>
      <c r="P79" s="43">
        <v>8.8655393203086515E-3</v>
      </c>
    </row>
    <row r="80" spans="1:16" ht="12.75" customHeight="1">
      <c r="A80" s="31">
        <v>70</v>
      </c>
      <c r="B80" s="32" t="s">
        <v>56</v>
      </c>
      <c r="C80" s="33" t="s">
        <v>108</v>
      </c>
      <c r="D80" s="34">
        <v>44525</v>
      </c>
      <c r="E80" s="40">
        <v>914.35</v>
      </c>
      <c r="F80" s="40">
        <v>915.6</v>
      </c>
      <c r="G80" s="41">
        <v>905.2</v>
      </c>
      <c r="H80" s="41">
        <v>896.05000000000007</v>
      </c>
      <c r="I80" s="41">
        <v>885.65000000000009</v>
      </c>
      <c r="J80" s="41">
        <v>924.75</v>
      </c>
      <c r="K80" s="41">
        <v>935.14999999999986</v>
      </c>
      <c r="L80" s="41">
        <v>944.3</v>
      </c>
      <c r="M80" s="31">
        <v>926</v>
      </c>
      <c r="N80" s="31">
        <v>906.45</v>
      </c>
      <c r="O80" s="42">
        <v>4772000</v>
      </c>
      <c r="P80" s="43">
        <v>-2.8995828670261473E-2</v>
      </c>
    </row>
    <row r="81" spans="1:16" ht="12.75" customHeight="1">
      <c r="A81" s="31">
        <v>71</v>
      </c>
      <c r="B81" s="32" t="s">
        <v>97</v>
      </c>
      <c r="C81" s="33" t="s">
        <v>109</v>
      </c>
      <c r="D81" s="34">
        <v>44525</v>
      </c>
      <c r="E81" s="40">
        <v>2180.5</v>
      </c>
      <c r="F81" s="40">
        <v>2196.4833333333331</v>
      </c>
      <c r="G81" s="41">
        <v>2143.9666666666662</v>
      </c>
      <c r="H81" s="41">
        <v>2107.4333333333329</v>
      </c>
      <c r="I81" s="41">
        <v>2054.9166666666661</v>
      </c>
      <c r="J81" s="41">
        <v>2233.0166666666664</v>
      </c>
      <c r="K81" s="41">
        <v>2285.5333333333338</v>
      </c>
      <c r="L81" s="41">
        <v>2322.0666666666666</v>
      </c>
      <c r="M81" s="31">
        <v>2249</v>
      </c>
      <c r="N81" s="31">
        <v>2159.9499999999998</v>
      </c>
      <c r="O81" s="42">
        <v>2246075</v>
      </c>
      <c r="P81" s="43">
        <v>-7.6933351141979425E-2</v>
      </c>
    </row>
    <row r="82" spans="1:16" ht="12.75" customHeight="1">
      <c r="A82" s="31">
        <v>72</v>
      </c>
      <c r="B82" s="32" t="s">
        <v>47</v>
      </c>
      <c r="C82" s="33" t="s">
        <v>110</v>
      </c>
      <c r="D82" s="34">
        <v>44525</v>
      </c>
      <c r="E82" s="40">
        <v>312.64999999999998</v>
      </c>
      <c r="F82" s="40">
        <v>314.18333333333334</v>
      </c>
      <c r="G82" s="41">
        <v>309.76666666666665</v>
      </c>
      <c r="H82" s="41">
        <v>306.88333333333333</v>
      </c>
      <c r="I82" s="41">
        <v>302.46666666666664</v>
      </c>
      <c r="J82" s="41">
        <v>317.06666666666666</v>
      </c>
      <c r="K82" s="41">
        <v>321.48333333333329</v>
      </c>
      <c r="L82" s="41">
        <v>324.36666666666667</v>
      </c>
      <c r="M82" s="31">
        <v>318.60000000000002</v>
      </c>
      <c r="N82" s="31">
        <v>311.3</v>
      </c>
      <c r="O82" s="42">
        <v>14568450</v>
      </c>
      <c r="P82" s="43">
        <v>1.4901198574667962E-2</v>
      </c>
    </row>
    <row r="83" spans="1:16" ht="12.75" customHeight="1">
      <c r="A83" s="31">
        <v>73</v>
      </c>
      <c r="B83" s="32" t="s">
        <v>42</v>
      </c>
      <c r="C83" s="322" t="s">
        <v>111</v>
      </c>
      <c r="D83" s="34">
        <v>44525</v>
      </c>
      <c r="E83" s="40">
        <v>1747.9</v>
      </c>
      <c r="F83" s="40">
        <v>1758.6833333333334</v>
      </c>
      <c r="G83" s="41">
        <v>1722.3666666666668</v>
      </c>
      <c r="H83" s="41">
        <v>1696.8333333333335</v>
      </c>
      <c r="I83" s="41">
        <v>1660.5166666666669</v>
      </c>
      <c r="J83" s="41">
        <v>1784.2166666666667</v>
      </c>
      <c r="K83" s="41">
        <v>1820.5333333333333</v>
      </c>
      <c r="L83" s="41">
        <v>1846.0666666666666</v>
      </c>
      <c r="M83" s="31">
        <v>1795</v>
      </c>
      <c r="N83" s="31">
        <v>1733.15</v>
      </c>
      <c r="O83" s="42">
        <v>10968700</v>
      </c>
      <c r="P83" s="43">
        <v>1.7582514431763098E-2</v>
      </c>
    </row>
    <row r="84" spans="1:16" ht="12.75" customHeight="1">
      <c r="A84" s="31">
        <v>74</v>
      </c>
      <c r="B84" s="32" t="s">
        <v>79</v>
      </c>
      <c r="C84" s="33" t="s">
        <v>261</v>
      </c>
      <c r="D84" s="34">
        <v>44525</v>
      </c>
      <c r="E84" s="40">
        <v>313.85000000000002</v>
      </c>
      <c r="F84" s="40">
        <v>315.66666666666669</v>
      </c>
      <c r="G84" s="41">
        <v>308.78333333333336</v>
      </c>
      <c r="H84" s="41">
        <v>303.7166666666667</v>
      </c>
      <c r="I84" s="41">
        <v>296.83333333333337</v>
      </c>
      <c r="J84" s="41">
        <v>320.73333333333335</v>
      </c>
      <c r="K84" s="41">
        <v>327.61666666666667</v>
      </c>
      <c r="L84" s="41">
        <v>332.68333333333334</v>
      </c>
      <c r="M84" s="31">
        <v>322.55</v>
      </c>
      <c r="N84" s="31">
        <v>310.60000000000002</v>
      </c>
      <c r="O84" s="42">
        <v>1164500</v>
      </c>
      <c r="P84" s="43">
        <v>4.3988269794721412E-3</v>
      </c>
    </row>
    <row r="85" spans="1:16" ht="12.75" customHeight="1">
      <c r="A85" s="31">
        <v>75</v>
      </c>
      <c r="B85" s="32" t="s">
        <v>79</v>
      </c>
      <c r="C85" s="33" t="s">
        <v>112</v>
      </c>
      <c r="D85" s="34">
        <v>44525</v>
      </c>
      <c r="E85" s="40">
        <v>657.3</v>
      </c>
      <c r="F85" s="40">
        <v>658.34999999999991</v>
      </c>
      <c r="G85" s="41">
        <v>649.04999999999984</v>
      </c>
      <c r="H85" s="41">
        <v>640.79999999999995</v>
      </c>
      <c r="I85" s="41">
        <v>631.49999999999989</v>
      </c>
      <c r="J85" s="41">
        <v>666.5999999999998</v>
      </c>
      <c r="K85" s="41">
        <v>675.9</v>
      </c>
      <c r="L85" s="41">
        <v>684.14999999999975</v>
      </c>
      <c r="M85" s="31">
        <v>667.65</v>
      </c>
      <c r="N85" s="31">
        <v>650.1</v>
      </c>
      <c r="O85" s="42">
        <v>2502500</v>
      </c>
      <c r="P85" s="43">
        <v>-0.10545129579982127</v>
      </c>
    </row>
    <row r="86" spans="1:16" ht="12.75" customHeight="1">
      <c r="A86" s="31">
        <v>76</v>
      </c>
      <c r="B86" s="32" t="s">
        <v>44</v>
      </c>
      <c r="C86" s="33" t="s">
        <v>262</v>
      </c>
      <c r="D86" s="34">
        <v>44525</v>
      </c>
      <c r="E86" s="40">
        <v>1375.9</v>
      </c>
      <c r="F86" s="40">
        <v>1388.2166666666669</v>
      </c>
      <c r="G86" s="41">
        <v>1353.7333333333338</v>
      </c>
      <c r="H86" s="41">
        <v>1331.5666666666668</v>
      </c>
      <c r="I86" s="41">
        <v>1297.0833333333337</v>
      </c>
      <c r="J86" s="41">
        <v>1410.3833333333339</v>
      </c>
      <c r="K86" s="41">
        <v>1444.866666666667</v>
      </c>
      <c r="L86" s="41">
        <v>1467.033333333334</v>
      </c>
      <c r="M86" s="31">
        <v>1422.7</v>
      </c>
      <c r="N86" s="31">
        <v>1366.05</v>
      </c>
      <c r="O86" s="42">
        <v>2879925</v>
      </c>
      <c r="P86" s="43">
        <v>-8.8278567925453647E-3</v>
      </c>
    </row>
    <row r="87" spans="1:16" ht="12.75" customHeight="1">
      <c r="A87" s="31">
        <v>77</v>
      </c>
      <c r="B87" s="32" t="s">
        <v>70</v>
      </c>
      <c r="C87" s="33" t="s">
        <v>113</v>
      </c>
      <c r="D87" s="34">
        <v>44525</v>
      </c>
      <c r="E87" s="40">
        <v>1370.7</v>
      </c>
      <c r="F87" s="40">
        <v>1378.7833333333335</v>
      </c>
      <c r="G87" s="41">
        <v>1349.9666666666672</v>
      </c>
      <c r="H87" s="41">
        <v>1329.2333333333336</v>
      </c>
      <c r="I87" s="41">
        <v>1300.4166666666672</v>
      </c>
      <c r="J87" s="41">
        <v>1399.5166666666671</v>
      </c>
      <c r="K87" s="41">
        <v>1428.3333333333333</v>
      </c>
      <c r="L87" s="41">
        <v>1449.0666666666671</v>
      </c>
      <c r="M87" s="31">
        <v>1407.6</v>
      </c>
      <c r="N87" s="31">
        <v>1358.05</v>
      </c>
      <c r="O87" s="42">
        <v>2937500</v>
      </c>
      <c r="P87" s="43">
        <v>1.2058570198105082E-2</v>
      </c>
    </row>
    <row r="88" spans="1:16" ht="12.75" customHeight="1">
      <c r="A88" s="31">
        <v>78</v>
      </c>
      <c r="B88" s="32" t="s">
        <v>87</v>
      </c>
      <c r="C88" s="33" t="s">
        <v>114</v>
      </c>
      <c r="D88" s="34">
        <v>44525</v>
      </c>
      <c r="E88" s="40">
        <v>1118.3499999999999</v>
      </c>
      <c r="F88" s="40">
        <v>1121.8833333333334</v>
      </c>
      <c r="G88" s="41">
        <v>1109.1166666666668</v>
      </c>
      <c r="H88" s="41">
        <v>1099.8833333333334</v>
      </c>
      <c r="I88" s="41">
        <v>1087.1166666666668</v>
      </c>
      <c r="J88" s="41">
        <v>1131.1166666666668</v>
      </c>
      <c r="K88" s="41">
        <v>1143.8833333333337</v>
      </c>
      <c r="L88" s="41">
        <v>1153.1166666666668</v>
      </c>
      <c r="M88" s="31">
        <v>1134.6500000000001</v>
      </c>
      <c r="N88" s="31">
        <v>1112.6500000000001</v>
      </c>
      <c r="O88" s="42">
        <v>25871300</v>
      </c>
      <c r="P88" s="43">
        <v>-3.0354706684856753E-2</v>
      </c>
    </row>
    <row r="89" spans="1:16" ht="12.75" customHeight="1">
      <c r="A89" s="31">
        <v>79</v>
      </c>
      <c r="B89" s="32" t="s">
        <v>63</v>
      </c>
      <c r="C89" s="33" t="s">
        <v>115</v>
      </c>
      <c r="D89" s="34">
        <v>44525</v>
      </c>
      <c r="E89" s="40">
        <v>2884.05</v>
      </c>
      <c r="F89" s="40">
        <v>2892.8666666666663</v>
      </c>
      <c r="G89" s="41">
        <v>2859.3833333333328</v>
      </c>
      <c r="H89" s="41">
        <v>2834.7166666666662</v>
      </c>
      <c r="I89" s="41">
        <v>2801.2333333333327</v>
      </c>
      <c r="J89" s="41">
        <v>2917.5333333333328</v>
      </c>
      <c r="K89" s="41">
        <v>2951.0166666666664</v>
      </c>
      <c r="L89" s="41">
        <v>2975.6833333333329</v>
      </c>
      <c r="M89" s="31">
        <v>2926.35</v>
      </c>
      <c r="N89" s="31">
        <v>2868.2</v>
      </c>
      <c r="O89" s="42">
        <v>12771000</v>
      </c>
      <c r="P89" s="43">
        <v>-2.7615980264510381E-2</v>
      </c>
    </row>
    <row r="90" spans="1:16" ht="12.75" customHeight="1">
      <c r="A90" s="31">
        <v>80</v>
      </c>
      <c r="B90" s="32" t="s">
        <v>63</v>
      </c>
      <c r="C90" s="33" t="s">
        <v>116</v>
      </c>
      <c r="D90" s="34">
        <v>44525</v>
      </c>
      <c r="E90" s="40">
        <v>2534.25</v>
      </c>
      <c r="F90" s="40">
        <v>2539.8166666666666</v>
      </c>
      <c r="G90" s="41">
        <v>2519.6833333333334</v>
      </c>
      <c r="H90" s="41">
        <v>2505.1166666666668</v>
      </c>
      <c r="I90" s="41">
        <v>2484.9833333333336</v>
      </c>
      <c r="J90" s="41">
        <v>2554.3833333333332</v>
      </c>
      <c r="K90" s="41">
        <v>2574.5166666666664</v>
      </c>
      <c r="L90" s="41">
        <v>2589.083333333333</v>
      </c>
      <c r="M90" s="31">
        <v>2559.9499999999998</v>
      </c>
      <c r="N90" s="31">
        <v>2525.25</v>
      </c>
      <c r="O90" s="42">
        <v>3447600</v>
      </c>
      <c r="P90" s="43">
        <v>-5.0216450216450216E-3</v>
      </c>
    </row>
    <row r="91" spans="1:16" ht="12.75" customHeight="1">
      <c r="A91" s="31">
        <v>81</v>
      </c>
      <c r="B91" s="32" t="s">
        <v>58</v>
      </c>
      <c r="C91" s="33" t="s">
        <v>117</v>
      </c>
      <c r="D91" s="34">
        <v>44525</v>
      </c>
      <c r="E91" s="40">
        <v>1518.95</v>
      </c>
      <c r="F91" s="40">
        <v>1524.0833333333333</v>
      </c>
      <c r="G91" s="41">
        <v>1510.7666666666664</v>
      </c>
      <c r="H91" s="41">
        <v>1502.5833333333333</v>
      </c>
      <c r="I91" s="41">
        <v>1489.2666666666664</v>
      </c>
      <c r="J91" s="41">
        <v>1532.2666666666664</v>
      </c>
      <c r="K91" s="41">
        <v>1545.5833333333335</v>
      </c>
      <c r="L91" s="41">
        <v>1553.7666666666664</v>
      </c>
      <c r="M91" s="31">
        <v>1537.4</v>
      </c>
      <c r="N91" s="31">
        <v>1515.9</v>
      </c>
      <c r="O91" s="42">
        <v>38117200</v>
      </c>
      <c r="P91" s="43">
        <v>-1.4322083315555177E-2</v>
      </c>
    </row>
    <row r="92" spans="1:16" ht="12.75" customHeight="1">
      <c r="A92" s="31">
        <v>82</v>
      </c>
      <c r="B92" s="32" t="s">
        <v>63</v>
      </c>
      <c r="C92" s="33" t="s">
        <v>118</v>
      </c>
      <c r="D92" s="34">
        <v>44525</v>
      </c>
      <c r="E92" s="40">
        <v>688.75</v>
      </c>
      <c r="F92" s="40">
        <v>692.31666666666661</v>
      </c>
      <c r="G92" s="41">
        <v>681.28333333333319</v>
      </c>
      <c r="H92" s="41">
        <v>673.81666666666661</v>
      </c>
      <c r="I92" s="41">
        <v>662.78333333333319</v>
      </c>
      <c r="J92" s="41">
        <v>699.78333333333319</v>
      </c>
      <c r="K92" s="41">
        <v>710.81666666666649</v>
      </c>
      <c r="L92" s="41">
        <v>718.28333333333319</v>
      </c>
      <c r="M92" s="31">
        <v>703.35</v>
      </c>
      <c r="N92" s="31">
        <v>684.85</v>
      </c>
      <c r="O92" s="42">
        <v>15969800</v>
      </c>
      <c r="P92" s="43">
        <v>2.139849520259543E-3</v>
      </c>
    </row>
    <row r="93" spans="1:16" ht="12.75" customHeight="1">
      <c r="A93" s="31">
        <v>83</v>
      </c>
      <c r="B93" s="32" t="s">
        <v>49</v>
      </c>
      <c r="C93" s="33" t="s">
        <v>119</v>
      </c>
      <c r="D93" s="34">
        <v>44525</v>
      </c>
      <c r="E93" s="40">
        <v>2616.5</v>
      </c>
      <c r="F93" s="40">
        <v>2625.0499999999997</v>
      </c>
      <c r="G93" s="41">
        <v>2595.0999999999995</v>
      </c>
      <c r="H93" s="41">
        <v>2573.6999999999998</v>
      </c>
      <c r="I93" s="41">
        <v>2543.7499999999995</v>
      </c>
      <c r="J93" s="41">
        <v>2646.4499999999994</v>
      </c>
      <c r="K93" s="41">
        <v>2676.3999999999992</v>
      </c>
      <c r="L93" s="41">
        <v>2697.7999999999993</v>
      </c>
      <c r="M93" s="31">
        <v>2655</v>
      </c>
      <c r="N93" s="31">
        <v>2603.65</v>
      </c>
      <c r="O93" s="42">
        <v>4811100</v>
      </c>
      <c r="P93" s="43">
        <v>2.4859406952965235E-2</v>
      </c>
    </row>
    <row r="94" spans="1:16" ht="12.75" customHeight="1">
      <c r="A94" s="31">
        <v>84</v>
      </c>
      <c r="B94" s="32" t="s">
        <v>120</v>
      </c>
      <c r="C94" s="33" t="s">
        <v>121</v>
      </c>
      <c r="D94" s="34">
        <v>44525</v>
      </c>
      <c r="E94" s="40">
        <v>451.45</v>
      </c>
      <c r="F94" s="40">
        <v>450.45</v>
      </c>
      <c r="G94" s="41">
        <v>444.59999999999997</v>
      </c>
      <c r="H94" s="41">
        <v>437.75</v>
      </c>
      <c r="I94" s="41">
        <v>431.9</v>
      </c>
      <c r="J94" s="41">
        <v>457.29999999999995</v>
      </c>
      <c r="K94" s="41">
        <v>463.15</v>
      </c>
      <c r="L94" s="41">
        <v>469.99999999999994</v>
      </c>
      <c r="M94" s="31">
        <v>456.3</v>
      </c>
      <c r="N94" s="31">
        <v>443.6</v>
      </c>
      <c r="O94" s="42">
        <v>27338325</v>
      </c>
      <c r="P94" s="43">
        <v>-6.4851349767550883E-3</v>
      </c>
    </row>
    <row r="95" spans="1:16" ht="12.75" customHeight="1">
      <c r="A95" s="31">
        <v>85</v>
      </c>
      <c r="B95" s="32" t="s">
        <v>79</v>
      </c>
      <c r="C95" s="33" t="s">
        <v>122</v>
      </c>
      <c r="D95" s="34">
        <v>44525</v>
      </c>
      <c r="E95" s="40">
        <v>324.39999999999998</v>
      </c>
      <c r="F95" s="40">
        <v>324.71666666666664</v>
      </c>
      <c r="G95" s="41">
        <v>318.68333333333328</v>
      </c>
      <c r="H95" s="41">
        <v>312.96666666666664</v>
      </c>
      <c r="I95" s="41">
        <v>306.93333333333328</v>
      </c>
      <c r="J95" s="41">
        <v>330.43333333333328</v>
      </c>
      <c r="K95" s="41">
        <v>336.4666666666667</v>
      </c>
      <c r="L95" s="41">
        <v>342.18333333333328</v>
      </c>
      <c r="M95" s="31">
        <v>330.75</v>
      </c>
      <c r="N95" s="31">
        <v>319</v>
      </c>
      <c r="O95" s="42">
        <v>16461900</v>
      </c>
      <c r="P95" s="43">
        <v>-4.7045951859956234E-2</v>
      </c>
    </row>
    <row r="96" spans="1:16" ht="12.75" customHeight="1">
      <c r="A96" s="31">
        <v>86</v>
      </c>
      <c r="B96" s="32" t="s">
        <v>56</v>
      </c>
      <c r="C96" s="33" t="s">
        <v>123</v>
      </c>
      <c r="D96" s="34">
        <v>44525</v>
      </c>
      <c r="E96" s="40">
        <v>2372</v>
      </c>
      <c r="F96" s="40">
        <v>2378.8166666666671</v>
      </c>
      <c r="G96" s="41">
        <v>2357.0833333333339</v>
      </c>
      <c r="H96" s="41">
        <v>2342.166666666667</v>
      </c>
      <c r="I96" s="41">
        <v>2320.4333333333338</v>
      </c>
      <c r="J96" s="41">
        <v>2393.733333333334</v>
      </c>
      <c r="K96" s="41">
        <v>2415.4666666666667</v>
      </c>
      <c r="L96" s="41">
        <v>2430.3833333333341</v>
      </c>
      <c r="M96" s="31">
        <v>2400.5500000000002</v>
      </c>
      <c r="N96" s="31">
        <v>2363.9</v>
      </c>
      <c r="O96" s="42">
        <v>10044000</v>
      </c>
      <c r="P96" s="43">
        <v>1.028999064546305E-2</v>
      </c>
    </row>
    <row r="97" spans="1:16" ht="12.75" customHeight="1">
      <c r="A97" s="31">
        <v>87</v>
      </c>
      <c r="B97" s="32" t="s">
        <v>63</v>
      </c>
      <c r="C97" s="33" t="s">
        <v>124</v>
      </c>
      <c r="D97" s="34">
        <v>44525</v>
      </c>
      <c r="E97" s="40">
        <v>215.1</v>
      </c>
      <c r="F97" s="40">
        <v>216.65</v>
      </c>
      <c r="G97" s="41">
        <v>211.9</v>
      </c>
      <c r="H97" s="41">
        <v>208.7</v>
      </c>
      <c r="I97" s="41">
        <v>203.95</v>
      </c>
      <c r="J97" s="41">
        <v>219.85000000000002</v>
      </c>
      <c r="K97" s="41">
        <v>224.60000000000002</v>
      </c>
      <c r="L97" s="41">
        <v>227.80000000000004</v>
      </c>
      <c r="M97" s="31">
        <v>221.4</v>
      </c>
      <c r="N97" s="31">
        <v>213.45</v>
      </c>
      <c r="O97" s="42">
        <v>42023600</v>
      </c>
      <c r="P97" s="43">
        <v>2.915274825387185E-2</v>
      </c>
    </row>
    <row r="98" spans="1:16" ht="12.75" customHeight="1">
      <c r="A98" s="31">
        <v>88</v>
      </c>
      <c r="B98" s="32" t="s">
        <v>58</v>
      </c>
      <c r="C98" s="33" t="s">
        <v>125</v>
      </c>
      <c r="D98" s="34">
        <v>44525</v>
      </c>
      <c r="E98" s="40">
        <v>759.15</v>
      </c>
      <c r="F98" s="40">
        <v>758.76666666666677</v>
      </c>
      <c r="G98" s="41">
        <v>746.53333333333353</v>
      </c>
      <c r="H98" s="41">
        <v>733.91666666666674</v>
      </c>
      <c r="I98" s="41">
        <v>721.68333333333351</v>
      </c>
      <c r="J98" s="41">
        <v>771.38333333333355</v>
      </c>
      <c r="K98" s="41">
        <v>783.6166666666669</v>
      </c>
      <c r="L98" s="41">
        <v>796.23333333333358</v>
      </c>
      <c r="M98" s="31">
        <v>771</v>
      </c>
      <c r="N98" s="31">
        <v>746.15</v>
      </c>
      <c r="O98" s="42">
        <v>97743250</v>
      </c>
      <c r="P98" s="43">
        <v>1.8993420392482904E-2</v>
      </c>
    </row>
    <row r="99" spans="1:16" ht="12.75" customHeight="1">
      <c r="A99" s="31">
        <v>89</v>
      </c>
      <c r="B99" s="32" t="s">
        <v>63</v>
      </c>
      <c r="C99" s="33" t="s">
        <v>126</v>
      </c>
      <c r="D99" s="34">
        <v>44525</v>
      </c>
      <c r="E99" s="40">
        <v>1490.55</v>
      </c>
      <c r="F99" s="40">
        <v>1493.3</v>
      </c>
      <c r="G99" s="41">
        <v>1461.6499999999999</v>
      </c>
      <c r="H99" s="41">
        <v>1432.75</v>
      </c>
      <c r="I99" s="41">
        <v>1401.1</v>
      </c>
      <c r="J99" s="41">
        <v>1522.1999999999998</v>
      </c>
      <c r="K99" s="41">
        <v>1553.85</v>
      </c>
      <c r="L99" s="41">
        <v>1582.7499999999998</v>
      </c>
      <c r="M99" s="31">
        <v>1524.95</v>
      </c>
      <c r="N99" s="31">
        <v>1464.4</v>
      </c>
      <c r="O99" s="42">
        <v>2863225</v>
      </c>
      <c r="P99" s="43">
        <v>0.12115160592444667</v>
      </c>
    </row>
    <row r="100" spans="1:16" ht="12.75" customHeight="1">
      <c r="A100" s="31">
        <v>90</v>
      </c>
      <c r="B100" s="32" t="s">
        <v>63</v>
      </c>
      <c r="C100" s="33" t="s">
        <v>127</v>
      </c>
      <c r="D100" s="34">
        <v>44525</v>
      </c>
      <c r="E100" s="40">
        <v>603.65</v>
      </c>
      <c r="F100" s="40">
        <v>608.88333333333333</v>
      </c>
      <c r="G100" s="41">
        <v>591.4666666666667</v>
      </c>
      <c r="H100" s="41">
        <v>579.28333333333342</v>
      </c>
      <c r="I100" s="41">
        <v>561.86666666666679</v>
      </c>
      <c r="J100" s="41">
        <v>621.06666666666661</v>
      </c>
      <c r="K100" s="41">
        <v>638.48333333333335</v>
      </c>
      <c r="L100" s="41">
        <v>650.66666666666652</v>
      </c>
      <c r="M100" s="31">
        <v>626.29999999999995</v>
      </c>
      <c r="N100" s="31">
        <v>596.70000000000005</v>
      </c>
      <c r="O100" s="42">
        <v>4198500</v>
      </c>
      <c r="P100" s="43">
        <v>3.0939226519337018E-2</v>
      </c>
    </row>
    <row r="101" spans="1:16" ht="12.75" customHeight="1">
      <c r="A101" s="31">
        <v>91</v>
      </c>
      <c r="B101" s="32" t="s">
        <v>74</v>
      </c>
      <c r="C101" s="33" t="s">
        <v>128</v>
      </c>
      <c r="D101" s="34">
        <v>44525</v>
      </c>
      <c r="E101" s="40">
        <v>11</v>
      </c>
      <c r="F101" s="40">
        <v>10.933333333333332</v>
      </c>
      <c r="G101" s="41">
        <v>10.566666666666663</v>
      </c>
      <c r="H101" s="41">
        <v>10.133333333333331</v>
      </c>
      <c r="I101" s="41">
        <v>9.7666666666666622</v>
      </c>
      <c r="J101" s="41">
        <v>11.366666666666664</v>
      </c>
      <c r="K101" s="41">
        <v>11.733333333333334</v>
      </c>
      <c r="L101" s="41">
        <v>12.166666666666664</v>
      </c>
      <c r="M101" s="31">
        <v>11.3</v>
      </c>
      <c r="N101" s="31">
        <v>10.5</v>
      </c>
      <c r="O101" s="42">
        <v>834400000</v>
      </c>
      <c r="P101" s="43">
        <v>-5.7558507273877291E-2</v>
      </c>
    </row>
    <row r="102" spans="1:16" ht="12.75" customHeight="1">
      <c r="A102" s="31">
        <v>92</v>
      </c>
      <c r="B102" s="32" t="s">
        <v>58</v>
      </c>
      <c r="C102" s="33" t="s">
        <v>129</v>
      </c>
      <c r="D102" s="34">
        <v>44525</v>
      </c>
      <c r="E102" s="40">
        <v>48.7</v>
      </c>
      <c r="F102" s="40">
        <v>48.966666666666669</v>
      </c>
      <c r="G102" s="41">
        <v>48.233333333333334</v>
      </c>
      <c r="H102" s="41">
        <v>47.766666666666666</v>
      </c>
      <c r="I102" s="41">
        <v>47.033333333333331</v>
      </c>
      <c r="J102" s="41">
        <v>49.433333333333337</v>
      </c>
      <c r="K102" s="41">
        <v>50.166666666666671</v>
      </c>
      <c r="L102" s="41">
        <v>50.63333333333334</v>
      </c>
      <c r="M102" s="31">
        <v>49.7</v>
      </c>
      <c r="N102" s="31">
        <v>48.5</v>
      </c>
      <c r="O102" s="42">
        <v>183348600</v>
      </c>
      <c r="P102" s="43">
        <v>-5.1649344413064536E-3</v>
      </c>
    </row>
    <row r="103" spans="1:16" ht="12.75" customHeight="1">
      <c r="A103" s="31">
        <v>93</v>
      </c>
      <c r="B103" s="32" t="s">
        <v>44</v>
      </c>
      <c r="C103" s="33" t="s">
        <v>408</v>
      </c>
      <c r="D103" s="34">
        <v>44525</v>
      </c>
      <c r="E103" s="40">
        <v>780.7</v>
      </c>
      <c r="F103" s="40">
        <v>786.29999999999984</v>
      </c>
      <c r="G103" s="41">
        <v>770.4499999999997</v>
      </c>
      <c r="H103" s="41">
        <v>760.19999999999982</v>
      </c>
      <c r="I103" s="41">
        <v>744.34999999999968</v>
      </c>
      <c r="J103" s="41">
        <v>796.54999999999973</v>
      </c>
      <c r="K103" s="41">
        <v>812.39999999999986</v>
      </c>
      <c r="L103" s="41">
        <v>822.64999999999975</v>
      </c>
      <c r="M103" s="31">
        <v>802.15</v>
      </c>
      <c r="N103" s="31">
        <v>776.05</v>
      </c>
      <c r="O103" s="42">
        <v>14831250</v>
      </c>
      <c r="P103" s="43">
        <v>2.8697763135078897E-2</v>
      </c>
    </row>
    <row r="104" spans="1:16" ht="12.75" customHeight="1">
      <c r="A104" s="31">
        <v>94</v>
      </c>
      <c r="B104" s="32" t="s">
        <v>79</v>
      </c>
      <c r="C104" s="33" t="s">
        <v>130</v>
      </c>
      <c r="D104" s="34">
        <v>44525</v>
      </c>
      <c r="E104" s="40">
        <v>491.45</v>
      </c>
      <c r="F104" s="40">
        <v>493.73333333333335</v>
      </c>
      <c r="G104" s="41">
        <v>486.4666666666667</v>
      </c>
      <c r="H104" s="41">
        <v>481.48333333333335</v>
      </c>
      <c r="I104" s="41">
        <v>474.2166666666667</v>
      </c>
      <c r="J104" s="41">
        <v>498.7166666666667</v>
      </c>
      <c r="K104" s="41">
        <v>505.98333333333335</v>
      </c>
      <c r="L104" s="41">
        <v>510.9666666666667</v>
      </c>
      <c r="M104" s="31">
        <v>501</v>
      </c>
      <c r="N104" s="31">
        <v>488.75</v>
      </c>
      <c r="O104" s="42">
        <v>12670625</v>
      </c>
      <c r="P104" s="43">
        <v>-4.596749145874314E-2</v>
      </c>
    </row>
    <row r="105" spans="1:16" ht="12.75" customHeight="1">
      <c r="A105" s="31">
        <v>95</v>
      </c>
      <c r="B105" s="32" t="s">
        <v>106</v>
      </c>
      <c r="C105" s="33" t="s">
        <v>131</v>
      </c>
      <c r="D105" s="34">
        <v>44525</v>
      </c>
      <c r="E105" s="40">
        <v>205.85</v>
      </c>
      <c r="F105" s="40">
        <v>206.73333333333332</v>
      </c>
      <c r="G105" s="41">
        <v>204.01666666666665</v>
      </c>
      <c r="H105" s="41">
        <v>202.18333333333334</v>
      </c>
      <c r="I105" s="41">
        <v>199.46666666666667</v>
      </c>
      <c r="J105" s="41">
        <v>208.56666666666663</v>
      </c>
      <c r="K105" s="41">
        <v>211.28333333333327</v>
      </c>
      <c r="L105" s="41">
        <v>213.11666666666662</v>
      </c>
      <c r="M105" s="31">
        <v>209.45</v>
      </c>
      <c r="N105" s="31">
        <v>204.9</v>
      </c>
      <c r="O105" s="42">
        <v>17407216</v>
      </c>
      <c r="P105" s="43">
        <v>-9.384298466468299E-3</v>
      </c>
    </row>
    <row r="106" spans="1:16" ht="12.75" customHeight="1">
      <c r="A106" s="31">
        <v>96</v>
      </c>
      <c r="B106" s="32" t="s">
        <v>42</v>
      </c>
      <c r="C106" s="33" t="s">
        <v>405</v>
      </c>
      <c r="D106" s="34">
        <v>44525</v>
      </c>
      <c r="E106" s="40">
        <v>195.8</v>
      </c>
      <c r="F106" s="40">
        <v>197.13333333333333</v>
      </c>
      <c r="G106" s="41">
        <v>192.91666666666666</v>
      </c>
      <c r="H106" s="41">
        <v>190.03333333333333</v>
      </c>
      <c r="I106" s="41">
        <v>185.81666666666666</v>
      </c>
      <c r="J106" s="41">
        <v>200.01666666666665</v>
      </c>
      <c r="K106" s="41">
        <v>204.23333333333335</v>
      </c>
      <c r="L106" s="41">
        <v>207.11666666666665</v>
      </c>
      <c r="M106" s="31">
        <v>201.35</v>
      </c>
      <c r="N106" s="31">
        <v>194.25</v>
      </c>
      <c r="O106" s="42">
        <v>12609200</v>
      </c>
      <c r="P106" s="43">
        <v>-2.2993791676247414E-4</v>
      </c>
    </row>
    <row r="107" spans="1:16" ht="12.75" customHeight="1">
      <c r="A107" s="31">
        <v>97</v>
      </c>
      <c r="B107" s="32" t="s">
        <v>44</v>
      </c>
      <c r="C107" s="33" t="s">
        <v>265</v>
      </c>
      <c r="D107" s="34">
        <v>44525</v>
      </c>
      <c r="E107" s="40">
        <v>7341.45</v>
      </c>
      <c r="F107" s="40">
        <v>7390.2333333333327</v>
      </c>
      <c r="G107" s="41">
        <v>7243.5666666666657</v>
      </c>
      <c r="H107" s="41">
        <v>7145.6833333333334</v>
      </c>
      <c r="I107" s="41">
        <v>6999.0166666666664</v>
      </c>
      <c r="J107" s="41">
        <v>7488.116666666665</v>
      </c>
      <c r="K107" s="41">
        <v>7634.783333333331</v>
      </c>
      <c r="L107" s="41">
        <v>7732.6666666666642</v>
      </c>
      <c r="M107" s="31">
        <v>7536.9</v>
      </c>
      <c r="N107" s="31">
        <v>7292.35</v>
      </c>
      <c r="O107" s="42">
        <v>218625</v>
      </c>
      <c r="P107" s="43">
        <v>-8.5034013605442185E-3</v>
      </c>
    </row>
    <row r="108" spans="1:16" ht="12.75" customHeight="1">
      <c r="A108" s="31">
        <v>98</v>
      </c>
      <c r="B108" s="32" t="s">
        <v>44</v>
      </c>
      <c r="C108" s="33" t="s">
        <v>132</v>
      </c>
      <c r="D108" s="34">
        <v>44525</v>
      </c>
      <c r="E108" s="40">
        <v>2147.25</v>
      </c>
      <c r="F108" s="40">
        <v>2157.7000000000003</v>
      </c>
      <c r="G108" s="41">
        <v>2113.8500000000004</v>
      </c>
      <c r="H108" s="41">
        <v>2080.4500000000003</v>
      </c>
      <c r="I108" s="41">
        <v>2036.6000000000004</v>
      </c>
      <c r="J108" s="41">
        <v>2191.1000000000004</v>
      </c>
      <c r="K108" s="41">
        <v>2234.9499999999998</v>
      </c>
      <c r="L108" s="41">
        <v>2268.3500000000004</v>
      </c>
      <c r="M108" s="31">
        <v>2201.5500000000002</v>
      </c>
      <c r="N108" s="31">
        <v>2124.3000000000002</v>
      </c>
      <c r="O108" s="42">
        <v>3770500</v>
      </c>
      <c r="P108" s="43">
        <v>1.1671585725784814E-2</v>
      </c>
    </row>
    <row r="109" spans="1:16" ht="12.75" customHeight="1">
      <c r="A109" s="31">
        <v>99</v>
      </c>
      <c r="B109" s="32" t="s">
        <v>58</v>
      </c>
      <c r="C109" s="33" t="s">
        <v>133</v>
      </c>
      <c r="D109" s="34">
        <v>44525</v>
      </c>
      <c r="E109" s="40">
        <v>971.85</v>
      </c>
      <c r="F109" s="40">
        <v>978.16666666666663</v>
      </c>
      <c r="G109" s="41">
        <v>961.18333333333328</v>
      </c>
      <c r="H109" s="41">
        <v>950.51666666666665</v>
      </c>
      <c r="I109" s="41">
        <v>933.5333333333333</v>
      </c>
      <c r="J109" s="41">
        <v>988.83333333333326</v>
      </c>
      <c r="K109" s="41">
        <v>1005.8166666666666</v>
      </c>
      <c r="L109" s="41">
        <v>1016.4833333333332</v>
      </c>
      <c r="M109" s="31">
        <v>995.15</v>
      </c>
      <c r="N109" s="31">
        <v>967.5</v>
      </c>
      <c r="O109" s="42">
        <v>23342400</v>
      </c>
      <c r="P109" s="43">
        <v>0.10558847350696961</v>
      </c>
    </row>
    <row r="110" spans="1:16" ht="12.75" customHeight="1">
      <c r="A110" s="31">
        <v>100</v>
      </c>
      <c r="B110" s="32" t="s">
        <v>74</v>
      </c>
      <c r="C110" s="33" t="s">
        <v>134</v>
      </c>
      <c r="D110" s="34">
        <v>44525</v>
      </c>
      <c r="E110" s="40">
        <v>288.95</v>
      </c>
      <c r="F110" s="40">
        <v>292.7</v>
      </c>
      <c r="G110" s="41">
        <v>283.14999999999998</v>
      </c>
      <c r="H110" s="41">
        <v>277.34999999999997</v>
      </c>
      <c r="I110" s="41">
        <v>267.79999999999995</v>
      </c>
      <c r="J110" s="41">
        <v>298.5</v>
      </c>
      <c r="K110" s="41">
        <v>308.05000000000007</v>
      </c>
      <c r="L110" s="41">
        <v>313.85000000000002</v>
      </c>
      <c r="M110" s="31">
        <v>302.25</v>
      </c>
      <c r="N110" s="31">
        <v>286.89999999999998</v>
      </c>
      <c r="O110" s="42">
        <v>16766400</v>
      </c>
      <c r="P110" s="43">
        <v>-3.5593493316153968E-2</v>
      </c>
    </row>
    <row r="111" spans="1:16" ht="12.75" customHeight="1">
      <c r="A111" s="31">
        <v>101</v>
      </c>
      <c r="B111" s="32" t="s">
        <v>87</v>
      </c>
      <c r="C111" s="33" t="s">
        <v>135</v>
      </c>
      <c r="D111" s="34">
        <v>44525</v>
      </c>
      <c r="E111" s="40">
        <v>1696.7</v>
      </c>
      <c r="F111" s="40">
        <v>1708.1833333333334</v>
      </c>
      <c r="G111" s="41">
        <v>1677.6666666666667</v>
      </c>
      <c r="H111" s="41">
        <v>1658.6333333333334</v>
      </c>
      <c r="I111" s="41">
        <v>1628.1166666666668</v>
      </c>
      <c r="J111" s="41">
        <v>1727.2166666666667</v>
      </c>
      <c r="K111" s="41">
        <v>1757.7333333333331</v>
      </c>
      <c r="L111" s="41">
        <v>1776.7666666666667</v>
      </c>
      <c r="M111" s="31">
        <v>1738.7</v>
      </c>
      <c r="N111" s="31">
        <v>1689.15</v>
      </c>
      <c r="O111" s="42">
        <v>40777500</v>
      </c>
      <c r="P111" s="43">
        <v>-1.7653678953136838E-4</v>
      </c>
    </row>
    <row r="112" spans="1:16" ht="12.75" customHeight="1">
      <c r="A112" s="31">
        <v>102</v>
      </c>
      <c r="B112" s="32" t="s">
        <v>79</v>
      </c>
      <c r="C112" s="33" t="s">
        <v>136</v>
      </c>
      <c r="D112" s="34">
        <v>44525</v>
      </c>
      <c r="E112" s="40">
        <v>127.25</v>
      </c>
      <c r="F112" s="40">
        <v>127.56666666666668</v>
      </c>
      <c r="G112" s="41">
        <v>126.03333333333336</v>
      </c>
      <c r="H112" s="41">
        <v>124.81666666666668</v>
      </c>
      <c r="I112" s="41">
        <v>123.28333333333336</v>
      </c>
      <c r="J112" s="41">
        <v>128.78333333333336</v>
      </c>
      <c r="K112" s="41">
        <v>130.31666666666669</v>
      </c>
      <c r="L112" s="41">
        <v>131.53333333333336</v>
      </c>
      <c r="M112" s="31">
        <v>129.1</v>
      </c>
      <c r="N112" s="31">
        <v>126.35</v>
      </c>
      <c r="O112" s="42">
        <v>34794500</v>
      </c>
      <c r="P112" s="43">
        <v>-1.9776597692730269E-2</v>
      </c>
    </row>
    <row r="113" spans="1:16" ht="12.75" customHeight="1">
      <c r="A113" s="31">
        <v>103</v>
      </c>
      <c r="B113" s="32" t="s">
        <v>47</v>
      </c>
      <c r="C113" s="33" t="s">
        <v>266</v>
      </c>
      <c r="D113" s="34">
        <v>44525</v>
      </c>
      <c r="E113" s="40">
        <v>2067</v>
      </c>
      <c r="F113" s="40">
        <v>2061.7999999999997</v>
      </c>
      <c r="G113" s="41">
        <v>2023.5999999999995</v>
      </c>
      <c r="H113" s="41">
        <v>1980.1999999999998</v>
      </c>
      <c r="I113" s="41">
        <v>1941.9999999999995</v>
      </c>
      <c r="J113" s="41">
        <v>2105.1999999999994</v>
      </c>
      <c r="K113" s="41">
        <v>2143.3999999999992</v>
      </c>
      <c r="L113" s="41">
        <v>2186.7999999999993</v>
      </c>
      <c r="M113" s="31">
        <v>2100</v>
      </c>
      <c r="N113" s="31">
        <v>2018.4</v>
      </c>
      <c r="O113" s="42">
        <v>3896550</v>
      </c>
      <c r="P113" s="43">
        <v>-2.1858232137814178E-2</v>
      </c>
    </row>
    <row r="114" spans="1:16" ht="12.75" customHeight="1">
      <c r="A114" s="31">
        <v>104</v>
      </c>
      <c r="B114" s="32" t="s">
        <v>44</v>
      </c>
      <c r="C114" s="33" t="s">
        <v>137</v>
      </c>
      <c r="D114" s="34">
        <v>44525</v>
      </c>
      <c r="E114" s="40">
        <v>861.55</v>
      </c>
      <c r="F114" s="40">
        <v>871.5333333333333</v>
      </c>
      <c r="G114" s="41">
        <v>841.81666666666661</v>
      </c>
      <c r="H114" s="41">
        <v>822.08333333333326</v>
      </c>
      <c r="I114" s="41">
        <v>792.36666666666656</v>
      </c>
      <c r="J114" s="41">
        <v>891.26666666666665</v>
      </c>
      <c r="K114" s="41">
        <v>920.98333333333335</v>
      </c>
      <c r="L114" s="41">
        <v>940.7166666666667</v>
      </c>
      <c r="M114" s="31">
        <v>901.25</v>
      </c>
      <c r="N114" s="31">
        <v>851.8</v>
      </c>
      <c r="O114" s="42">
        <v>10993875</v>
      </c>
      <c r="P114" s="43">
        <v>-4.3449415961542642E-2</v>
      </c>
    </row>
    <row r="115" spans="1:16" ht="12.75" customHeight="1">
      <c r="A115" s="31">
        <v>105</v>
      </c>
      <c r="B115" s="32" t="s">
        <v>56</v>
      </c>
      <c r="C115" s="33" t="s">
        <v>138</v>
      </c>
      <c r="D115" s="34">
        <v>44525</v>
      </c>
      <c r="E115" s="40">
        <v>228.05</v>
      </c>
      <c r="F115" s="40">
        <v>229.20000000000002</v>
      </c>
      <c r="G115" s="41">
        <v>225.85000000000002</v>
      </c>
      <c r="H115" s="41">
        <v>223.65</v>
      </c>
      <c r="I115" s="41">
        <v>220.3</v>
      </c>
      <c r="J115" s="41">
        <v>231.40000000000003</v>
      </c>
      <c r="K115" s="41">
        <v>234.75</v>
      </c>
      <c r="L115" s="41">
        <v>236.95000000000005</v>
      </c>
      <c r="M115" s="31">
        <v>232.55</v>
      </c>
      <c r="N115" s="31">
        <v>227</v>
      </c>
      <c r="O115" s="42">
        <v>234547200</v>
      </c>
      <c r="P115" s="43">
        <v>-6.6812126468714849E-3</v>
      </c>
    </row>
    <row r="116" spans="1:16" ht="12.75" customHeight="1">
      <c r="A116" s="31">
        <v>106</v>
      </c>
      <c r="B116" s="32" t="s">
        <v>120</v>
      </c>
      <c r="C116" s="33" t="s">
        <v>139</v>
      </c>
      <c r="D116" s="34">
        <v>44525</v>
      </c>
      <c r="E116" s="40">
        <v>382.25</v>
      </c>
      <c r="F116" s="40">
        <v>384.31666666666666</v>
      </c>
      <c r="G116" s="41">
        <v>377.2833333333333</v>
      </c>
      <c r="H116" s="41">
        <v>372.31666666666666</v>
      </c>
      <c r="I116" s="41">
        <v>365.2833333333333</v>
      </c>
      <c r="J116" s="41">
        <v>389.2833333333333</v>
      </c>
      <c r="K116" s="41">
        <v>396.31666666666672</v>
      </c>
      <c r="L116" s="41">
        <v>401.2833333333333</v>
      </c>
      <c r="M116" s="31">
        <v>391.35</v>
      </c>
      <c r="N116" s="31">
        <v>379.35</v>
      </c>
      <c r="O116" s="42">
        <v>36105000</v>
      </c>
      <c r="P116" s="43">
        <v>-4.1354132094258214E-2</v>
      </c>
    </row>
    <row r="117" spans="1:16" ht="12.75" customHeight="1">
      <c r="A117" s="31">
        <v>107</v>
      </c>
      <c r="B117" s="32" t="s">
        <v>42</v>
      </c>
      <c r="C117" s="33" t="s">
        <v>417</v>
      </c>
      <c r="D117" s="34">
        <v>44525</v>
      </c>
      <c r="E117" s="40">
        <v>3378</v>
      </c>
      <c r="F117" s="40">
        <v>3397.1833333333329</v>
      </c>
      <c r="G117" s="41">
        <v>3339.2166666666658</v>
      </c>
      <c r="H117" s="41">
        <v>3300.4333333333329</v>
      </c>
      <c r="I117" s="41">
        <v>3242.4666666666658</v>
      </c>
      <c r="J117" s="41">
        <v>3435.9666666666658</v>
      </c>
      <c r="K117" s="41">
        <v>3493.9333333333329</v>
      </c>
      <c r="L117" s="41">
        <v>3532.7166666666658</v>
      </c>
      <c r="M117" s="31">
        <v>3455.15</v>
      </c>
      <c r="N117" s="31">
        <v>3358.4</v>
      </c>
      <c r="O117" s="42">
        <v>191100</v>
      </c>
      <c r="P117" s="43">
        <v>-4.6288209606986902E-2</v>
      </c>
    </row>
    <row r="118" spans="1:16" ht="12.75" customHeight="1">
      <c r="A118" s="31">
        <v>108</v>
      </c>
      <c r="B118" s="32" t="s">
        <v>120</v>
      </c>
      <c r="C118" s="33" t="s">
        <v>140</v>
      </c>
      <c r="D118" s="34">
        <v>44525</v>
      </c>
      <c r="E118" s="40">
        <v>682.15</v>
      </c>
      <c r="F118" s="40">
        <v>684.51666666666677</v>
      </c>
      <c r="G118" s="41">
        <v>672.03333333333353</v>
      </c>
      <c r="H118" s="41">
        <v>661.91666666666674</v>
      </c>
      <c r="I118" s="41">
        <v>649.43333333333351</v>
      </c>
      <c r="J118" s="41">
        <v>694.63333333333355</v>
      </c>
      <c r="K118" s="41">
        <v>707.1166666666669</v>
      </c>
      <c r="L118" s="41">
        <v>717.23333333333358</v>
      </c>
      <c r="M118" s="31">
        <v>697</v>
      </c>
      <c r="N118" s="31">
        <v>674.4</v>
      </c>
      <c r="O118" s="42">
        <v>45600300</v>
      </c>
      <c r="P118" s="43">
        <v>-1.179017582867675E-2</v>
      </c>
    </row>
    <row r="119" spans="1:16" ht="12.75" customHeight="1">
      <c r="A119" s="31">
        <v>109</v>
      </c>
      <c r="B119" s="32" t="s">
        <v>44</v>
      </c>
      <c r="C119" s="33" t="s">
        <v>141</v>
      </c>
      <c r="D119" s="34">
        <v>44525</v>
      </c>
      <c r="E119" s="40">
        <v>3773.9</v>
      </c>
      <c r="F119" s="40">
        <v>3787.0666666666671</v>
      </c>
      <c r="G119" s="41">
        <v>3749.8333333333339</v>
      </c>
      <c r="H119" s="41">
        <v>3725.7666666666669</v>
      </c>
      <c r="I119" s="41">
        <v>3688.5333333333338</v>
      </c>
      <c r="J119" s="41">
        <v>3811.1333333333341</v>
      </c>
      <c r="K119" s="41">
        <v>3848.3666666666668</v>
      </c>
      <c r="L119" s="41">
        <v>3872.4333333333343</v>
      </c>
      <c r="M119" s="31">
        <v>3824.3</v>
      </c>
      <c r="N119" s="31">
        <v>3763</v>
      </c>
      <c r="O119" s="42">
        <v>1502625</v>
      </c>
      <c r="P119" s="43">
        <v>-1.362107163370805E-2</v>
      </c>
    </row>
    <row r="120" spans="1:16" ht="12.75" customHeight="1">
      <c r="A120" s="31">
        <v>110</v>
      </c>
      <c r="B120" s="32" t="s">
        <v>58</v>
      </c>
      <c r="C120" s="33" t="s">
        <v>142</v>
      </c>
      <c r="D120" s="34">
        <v>44525</v>
      </c>
      <c r="E120" s="40">
        <v>2007.55</v>
      </c>
      <c r="F120" s="40">
        <v>1999.0833333333333</v>
      </c>
      <c r="G120" s="41">
        <v>1975.8666666666666</v>
      </c>
      <c r="H120" s="41">
        <v>1944.1833333333334</v>
      </c>
      <c r="I120" s="41">
        <v>1920.9666666666667</v>
      </c>
      <c r="J120" s="41">
        <v>2030.7666666666664</v>
      </c>
      <c r="K120" s="41">
        <v>2053.9833333333331</v>
      </c>
      <c r="L120" s="41">
        <v>2085.6666666666661</v>
      </c>
      <c r="M120" s="31">
        <v>2022.3</v>
      </c>
      <c r="N120" s="31">
        <v>1967.4</v>
      </c>
      <c r="O120" s="42">
        <v>12639600</v>
      </c>
      <c r="P120" s="43">
        <v>4.6418465647156074E-3</v>
      </c>
    </row>
    <row r="121" spans="1:16" ht="12.75" customHeight="1">
      <c r="A121" s="31">
        <v>111</v>
      </c>
      <c r="B121" s="32" t="s">
        <v>63</v>
      </c>
      <c r="C121" s="33" t="s">
        <v>143</v>
      </c>
      <c r="D121" s="34">
        <v>44525</v>
      </c>
      <c r="E121" s="40">
        <v>79</v>
      </c>
      <c r="F121" s="40">
        <v>79.5</v>
      </c>
      <c r="G121" s="41">
        <v>78</v>
      </c>
      <c r="H121" s="41">
        <v>77</v>
      </c>
      <c r="I121" s="41">
        <v>75.5</v>
      </c>
      <c r="J121" s="41">
        <v>80.5</v>
      </c>
      <c r="K121" s="41">
        <v>82</v>
      </c>
      <c r="L121" s="41">
        <v>83</v>
      </c>
      <c r="M121" s="31">
        <v>81</v>
      </c>
      <c r="N121" s="31">
        <v>78.5</v>
      </c>
      <c r="O121" s="42">
        <v>74426160</v>
      </c>
      <c r="P121" s="43">
        <v>4.4458359423919847E-2</v>
      </c>
    </row>
    <row r="122" spans="1:16" ht="12.75" customHeight="1">
      <c r="A122" s="31">
        <v>112</v>
      </c>
      <c r="B122" s="32" t="s">
        <v>44</v>
      </c>
      <c r="C122" s="33" t="s">
        <v>144</v>
      </c>
      <c r="D122" s="34">
        <v>44525</v>
      </c>
      <c r="E122" s="40">
        <v>3430.1</v>
      </c>
      <c r="F122" s="40">
        <v>3444.4</v>
      </c>
      <c r="G122" s="41">
        <v>3388.9</v>
      </c>
      <c r="H122" s="41">
        <v>3347.7</v>
      </c>
      <c r="I122" s="41">
        <v>3292.2</v>
      </c>
      <c r="J122" s="41">
        <v>3485.6000000000004</v>
      </c>
      <c r="K122" s="41">
        <v>3541.1000000000004</v>
      </c>
      <c r="L122" s="41">
        <v>3582.3000000000006</v>
      </c>
      <c r="M122" s="31">
        <v>3499.9</v>
      </c>
      <c r="N122" s="31">
        <v>3403.2</v>
      </c>
      <c r="O122" s="42">
        <v>535000</v>
      </c>
      <c r="P122" s="43">
        <v>-0.12813200244448972</v>
      </c>
    </row>
    <row r="123" spans="1:16" ht="12.75" customHeight="1">
      <c r="A123" s="31">
        <v>113</v>
      </c>
      <c r="B123" s="32" t="s">
        <v>47</v>
      </c>
      <c r="C123" s="33" t="s">
        <v>268</v>
      </c>
      <c r="D123" s="34">
        <v>44525</v>
      </c>
      <c r="E123" s="40">
        <v>502</v>
      </c>
      <c r="F123" s="40">
        <v>501.84999999999997</v>
      </c>
      <c r="G123" s="41">
        <v>489.69999999999993</v>
      </c>
      <c r="H123" s="41">
        <v>477.4</v>
      </c>
      <c r="I123" s="41">
        <v>465.24999999999994</v>
      </c>
      <c r="J123" s="41">
        <v>514.14999999999986</v>
      </c>
      <c r="K123" s="41">
        <v>526.29999999999995</v>
      </c>
      <c r="L123" s="41">
        <v>538.59999999999991</v>
      </c>
      <c r="M123" s="31">
        <v>514</v>
      </c>
      <c r="N123" s="31">
        <v>489.55</v>
      </c>
      <c r="O123" s="42">
        <v>3961800</v>
      </c>
      <c r="P123" s="43">
        <v>-5.9401709401709399E-2</v>
      </c>
    </row>
    <row r="124" spans="1:16" ht="12.75" customHeight="1">
      <c r="A124" s="31">
        <v>114</v>
      </c>
      <c r="B124" s="32" t="s">
        <v>63</v>
      </c>
      <c r="C124" s="33" t="s">
        <v>145</v>
      </c>
      <c r="D124" s="34">
        <v>44525</v>
      </c>
      <c r="E124" s="40">
        <v>399.9</v>
      </c>
      <c r="F124" s="40">
        <v>401.90000000000003</v>
      </c>
      <c r="G124" s="41">
        <v>396.50000000000006</v>
      </c>
      <c r="H124" s="41">
        <v>393.1</v>
      </c>
      <c r="I124" s="41">
        <v>387.70000000000005</v>
      </c>
      <c r="J124" s="41">
        <v>405.30000000000007</v>
      </c>
      <c r="K124" s="41">
        <v>410.70000000000005</v>
      </c>
      <c r="L124" s="41">
        <v>414.10000000000008</v>
      </c>
      <c r="M124" s="31">
        <v>407.3</v>
      </c>
      <c r="N124" s="31">
        <v>398.5</v>
      </c>
      <c r="O124" s="42">
        <v>14376000</v>
      </c>
      <c r="P124" s="43">
        <v>-7.1823204419889505E-3</v>
      </c>
    </row>
    <row r="125" spans="1:16" ht="12.75" customHeight="1">
      <c r="A125" s="31">
        <v>115</v>
      </c>
      <c r="B125" s="32" t="s">
        <v>70</v>
      </c>
      <c r="C125" s="33" t="s">
        <v>146</v>
      </c>
      <c r="D125" s="34">
        <v>44525</v>
      </c>
      <c r="E125" s="40">
        <v>1863.25</v>
      </c>
      <c r="F125" s="40">
        <v>1871.7166666666665</v>
      </c>
      <c r="G125" s="41">
        <v>1842.083333333333</v>
      </c>
      <c r="H125" s="41">
        <v>1820.9166666666665</v>
      </c>
      <c r="I125" s="41">
        <v>1791.2833333333331</v>
      </c>
      <c r="J125" s="41">
        <v>1892.883333333333</v>
      </c>
      <c r="K125" s="41">
        <v>1922.5166666666667</v>
      </c>
      <c r="L125" s="41">
        <v>1943.6833333333329</v>
      </c>
      <c r="M125" s="31">
        <v>1901.35</v>
      </c>
      <c r="N125" s="31">
        <v>1850.55</v>
      </c>
      <c r="O125" s="42">
        <v>10632325</v>
      </c>
      <c r="P125" s="43">
        <v>-2.0655685609872357E-2</v>
      </c>
    </row>
    <row r="126" spans="1:16" ht="12.75" customHeight="1">
      <c r="A126" s="31">
        <v>116</v>
      </c>
      <c r="B126" s="32" t="s">
        <v>87</v>
      </c>
      <c r="C126" s="33" t="s">
        <v>147</v>
      </c>
      <c r="D126" s="34">
        <v>44525</v>
      </c>
      <c r="E126" s="40">
        <v>6757.15</v>
      </c>
      <c r="F126" s="40">
        <v>6826.4000000000005</v>
      </c>
      <c r="G126" s="41">
        <v>6654.5500000000011</v>
      </c>
      <c r="H126" s="41">
        <v>6551.9500000000007</v>
      </c>
      <c r="I126" s="41">
        <v>6380.1000000000013</v>
      </c>
      <c r="J126" s="41">
        <v>6929.0000000000009</v>
      </c>
      <c r="K126" s="41">
        <v>7100.8500000000013</v>
      </c>
      <c r="L126" s="41">
        <v>7203.4500000000007</v>
      </c>
      <c r="M126" s="31">
        <v>6998.25</v>
      </c>
      <c r="N126" s="31">
        <v>6723.8</v>
      </c>
      <c r="O126" s="42">
        <v>550800</v>
      </c>
      <c r="P126" s="43">
        <v>-2.4442082890541977E-2</v>
      </c>
    </row>
    <row r="127" spans="1:16" ht="12.75" customHeight="1">
      <c r="A127" s="31">
        <v>117</v>
      </c>
      <c r="B127" s="32" t="s">
        <v>87</v>
      </c>
      <c r="C127" s="33" t="s">
        <v>148</v>
      </c>
      <c r="D127" s="34">
        <v>44525</v>
      </c>
      <c r="E127" s="40">
        <v>5245.45</v>
      </c>
      <c r="F127" s="40">
        <v>5251.7666666666673</v>
      </c>
      <c r="G127" s="41">
        <v>5028.5333333333347</v>
      </c>
      <c r="H127" s="41">
        <v>4811.6166666666677</v>
      </c>
      <c r="I127" s="41">
        <v>4588.383333333335</v>
      </c>
      <c r="J127" s="41">
        <v>5468.6833333333343</v>
      </c>
      <c r="K127" s="41">
        <v>5691.9166666666661</v>
      </c>
      <c r="L127" s="41">
        <v>5908.8333333333339</v>
      </c>
      <c r="M127" s="31">
        <v>5475</v>
      </c>
      <c r="N127" s="31">
        <v>5034.8500000000004</v>
      </c>
      <c r="O127" s="42">
        <v>602800</v>
      </c>
      <c r="P127" s="43">
        <v>-3.8903061224489797E-2</v>
      </c>
    </row>
    <row r="128" spans="1:16" ht="12.75" customHeight="1">
      <c r="A128" s="31">
        <v>118</v>
      </c>
      <c r="B128" s="32" t="s">
        <v>47</v>
      </c>
      <c r="C128" s="33" t="s">
        <v>149</v>
      </c>
      <c r="D128" s="34">
        <v>44525</v>
      </c>
      <c r="E128" s="40">
        <v>893.4</v>
      </c>
      <c r="F128" s="40">
        <v>892.61666666666667</v>
      </c>
      <c r="G128" s="41">
        <v>884.43333333333339</v>
      </c>
      <c r="H128" s="41">
        <v>875.4666666666667</v>
      </c>
      <c r="I128" s="41">
        <v>867.28333333333342</v>
      </c>
      <c r="J128" s="41">
        <v>901.58333333333337</v>
      </c>
      <c r="K128" s="41">
        <v>909.76666666666654</v>
      </c>
      <c r="L128" s="41">
        <v>918.73333333333335</v>
      </c>
      <c r="M128" s="31">
        <v>900.8</v>
      </c>
      <c r="N128" s="31">
        <v>883.65</v>
      </c>
      <c r="O128" s="42">
        <v>8645350</v>
      </c>
      <c r="P128" s="43">
        <v>-2.7070977616223454E-2</v>
      </c>
    </row>
    <row r="129" spans="1:16" ht="12.75" customHeight="1">
      <c r="A129" s="31">
        <v>119</v>
      </c>
      <c r="B129" s="32" t="s">
        <v>49</v>
      </c>
      <c r="C129" s="33" t="s">
        <v>150</v>
      </c>
      <c r="D129" s="34">
        <v>44525</v>
      </c>
      <c r="E129" s="40">
        <v>894.5</v>
      </c>
      <c r="F129" s="40">
        <v>897.75</v>
      </c>
      <c r="G129" s="41">
        <v>889</v>
      </c>
      <c r="H129" s="41">
        <v>883.5</v>
      </c>
      <c r="I129" s="41">
        <v>874.75</v>
      </c>
      <c r="J129" s="41">
        <v>903.25</v>
      </c>
      <c r="K129" s="41">
        <v>912</v>
      </c>
      <c r="L129" s="41">
        <v>917.5</v>
      </c>
      <c r="M129" s="31">
        <v>906.5</v>
      </c>
      <c r="N129" s="31">
        <v>892.25</v>
      </c>
      <c r="O129" s="42">
        <v>11658500</v>
      </c>
      <c r="P129" s="43">
        <v>-1.1396687837597199E-2</v>
      </c>
    </row>
    <row r="130" spans="1:16" ht="12.75" customHeight="1">
      <c r="A130" s="31">
        <v>120</v>
      </c>
      <c r="B130" s="32" t="s">
        <v>63</v>
      </c>
      <c r="C130" s="33" t="s">
        <v>151</v>
      </c>
      <c r="D130" s="34">
        <v>44525</v>
      </c>
      <c r="E130" s="40">
        <v>168.15</v>
      </c>
      <c r="F130" s="40">
        <v>169.86666666666667</v>
      </c>
      <c r="G130" s="41">
        <v>165.53333333333336</v>
      </c>
      <c r="H130" s="41">
        <v>162.91666666666669</v>
      </c>
      <c r="I130" s="41">
        <v>158.58333333333337</v>
      </c>
      <c r="J130" s="41">
        <v>172.48333333333335</v>
      </c>
      <c r="K130" s="41">
        <v>176.81666666666666</v>
      </c>
      <c r="L130" s="41">
        <v>179.43333333333334</v>
      </c>
      <c r="M130" s="31">
        <v>174.2</v>
      </c>
      <c r="N130" s="31">
        <v>167.25</v>
      </c>
      <c r="O130" s="42">
        <v>26828000</v>
      </c>
      <c r="P130" s="43">
        <v>-4.1446334143204228E-2</v>
      </c>
    </row>
    <row r="131" spans="1:16" ht="12.75" customHeight="1">
      <c r="A131" s="31">
        <v>121</v>
      </c>
      <c r="B131" s="32" t="s">
        <v>63</v>
      </c>
      <c r="C131" s="33" t="s">
        <v>152</v>
      </c>
      <c r="D131" s="34">
        <v>44525</v>
      </c>
      <c r="E131" s="40">
        <v>175.4</v>
      </c>
      <c r="F131" s="40">
        <v>176.4</v>
      </c>
      <c r="G131" s="41">
        <v>173.5</v>
      </c>
      <c r="H131" s="41">
        <v>171.6</v>
      </c>
      <c r="I131" s="41">
        <v>168.7</v>
      </c>
      <c r="J131" s="41">
        <v>178.3</v>
      </c>
      <c r="K131" s="41">
        <v>181.20000000000005</v>
      </c>
      <c r="L131" s="41">
        <v>183.10000000000002</v>
      </c>
      <c r="M131" s="31">
        <v>179.3</v>
      </c>
      <c r="N131" s="31">
        <v>174.5</v>
      </c>
      <c r="O131" s="42">
        <v>24228000</v>
      </c>
      <c r="P131" s="43">
        <v>-3.1886837688803647E-2</v>
      </c>
    </row>
    <row r="132" spans="1:16" ht="12.75" customHeight="1">
      <c r="A132" s="31">
        <v>122</v>
      </c>
      <c r="B132" s="32" t="s">
        <v>56</v>
      </c>
      <c r="C132" s="33" t="s">
        <v>153</v>
      </c>
      <c r="D132" s="34">
        <v>44525</v>
      </c>
      <c r="E132" s="40">
        <v>545.79999999999995</v>
      </c>
      <c r="F132" s="40">
        <v>546.65</v>
      </c>
      <c r="G132" s="41">
        <v>542.15</v>
      </c>
      <c r="H132" s="41">
        <v>538.5</v>
      </c>
      <c r="I132" s="41">
        <v>534</v>
      </c>
      <c r="J132" s="41">
        <v>550.29999999999995</v>
      </c>
      <c r="K132" s="41">
        <v>554.79999999999995</v>
      </c>
      <c r="L132" s="41">
        <v>558.44999999999993</v>
      </c>
      <c r="M132" s="31">
        <v>551.15</v>
      </c>
      <c r="N132" s="31">
        <v>543</v>
      </c>
      <c r="O132" s="42">
        <v>6939000</v>
      </c>
      <c r="P132" s="43">
        <v>-1.8112353190887224E-2</v>
      </c>
    </row>
    <row r="133" spans="1:16" ht="12.75" customHeight="1">
      <c r="A133" s="31">
        <v>123</v>
      </c>
      <c r="B133" s="32" t="s">
        <v>49</v>
      </c>
      <c r="C133" s="33" t="s">
        <v>154</v>
      </c>
      <c r="D133" s="34">
        <v>44525</v>
      </c>
      <c r="E133" s="40">
        <v>7672.85</v>
      </c>
      <c r="F133" s="40">
        <v>7733.2666666666664</v>
      </c>
      <c r="G133" s="41">
        <v>7575.583333333333</v>
      </c>
      <c r="H133" s="41">
        <v>7478.3166666666666</v>
      </c>
      <c r="I133" s="41">
        <v>7320.6333333333332</v>
      </c>
      <c r="J133" s="41">
        <v>7830.5333333333328</v>
      </c>
      <c r="K133" s="41">
        <v>7988.2166666666672</v>
      </c>
      <c r="L133" s="41">
        <v>8085.4833333333327</v>
      </c>
      <c r="M133" s="31">
        <v>7890.95</v>
      </c>
      <c r="N133" s="31">
        <v>7636</v>
      </c>
      <c r="O133" s="42">
        <v>2615300</v>
      </c>
      <c r="P133" s="43">
        <v>1.5611044231291988E-2</v>
      </c>
    </row>
    <row r="134" spans="1:16" ht="12.75" customHeight="1">
      <c r="A134" s="31">
        <v>124</v>
      </c>
      <c r="B134" s="32" t="s">
        <v>56</v>
      </c>
      <c r="C134" s="33" t="s">
        <v>155</v>
      </c>
      <c r="D134" s="34">
        <v>44525</v>
      </c>
      <c r="E134" s="40">
        <v>936.6</v>
      </c>
      <c r="F134" s="40">
        <v>941.76666666666677</v>
      </c>
      <c r="G134" s="41">
        <v>926.48333333333358</v>
      </c>
      <c r="H134" s="41">
        <v>916.36666666666679</v>
      </c>
      <c r="I134" s="41">
        <v>901.0833333333336</v>
      </c>
      <c r="J134" s="41">
        <v>951.88333333333355</v>
      </c>
      <c r="K134" s="41">
        <v>967.16666666666663</v>
      </c>
      <c r="L134" s="41">
        <v>977.28333333333353</v>
      </c>
      <c r="M134" s="31">
        <v>957.05</v>
      </c>
      <c r="N134" s="31">
        <v>931.65</v>
      </c>
      <c r="O134" s="42">
        <v>17787500</v>
      </c>
      <c r="P134" s="43">
        <v>-8.3623693379790941E-3</v>
      </c>
    </row>
    <row r="135" spans="1:16" ht="12.75" customHeight="1">
      <c r="A135" s="31">
        <v>125</v>
      </c>
      <c r="B135" s="32" t="s">
        <v>44</v>
      </c>
      <c r="C135" s="33" t="s">
        <v>458</v>
      </c>
      <c r="D135" s="34">
        <v>44525</v>
      </c>
      <c r="E135" s="40">
        <v>1714.55</v>
      </c>
      <c r="F135" s="40">
        <v>1723.5833333333333</v>
      </c>
      <c r="G135" s="41">
        <v>1696.9166666666665</v>
      </c>
      <c r="H135" s="41">
        <v>1679.2833333333333</v>
      </c>
      <c r="I135" s="41">
        <v>1652.6166666666666</v>
      </c>
      <c r="J135" s="41">
        <v>1741.2166666666665</v>
      </c>
      <c r="K135" s="41">
        <v>1767.883333333333</v>
      </c>
      <c r="L135" s="41">
        <v>1785.5166666666664</v>
      </c>
      <c r="M135" s="31">
        <v>1750.25</v>
      </c>
      <c r="N135" s="31">
        <v>1705.95</v>
      </c>
      <c r="O135" s="42">
        <v>1496950</v>
      </c>
      <c r="P135" s="43">
        <v>4.5465656318748472E-2</v>
      </c>
    </row>
    <row r="136" spans="1:16" ht="12.75" customHeight="1">
      <c r="A136" s="31">
        <v>126</v>
      </c>
      <c r="B136" s="32" t="s">
        <v>47</v>
      </c>
      <c r="C136" s="33" t="s">
        <v>156</v>
      </c>
      <c r="D136" s="34">
        <v>44525</v>
      </c>
      <c r="E136" s="40">
        <v>3031.5</v>
      </c>
      <c r="F136" s="40">
        <v>3026.8166666666671</v>
      </c>
      <c r="G136" s="41">
        <v>2998.6333333333341</v>
      </c>
      <c r="H136" s="41">
        <v>2965.7666666666669</v>
      </c>
      <c r="I136" s="41">
        <v>2937.5833333333339</v>
      </c>
      <c r="J136" s="41">
        <v>3059.6833333333343</v>
      </c>
      <c r="K136" s="41">
        <v>3087.8666666666677</v>
      </c>
      <c r="L136" s="41">
        <v>3120.7333333333345</v>
      </c>
      <c r="M136" s="31">
        <v>3055</v>
      </c>
      <c r="N136" s="31">
        <v>2993.95</v>
      </c>
      <c r="O136" s="42">
        <v>818200</v>
      </c>
      <c r="P136" s="43">
        <v>-5.191193511008111E-2</v>
      </c>
    </row>
    <row r="137" spans="1:16" ht="12.75" customHeight="1">
      <c r="A137" s="31">
        <v>127</v>
      </c>
      <c r="B137" s="32" t="s">
        <v>63</v>
      </c>
      <c r="C137" s="33" t="s">
        <v>157</v>
      </c>
      <c r="D137" s="34">
        <v>44525</v>
      </c>
      <c r="E137" s="40">
        <v>941.6</v>
      </c>
      <c r="F137" s="40">
        <v>946.46666666666658</v>
      </c>
      <c r="G137" s="41">
        <v>932.93333333333317</v>
      </c>
      <c r="H137" s="41">
        <v>924.26666666666654</v>
      </c>
      <c r="I137" s="41">
        <v>910.73333333333312</v>
      </c>
      <c r="J137" s="41">
        <v>955.13333333333321</v>
      </c>
      <c r="K137" s="41">
        <v>968.66666666666674</v>
      </c>
      <c r="L137" s="41">
        <v>977.33333333333326</v>
      </c>
      <c r="M137" s="31">
        <v>960</v>
      </c>
      <c r="N137" s="31">
        <v>937.8</v>
      </c>
      <c r="O137" s="42">
        <v>2024750</v>
      </c>
      <c r="P137" s="43">
        <v>-4.9435459261519682E-2</v>
      </c>
    </row>
    <row r="138" spans="1:16" ht="12.75" customHeight="1">
      <c r="A138" s="31">
        <v>128</v>
      </c>
      <c r="B138" s="32" t="s">
        <v>79</v>
      </c>
      <c r="C138" s="33" t="s">
        <v>158</v>
      </c>
      <c r="D138" s="34">
        <v>44525</v>
      </c>
      <c r="E138" s="40">
        <v>938</v>
      </c>
      <c r="F138" s="40">
        <v>941.38333333333333</v>
      </c>
      <c r="G138" s="41">
        <v>930.11666666666667</v>
      </c>
      <c r="H138" s="41">
        <v>922.23333333333335</v>
      </c>
      <c r="I138" s="41">
        <v>910.9666666666667</v>
      </c>
      <c r="J138" s="41">
        <v>949.26666666666665</v>
      </c>
      <c r="K138" s="41">
        <v>960.5333333333333</v>
      </c>
      <c r="L138" s="41">
        <v>968.41666666666663</v>
      </c>
      <c r="M138" s="31">
        <v>952.65</v>
      </c>
      <c r="N138" s="31">
        <v>933.5</v>
      </c>
      <c r="O138" s="42">
        <v>4082400</v>
      </c>
      <c r="P138" s="43">
        <v>-3.1183255019222554E-2</v>
      </c>
    </row>
    <row r="139" spans="1:16" ht="12.75" customHeight="1">
      <c r="A139" s="31">
        <v>129</v>
      </c>
      <c r="B139" s="32" t="s">
        <v>87</v>
      </c>
      <c r="C139" s="33" t="s">
        <v>159</v>
      </c>
      <c r="D139" s="34">
        <v>44525</v>
      </c>
      <c r="E139" s="40">
        <v>4648.8</v>
      </c>
      <c r="F139" s="40">
        <v>4716.3500000000004</v>
      </c>
      <c r="G139" s="41">
        <v>4559.0500000000011</v>
      </c>
      <c r="H139" s="41">
        <v>4469.3000000000011</v>
      </c>
      <c r="I139" s="41">
        <v>4312.0000000000018</v>
      </c>
      <c r="J139" s="41">
        <v>4806.1000000000004</v>
      </c>
      <c r="K139" s="41">
        <v>4963.3999999999996</v>
      </c>
      <c r="L139" s="41">
        <v>5053.1499999999996</v>
      </c>
      <c r="M139" s="31">
        <v>4873.6499999999996</v>
      </c>
      <c r="N139" s="31">
        <v>4626.6000000000004</v>
      </c>
      <c r="O139" s="42">
        <v>2006600</v>
      </c>
      <c r="P139" s="43">
        <v>-8.6947930046438106E-3</v>
      </c>
    </row>
    <row r="140" spans="1:16" ht="12.75" customHeight="1">
      <c r="A140" s="31">
        <v>130</v>
      </c>
      <c r="B140" s="32" t="s">
        <v>49</v>
      </c>
      <c r="C140" s="33" t="s">
        <v>160</v>
      </c>
      <c r="D140" s="34">
        <v>44525</v>
      </c>
      <c r="E140" s="40">
        <v>226</v>
      </c>
      <c r="F140" s="40">
        <v>227.51666666666665</v>
      </c>
      <c r="G140" s="41">
        <v>220.5333333333333</v>
      </c>
      <c r="H140" s="41">
        <v>215.06666666666666</v>
      </c>
      <c r="I140" s="41">
        <v>208.08333333333331</v>
      </c>
      <c r="J140" s="41">
        <v>232.98333333333329</v>
      </c>
      <c r="K140" s="41">
        <v>239.96666666666664</v>
      </c>
      <c r="L140" s="41">
        <v>245.43333333333328</v>
      </c>
      <c r="M140" s="31">
        <v>234.5</v>
      </c>
      <c r="N140" s="31">
        <v>222.05</v>
      </c>
      <c r="O140" s="42">
        <v>30600500</v>
      </c>
      <c r="P140" s="43">
        <v>-7.3796548592188916E-3</v>
      </c>
    </row>
    <row r="141" spans="1:16" ht="12.75" customHeight="1">
      <c r="A141" s="31">
        <v>131</v>
      </c>
      <c r="B141" s="32" t="s">
        <v>87</v>
      </c>
      <c r="C141" s="33" t="s">
        <v>161</v>
      </c>
      <c r="D141" s="34">
        <v>44525</v>
      </c>
      <c r="E141" s="40">
        <v>3198.2</v>
      </c>
      <c r="F141" s="40">
        <v>3241.7166666666667</v>
      </c>
      <c r="G141" s="41">
        <v>3141.4833333333336</v>
      </c>
      <c r="H141" s="41">
        <v>3084.7666666666669</v>
      </c>
      <c r="I141" s="41">
        <v>2984.5333333333338</v>
      </c>
      <c r="J141" s="41">
        <v>3298.4333333333334</v>
      </c>
      <c r="K141" s="41">
        <v>3398.6666666666661</v>
      </c>
      <c r="L141" s="41">
        <v>3455.3833333333332</v>
      </c>
      <c r="M141" s="31">
        <v>3341.95</v>
      </c>
      <c r="N141" s="31">
        <v>3185</v>
      </c>
      <c r="O141" s="42">
        <v>1358750</v>
      </c>
      <c r="P141" s="43">
        <v>-2.6369531725842856E-2</v>
      </c>
    </row>
    <row r="142" spans="1:16" ht="12.75" customHeight="1">
      <c r="A142" s="31">
        <v>132</v>
      </c>
      <c r="B142" s="32" t="s">
        <v>49</v>
      </c>
      <c r="C142" s="33" t="s">
        <v>162</v>
      </c>
      <c r="D142" s="34">
        <v>44525</v>
      </c>
      <c r="E142" s="40">
        <v>76395.399999999994</v>
      </c>
      <c r="F142" s="40">
        <v>76615.46666666666</v>
      </c>
      <c r="G142" s="41">
        <v>75930.93333333332</v>
      </c>
      <c r="H142" s="41">
        <v>75466.46666666666</v>
      </c>
      <c r="I142" s="41">
        <v>74781.93333333332</v>
      </c>
      <c r="J142" s="41">
        <v>77079.93333333332</v>
      </c>
      <c r="K142" s="41">
        <v>77764.466666666674</v>
      </c>
      <c r="L142" s="41">
        <v>78228.93333333332</v>
      </c>
      <c r="M142" s="31">
        <v>77300</v>
      </c>
      <c r="N142" s="31">
        <v>76151</v>
      </c>
      <c r="O142" s="42">
        <v>63570</v>
      </c>
      <c r="P142" s="43">
        <v>-4.4060150375939848E-2</v>
      </c>
    </row>
    <row r="143" spans="1:16" ht="12.75" customHeight="1">
      <c r="A143" s="31">
        <v>133</v>
      </c>
      <c r="B143" s="32" t="s">
        <v>63</v>
      </c>
      <c r="C143" s="33" t="s">
        <v>163</v>
      </c>
      <c r="D143" s="34">
        <v>44525</v>
      </c>
      <c r="E143" s="40">
        <v>1496.4</v>
      </c>
      <c r="F143" s="40">
        <v>1505.8</v>
      </c>
      <c r="G143" s="41">
        <v>1477.6999999999998</v>
      </c>
      <c r="H143" s="41">
        <v>1458.9999999999998</v>
      </c>
      <c r="I143" s="41">
        <v>1430.8999999999996</v>
      </c>
      <c r="J143" s="41">
        <v>1524.5</v>
      </c>
      <c r="K143" s="41">
        <v>1552.6</v>
      </c>
      <c r="L143" s="41">
        <v>1571.3000000000002</v>
      </c>
      <c r="M143" s="31">
        <v>1533.9</v>
      </c>
      <c r="N143" s="31">
        <v>1487.1</v>
      </c>
      <c r="O143" s="42">
        <v>3891000</v>
      </c>
      <c r="P143" s="43">
        <v>-1.1244520678482943E-2</v>
      </c>
    </row>
    <row r="144" spans="1:16" ht="12.75" customHeight="1">
      <c r="A144" s="31">
        <v>134</v>
      </c>
      <c r="B144" s="32" t="s">
        <v>44</v>
      </c>
      <c r="C144" s="33" t="s">
        <v>164</v>
      </c>
      <c r="D144" s="34">
        <v>44525</v>
      </c>
      <c r="E144" s="40">
        <v>391.6</v>
      </c>
      <c r="F144" s="40">
        <v>393.16666666666669</v>
      </c>
      <c r="G144" s="41">
        <v>386.58333333333337</v>
      </c>
      <c r="H144" s="41">
        <v>381.56666666666666</v>
      </c>
      <c r="I144" s="41">
        <v>374.98333333333335</v>
      </c>
      <c r="J144" s="41">
        <v>398.18333333333339</v>
      </c>
      <c r="K144" s="41">
        <v>404.76666666666677</v>
      </c>
      <c r="L144" s="41">
        <v>409.78333333333342</v>
      </c>
      <c r="M144" s="31">
        <v>399.75</v>
      </c>
      <c r="N144" s="31">
        <v>388.15</v>
      </c>
      <c r="O144" s="42">
        <v>2833600</v>
      </c>
      <c r="P144" s="43">
        <v>-4.9382716049382713E-2</v>
      </c>
    </row>
    <row r="145" spans="1:16" ht="12.75" customHeight="1">
      <c r="A145" s="31">
        <v>135</v>
      </c>
      <c r="B145" s="32" t="s">
        <v>120</v>
      </c>
      <c r="C145" s="33" t="s">
        <v>165</v>
      </c>
      <c r="D145" s="34">
        <v>44525</v>
      </c>
      <c r="E145" s="40">
        <v>95.7</v>
      </c>
      <c r="F145" s="40">
        <v>96.266666666666666</v>
      </c>
      <c r="G145" s="41">
        <v>94.483333333333334</v>
      </c>
      <c r="H145" s="41">
        <v>93.266666666666666</v>
      </c>
      <c r="I145" s="41">
        <v>91.483333333333334</v>
      </c>
      <c r="J145" s="41">
        <v>97.483333333333334</v>
      </c>
      <c r="K145" s="41">
        <v>99.266666666666666</v>
      </c>
      <c r="L145" s="41">
        <v>100.48333333333333</v>
      </c>
      <c r="M145" s="31">
        <v>98.05</v>
      </c>
      <c r="N145" s="31">
        <v>95.05</v>
      </c>
      <c r="O145" s="42">
        <v>95565500</v>
      </c>
      <c r="P145" s="43">
        <v>-6.487565499459369E-2</v>
      </c>
    </row>
    <row r="146" spans="1:16" ht="12.75" customHeight="1">
      <c r="A146" s="31">
        <v>136</v>
      </c>
      <c r="B146" s="32" t="s">
        <v>44</v>
      </c>
      <c r="C146" s="33" t="s">
        <v>166</v>
      </c>
      <c r="D146" s="34">
        <v>44525</v>
      </c>
      <c r="E146" s="40">
        <v>5959.55</v>
      </c>
      <c r="F146" s="40">
        <v>5996.6833333333334</v>
      </c>
      <c r="G146" s="41">
        <v>5879.8166666666666</v>
      </c>
      <c r="H146" s="41">
        <v>5800.083333333333</v>
      </c>
      <c r="I146" s="41">
        <v>5683.2166666666662</v>
      </c>
      <c r="J146" s="41">
        <v>6076.416666666667</v>
      </c>
      <c r="K146" s="41">
        <v>6193.2833333333338</v>
      </c>
      <c r="L146" s="41">
        <v>6273.0166666666673</v>
      </c>
      <c r="M146" s="31">
        <v>6113.55</v>
      </c>
      <c r="N146" s="31">
        <v>5916.95</v>
      </c>
      <c r="O146" s="42">
        <v>956625</v>
      </c>
      <c r="P146" s="43">
        <v>-3.9184952978056425E-4</v>
      </c>
    </row>
    <row r="147" spans="1:16" ht="12.75" customHeight="1">
      <c r="A147" s="31">
        <v>137</v>
      </c>
      <c r="B147" s="32" t="s">
        <v>38</v>
      </c>
      <c r="C147" s="33" t="s">
        <v>167</v>
      </c>
      <c r="D147" s="34">
        <v>44525</v>
      </c>
      <c r="E147" s="40">
        <v>3505.65</v>
      </c>
      <c r="F147" s="40">
        <v>3509.9333333333329</v>
      </c>
      <c r="G147" s="41">
        <v>3479.8666666666659</v>
      </c>
      <c r="H147" s="41">
        <v>3454.083333333333</v>
      </c>
      <c r="I147" s="41">
        <v>3424.016666666666</v>
      </c>
      <c r="J147" s="41">
        <v>3535.7166666666658</v>
      </c>
      <c r="K147" s="41">
        <v>3565.7833333333324</v>
      </c>
      <c r="L147" s="41">
        <v>3591.5666666666657</v>
      </c>
      <c r="M147" s="31">
        <v>3540</v>
      </c>
      <c r="N147" s="31">
        <v>3484.15</v>
      </c>
      <c r="O147" s="42">
        <v>669375</v>
      </c>
      <c r="P147" s="43">
        <v>-0.12602820211515864</v>
      </c>
    </row>
    <row r="148" spans="1:16" ht="12.75" customHeight="1">
      <c r="A148" s="31">
        <v>138</v>
      </c>
      <c r="B148" s="32" t="s">
        <v>56</v>
      </c>
      <c r="C148" s="33" t="s">
        <v>168</v>
      </c>
      <c r="D148" s="34">
        <v>44525</v>
      </c>
      <c r="E148" s="40">
        <v>19088.349999999999</v>
      </c>
      <c r="F148" s="40">
        <v>19148.7</v>
      </c>
      <c r="G148" s="41">
        <v>18885</v>
      </c>
      <c r="H148" s="41">
        <v>18681.649999999998</v>
      </c>
      <c r="I148" s="41">
        <v>18417.949999999997</v>
      </c>
      <c r="J148" s="41">
        <v>19352.050000000003</v>
      </c>
      <c r="K148" s="41">
        <v>19615.750000000007</v>
      </c>
      <c r="L148" s="41">
        <v>19819.100000000006</v>
      </c>
      <c r="M148" s="31">
        <v>19412.400000000001</v>
      </c>
      <c r="N148" s="31">
        <v>18945.349999999999</v>
      </c>
      <c r="O148" s="42">
        <v>252100</v>
      </c>
      <c r="P148" s="43">
        <v>9.917683229197659E-5</v>
      </c>
    </row>
    <row r="149" spans="1:16" ht="12.75" customHeight="1">
      <c r="A149" s="31">
        <v>139</v>
      </c>
      <c r="B149" s="32" t="s">
        <v>120</v>
      </c>
      <c r="C149" s="33" t="s">
        <v>169</v>
      </c>
      <c r="D149" s="34">
        <v>44525</v>
      </c>
      <c r="E149" s="40">
        <v>143.05000000000001</v>
      </c>
      <c r="F149" s="40">
        <v>143.1</v>
      </c>
      <c r="G149" s="41">
        <v>141.25</v>
      </c>
      <c r="H149" s="41">
        <v>139.45000000000002</v>
      </c>
      <c r="I149" s="41">
        <v>137.60000000000002</v>
      </c>
      <c r="J149" s="41">
        <v>144.89999999999998</v>
      </c>
      <c r="K149" s="41">
        <v>146.74999999999994</v>
      </c>
      <c r="L149" s="41">
        <v>148.54999999999995</v>
      </c>
      <c r="M149" s="31">
        <v>144.94999999999999</v>
      </c>
      <c r="N149" s="31">
        <v>141.30000000000001</v>
      </c>
      <c r="O149" s="42">
        <v>111159700</v>
      </c>
      <c r="P149" s="43">
        <v>2.0419459991389385E-2</v>
      </c>
    </row>
    <row r="150" spans="1:16" ht="12.75" customHeight="1">
      <c r="A150" s="31">
        <v>140</v>
      </c>
      <c r="B150" s="32" t="s">
        <v>170</v>
      </c>
      <c r="C150" s="33" t="s">
        <v>171</v>
      </c>
      <c r="D150" s="34">
        <v>44525</v>
      </c>
      <c r="E150" s="40">
        <v>135.4</v>
      </c>
      <c r="F150" s="40">
        <v>135.41666666666666</v>
      </c>
      <c r="G150" s="41">
        <v>133.58333333333331</v>
      </c>
      <c r="H150" s="41">
        <v>131.76666666666665</v>
      </c>
      <c r="I150" s="41">
        <v>129.93333333333331</v>
      </c>
      <c r="J150" s="41">
        <v>137.23333333333332</v>
      </c>
      <c r="K150" s="41">
        <v>139.06666666666663</v>
      </c>
      <c r="L150" s="41">
        <v>140.88333333333333</v>
      </c>
      <c r="M150" s="31">
        <v>137.25</v>
      </c>
      <c r="N150" s="31">
        <v>133.6</v>
      </c>
      <c r="O150" s="42">
        <v>53426100</v>
      </c>
      <c r="P150" s="43">
        <v>-8.5828537988881307E-2</v>
      </c>
    </row>
    <row r="151" spans="1:16" ht="12.75" customHeight="1">
      <c r="A151" s="31">
        <v>141</v>
      </c>
      <c r="B151" s="32" t="s">
        <v>97</v>
      </c>
      <c r="C151" s="33" t="s">
        <v>270</v>
      </c>
      <c r="D151" s="34">
        <v>44525</v>
      </c>
      <c r="E151" s="40">
        <v>878.25</v>
      </c>
      <c r="F151" s="40">
        <v>886.81666666666661</v>
      </c>
      <c r="G151" s="41">
        <v>864.63333333333321</v>
      </c>
      <c r="H151" s="41">
        <v>851.01666666666665</v>
      </c>
      <c r="I151" s="41">
        <v>828.83333333333326</v>
      </c>
      <c r="J151" s="41">
        <v>900.43333333333317</v>
      </c>
      <c r="K151" s="41">
        <v>922.61666666666656</v>
      </c>
      <c r="L151" s="41">
        <v>936.23333333333312</v>
      </c>
      <c r="M151" s="31">
        <v>909</v>
      </c>
      <c r="N151" s="31">
        <v>873.2</v>
      </c>
      <c r="O151" s="42">
        <v>2996000</v>
      </c>
      <c r="P151" s="43">
        <v>4.4157111490607463E-2</v>
      </c>
    </row>
    <row r="152" spans="1:16" ht="12.75" customHeight="1">
      <c r="A152" s="31">
        <v>142</v>
      </c>
      <c r="B152" s="32" t="s">
        <v>87</v>
      </c>
      <c r="C152" s="33" t="s">
        <v>469</v>
      </c>
      <c r="D152" s="34">
        <v>44525</v>
      </c>
      <c r="E152" s="40">
        <v>4154.8</v>
      </c>
      <c r="F152" s="40">
        <v>4174.416666666667</v>
      </c>
      <c r="G152" s="41">
        <v>4093.6833333333343</v>
      </c>
      <c r="H152" s="41">
        <v>4032.5666666666675</v>
      </c>
      <c r="I152" s="41">
        <v>3951.8333333333348</v>
      </c>
      <c r="J152" s="41">
        <v>4235.5333333333338</v>
      </c>
      <c r="K152" s="41">
        <v>4316.2666666666655</v>
      </c>
      <c r="L152" s="41">
        <v>4377.3833333333332</v>
      </c>
      <c r="M152" s="31">
        <v>4255.1499999999996</v>
      </c>
      <c r="N152" s="31">
        <v>4113.3</v>
      </c>
      <c r="O152" s="42">
        <v>751375</v>
      </c>
      <c r="P152" s="43">
        <v>2.4893435635123615E-2</v>
      </c>
    </row>
    <row r="153" spans="1:16" ht="12.75" customHeight="1">
      <c r="A153" s="31">
        <v>143</v>
      </c>
      <c r="B153" s="32" t="s">
        <v>79</v>
      </c>
      <c r="C153" s="33" t="s">
        <v>172</v>
      </c>
      <c r="D153" s="34">
        <v>44525</v>
      </c>
      <c r="E153" s="40">
        <v>153.55000000000001</v>
      </c>
      <c r="F153" s="40">
        <v>152.88333333333333</v>
      </c>
      <c r="G153" s="41">
        <v>149.76666666666665</v>
      </c>
      <c r="H153" s="41">
        <v>145.98333333333332</v>
      </c>
      <c r="I153" s="41">
        <v>142.86666666666665</v>
      </c>
      <c r="J153" s="41">
        <v>156.66666666666666</v>
      </c>
      <c r="K153" s="41">
        <v>159.78333333333333</v>
      </c>
      <c r="L153" s="41">
        <v>163.56666666666666</v>
      </c>
      <c r="M153" s="31">
        <v>156</v>
      </c>
      <c r="N153" s="31">
        <v>149.1</v>
      </c>
      <c r="O153" s="42">
        <v>42072800</v>
      </c>
      <c r="P153" s="43">
        <v>-5.1553549730949486E-2</v>
      </c>
    </row>
    <row r="154" spans="1:16" ht="12.75" customHeight="1">
      <c r="A154" s="31">
        <v>144</v>
      </c>
      <c r="B154" s="32" t="s">
        <v>40</v>
      </c>
      <c r="C154" s="33" t="s">
        <v>173</v>
      </c>
      <c r="D154" s="34">
        <v>44525</v>
      </c>
      <c r="E154" s="40">
        <v>39839.599999999999</v>
      </c>
      <c r="F154" s="40">
        <v>40014.966666666667</v>
      </c>
      <c r="G154" s="41">
        <v>39374.983333333337</v>
      </c>
      <c r="H154" s="41">
        <v>38910.366666666669</v>
      </c>
      <c r="I154" s="41">
        <v>38270.383333333339</v>
      </c>
      <c r="J154" s="41">
        <v>40479.583333333336</v>
      </c>
      <c r="K154" s="41">
        <v>41119.566666666658</v>
      </c>
      <c r="L154" s="41">
        <v>41584.183333333334</v>
      </c>
      <c r="M154" s="31">
        <v>40654.949999999997</v>
      </c>
      <c r="N154" s="31">
        <v>39550.35</v>
      </c>
      <c r="O154" s="42">
        <v>83100</v>
      </c>
      <c r="P154" s="43">
        <v>-6.0379918588873815E-2</v>
      </c>
    </row>
    <row r="155" spans="1:16" ht="12.75" customHeight="1">
      <c r="A155" s="31">
        <v>145</v>
      </c>
      <c r="B155" s="320" t="s">
        <v>47</v>
      </c>
      <c r="C155" s="33" t="s">
        <v>174</v>
      </c>
      <c r="D155" s="34">
        <v>44525</v>
      </c>
      <c r="E155" s="40">
        <v>2589.85</v>
      </c>
      <c r="F155" s="40">
        <v>2604.6</v>
      </c>
      <c r="G155" s="41">
        <v>2565.2999999999997</v>
      </c>
      <c r="H155" s="41">
        <v>2540.75</v>
      </c>
      <c r="I155" s="41">
        <v>2501.4499999999998</v>
      </c>
      <c r="J155" s="41">
        <v>2629.1499999999996</v>
      </c>
      <c r="K155" s="41">
        <v>2668.45</v>
      </c>
      <c r="L155" s="41">
        <v>2692.9999999999995</v>
      </c>
      <c r="M155" s="31">
        <v>2643.9</v>
      </c>
      <c r="N155" s="31">
        <v>2580.0500000000002</v>
      </c>
      <c r="O155" s="42">
        <v>3545850</v>
      </c>
      <c r="P155" s="43">
        <v>-2.1253985122210415E-2</v>
      </c>
    </row>
    <row r="156" spans="1:16" ht="12.75" customHeight="1">
      <c r="A156" s="31">
        <v>146</v>
      </c>
      <c r="B156" s="32" t="s">
        <v>87</v>
      </c>
      <c r="C156" s="33" t="s">
        <v>474</v>
      </c>
      <c r="D156" s="34">
        <v>44525</v>
      </c>
      <c r="E156" s="40">
        <v>4095.8</v>
      </c>
      <c r="F156" s="40">
        <v>4119.4000000000005</v>
      </c>
      <c r="G156" s="41">
        <v>4040.0000000000009</v>
      </c>
      <c r="H156" s="41">
        <v>3984.2000000000003</v>
      </c>
      <c r="I156" s="41">
        <v>3904.8000000000006</v>
      </c>
      <c r="J156" s="41">
        <v>4175.2000000000007</v>
      </c>
      <c r="K156" s="41">
        <v>4254.6000000000004</v>
      </c>
      <c r="L156" s="41">
        <v>4310.4000000000015</v>
      </c>
      <c r="M156" s="31">
        <v>4198.8</v>
      </c>
      <c r="N156" s="31">
        <v>4063.6</v>
      </c>
      <c r="O156" s="42">
        <v>342300</v>
      </c>
      <c r="P156" s="43">
        <v>-0.1408132530120482</v>
      </c>
    </row>
    <row r="157" spans="1:16" ht="12.75" customHeight="1">
      <c r="A157" s="31">
        <v>147</v>
      </c>
      <c r="B157" s="32" t="s">
        <v>79</v>
      </c>
      <c r="C157" s="33" t="s">
        <v>175</v>
      </c>
      <c r="D157" s="34">
        <v>44525</v>
      </c>
      <c r="E157" s="40">
        <v>223.55</v>
      </c>
      <c r="F157" s="40">
        <v>224.73333333333335</v>
      </c>
      <c r="G157" s="41">
        <v>221.9666666666667</v>
      </c>
      <c r="H157" s="41">
        <v>220.38333333333335</v>
      </c>
      <c r="I157" s="41">
        <v>217.6166666666667</v>
      </c>
      <c r="J157" s="41">
        <v>226.31666666666669</v>
      </c>
      <c r="K157" s="41">
        <v>229.08333333333334</v>
      </c>
      <c r="L157" s="41">
        <v>230.66666666666669</v>
      </c>
      <c r="M157" s="31">
        <v>227.5</v>
      </c>
      <c r="N157" s="31">
        <v>223.15</v>
      </c>
      <c r="O157" s="42">
        <v>19878000</v>
      </c>
      <c r="P157" s="43">
        <v>-2.8160750953358755E-2</v>
      </c>
    </row>
    <row r="158" spans="1:16" ht="12.75" customHeight="1">
      <c r="A158" s="31">
        <v>148</v>
      </c>
      <c r="B158" s="32" t="s">
        <v>63</v>
      </c>
      <c r="C158" s="33" t="s">
        <v>176</v>
      </c>
      <c r="D158" s="34">
        <v>44525</v>
      </c>
      <c r="E158" s="40">
        <v>124.05</v>
      </c>
      <c r="F158" s="40">
        <v>124.71666666666665</v>
      </c>
      <c r="G158" s="41">
        <v>123.0333333333333</v>
      </c>
      <c r="H158" s="41">
        <v>122.01666666666665</v>
      </c>
      <c r="I158" s="41">
        <v>120.3333333333333</v>
      </c>
      <c r="J158" s="41">
        <v>125.73333333333331</v>
      </c>
      <c r="K158" s="41">
        <v>127.41666666666667</v>
      </c>
      <c r="L158" s="41">
        <v>128.43333333333331</v>
      </c>
      <c r="M158" s="31">
        <v>126.4</v>
      </c>
      <c r="N158" s="31">
        <v>123.7</v>
      </c>
      <c r="O158" s="42">
        <v>50827600</v>
      </c>
      <c r="P158" s="43">
        <v>1.7626613704071498E-2</v>
      </c>
    </row>
    <row r="159" spans="1:16" ht="12.75" customHeight="1">
      <c r="A159" s="31">
        <v>149</v>
      </c>
      <c r="B159" s="32" t="s">
        <v>47</v>
      </c>
      <c r="C159" s="33" t="s">
        <v>177</v>
      </c>
      <c r="D159" s="34">
        <v>44525</v>
      </c>
      <c r="E159" s="40">
        <v>4936</v>
      </c>
      <c r="F159" s="40">
        <v>4948.6500000000005</v>
      </c>
      <c r="G159" s="41">
        <v>4887.3500000000013</v>
      </c>
      <c r="H159" s="41">
        <v>4838.7000000000007</v>
      </c>
      <c r="I159" s="41">
        <v>4777.4000000000015</v>
      </c>
      <c r="J159" s="41">
        <v>4997.3000000000011</v>
      </c>
      <c r="K159" s="41">
        <v>5058.6000000000004</v>
      </c>
      <c r="L159" s="41">
        <v>5107.2500000000009</v>
      </c>
      <c r="M159" s="31">
        <v>5009.95</v>
      </c>
      <c r="N159" s="31">
        <v>4900</v>
      </c>
      <c r="O159" s="42">
        <v>201875</v>
      </c>
      <c r="P159" s="43">
        <v>-9.8099325567136721E-3</v>
      </c>
    </row>
    <row r="160" spans="1:16" ht="12.75" customHeight="1">
      <c r="A160" s="31">
        <v>150</v>
      </c>
      <c r="B160" s="32" t="s">
        <v>56</v>
      </c>
      <c r="C160" s="33" t="s">
        <v>178</v>
      </c>
      <c r="D160" s="34">
        <v>44525</v>
      </c>
      <c r="E160" s="40">
        <v>2271.65</v>
      </c>
      <c r="F160" s="40">
        <v>2286.5166666666664</v>
      </c>
      <c r="G160" s="41">
        <v>2224.2833333333328</v>
      </c>
      <c r="H160" s="41">
        <v>2176.9166666666665</v>
      </c>
      <c r="I160" s="41">
        <v>2114.6833333333329</v>
      </c>
      <c r="J160" s="41">
        <v>2333.8833333333328</v>
      </c>
      <c r="K160" s="41">
        <v>2396.1166666666663</v>
      </c>
      <c r="L160" s="41">
        <v>2443.4833333333327</v>
      </c>
      <c r="M160" s="31">
        <v>2348.75</v>
      </c>
      <c r="N160" s="31">
        <v>2239.15</v>
      </c>
      <c r="O160" s="42">
        <v>2564250</v>
      </c>
      <c r="P160" s="43">
        <v>9.3263696439991467E-2</v>
      </c>
    </row>
    <row r="161" spans="1:16" ht="12.75" customHeight="1">
      <c r="A161" s="31">
        <v>151</v>
      </c>
      <c r="B161" s="32" t="s">
        <v>38</v>
      </c>
      <c r="C161" s="33" t="s">
        <v>179</v>
      </c>
      <c r="D161" s="34">
        <v>44525</v>
      </c>
      <c r="E161" s="40">
        <v>2895.05</v>
      </c>
      <c r="F161" s="40">
        <v>2908.8333333333335</v>
      </c>
      <c r="G161" s="41">
        <v>2847.7166666666672</v>
      </c>
      <c r="H161" s="41">
        <v>2800.3833333333337</v>
      </c>
      <c r="I161" s="41">
        <v>2739.2666666666673</v>
      </c>
      <c r="J161" s="41">
        <v>2956.166666666667</v>
      </c>
      <c r="K161" s="41">
        <v>3017.2833333333328</v>
      </c>
      <c r="L161" s="41">
        <v>3064.6166666666668</v>
      </c>
      <c r="M161" s="31">
        <v>2969.95</v>
      </c>
      <c r="N161" s="31">
        <v>2861.5</v>
      </c>
      <c r="O161" s="42">
        <v>1667000</v>
      </c>
      <c r="P161" s="43">
        <v>2.2385771235817233E-2</v>
      </c>
    </row>
    <row r="162" spans="1:16" ht="12.75" customHeight="1">
      <c r="A162" s="31">
        <v>152</v>
      </c>
      <c r="B162" s="32" t="s">
        <v>58</v>
      </c>
      <c r="C162" s="33" t="s">
        <v>180</v>
      </c>
      <c r="D162" s="34">
        <v>44525</v>
      </c>
      <c r="E162" s="40">
        <v>40.450000000000003</v>
      </c>
      <c r="F162" s="40">
        <v>40.633333333333333</v>
      </c>
      <c r="G162" s="41">
        <v>40.116666666666667</v>
      </c>
      <c r="H162" s="41">
        <v>39.783333333333331</v>
      </c>
      <c r="I162" s="41">
        <v>39.266666666666666</v>
      </c>
      <c r="J162" s="41">
        <v>40.966666666666669</v>
      </c>
      <c r="K162" s="41">
        <v>41.483333333333334</v>
      </c>
      <c r="L162" s="41">
        <v>41.81666666666667</v>
      </c>
      <c r="M162" s="31">
        <v>41.15</v>
      </c>
      <c r="N162" s="31">
        <v>40.299999999999997</v>
      </c>
      <c r="O162" s="42">
        <v>290176000</v>
      </c>
      <c r="P162" s="43">
        <v>1.0024504343951883E-2</v>
      </c>
    </row>
    <row r="163" spans="1:16" ht="12.75" customHeight="1">
      <c r="A163" s="31">
        <v>153</v>
      </c>
      <c r="B163" s="32" t="s">
        <v>44</v>
      </c>
      <c r="C163" s="33" t="s">
        <v>272</v>
      </c>
      <c r="D163" s="34">
        <v>44525</v>
      </c>
      <c r="E163" s="40">
        <v>2346.9499999999998</v>
      </c>
      <c r="F163" s="40">
        <v>2361.65</v>
      </c>
      <c r="G163" s="41">
        <v>2317.65</v>
      </c>
      <c r="H163" s="41">
        <v>2288.35</v>
      </c>
      <c r="I163" s="41">
        <v>2244.35</v>
      </c>
      <c r="J163" s="41">
        <v>2390.9500000000003</v>
      </c>
      <c r="K163" s="41">
        <v>2434.9500000000003</v>
      </c>
      <c r="L163" s="41">
        <v>2464.2500000000005</v>
      </c>
      <c r="M163" s="31">
        <v>2405.65</v>
      </c>
      <c r="N163" s="31">
        <v>2332.35</v>
      </c>
      <c r="O163" s="42">
        <v>824100</v>
      </c>
      <c r="P163" s="43">
        <v>-6.7232597623089987E-2</v>
      </c>
    </row>
    <row r="164" spans="1:16" ht="12.75" customHeight="1">
      <c r="A164" s="31">
        <v>154</v>
      </c>
      <c r="B164" s="32" t="s">
        <v>170</v>
      </c>
      <c r="C164" s="33" t="s">
        <v>181</v>
      </c>
      <c r="D164" s="34">
        <v>44525</v>
      </c>
      <c r="E164" s="40">
        <v>203.3</v>
      </c>
      <c r="F164" s="40">
        <v>203.81666666666669</v>
      </c>
      <c r="G164" s="41">
        <v>200.93333333333339</v>
      </c>
      <c r="H164" s="41">
        <v>198.56666666666669</v>
      </c>
      <c r="I164" s="41">
        <v>195.68333333333339</v>
      </c>
      <c r="J164" s="41">
        <v>206.18333333333339</v>
      </c>
      <c r="K164" s="41">
        <v>209.06666666666666</v>
      </c>
      <c r="L164" s="41">
        <v>211.43333333333339</v>
      </c>
      <c r="M164" s="31">
        <v>206.7</v>
      </c>
      <c r="N164" s="31">
        <v>201.45</v>
      </c>
      <c r="O164" s="42">
        <v>26915651</v>
      </c>
      <c r="P164" s="43">
        <v>4.8836242726517043E-2</v>
      </c>
    </row>
    <row r="165" spans="1:16" ht="12.75" customHeight="1">
      <c r="A165" s="31">
        <v>155</v>
      </c>
      <c r="B165" s="32" t="s">
        <v>182</v>
      </c>
      <c r="C165" s="33" t="s">
        <v>183</v>
      </c>
      <c r="D165" s="34">
        <v>44525</v>
      </c>
      <c r="E165" s="40">
        <v>1569.4</v>
      </c>
      <c r="F165" s="40">
        <v>1586.95</v>
      </c>
      <c r="G165" s="41">
        <v>1529.2</v>
      </c>
      <c r="H165" s="41">
        <v>1489</v>
      </c>
      <c r="I165" s="41">
        <v>1431.25</v>
      </c>
      <c r="J165" s="41">
        <v>1627.15</v>
      </c>
      <c r="K165" s="41">
        <v>1684.9</v>
      </c>
      <c r="L165" s="41">
        <v>1725.1000000000001</v>
      </c>
      <c r="M165" s="31">
        <v>1644.7</v>
      </c>
      <c r="N165" s="31">
        <v>1546.75</v>
      </c>
      <c r="O165" s="42">
        <v>3139598</v>
      </c>
      <c r="P165" s="43">
        <v>8.1755714486046835E-2</v>
      </c>
    </row>
    <row r="166" spans="1:16" ht="12.75" customHeight="1">
      <c r="A166" s="31">
        <v>156</v>
      </c>
      <c r="B166" s="32" t="s">
        <v>42</v>
      </c>
      <c r="C166" s="33" t="s">
        <v>184</v>
      </c>
      <c r="D166" s="34">
        <v>44525</v>
      </c>
      <c r="E166" s="40">
        <v>990.3</v>
      </c>
      <c r="F166" s="40">
        <v>994.69999999999993</v>
      </c>
      <c r="G166" s="41">
        <v>980.59999999999991</v>
      </c>
      <c r="H166" s="41">
        <v>970.9</v>
      </c>
      <c r="I166" s="41">
        <v>956.8</v>
      </c>
      <c r="J166" s="41">
        <v>1004.3999999999999</v>
      </c>
      <c r="K166" s="41">
        <v>1018.5</v>
      </c>
      <c r="L166" s="41">
        <v>1028.1999999999998</v>
      </c>
      <c r="M166" s="31">
        <v>1008.8</v>
      </c>
      <c r="N166" s="31">
        <v>985</v>
      </c>
      <c r="O166" s="42">
        <v>2590800</v>
      </c>
      <c r="P166" s="43">
        <v>-9.4743094743094738E-2</v>
      </c>
    </row>
    <row r="167" spans="1:16" ht="12.75" customHeight="1">
      <c r="A167" s="31">
        <v>157</v>
      </c>
      <c r="B167" s="32" t="s">
        <v>58</v>
      </c>
      <c r="C167" s="33" t="s">
        <v>185</v>
      </c>
      <c r="D167" s="34">
        <v>44525</v>
      </c>
      <c r="E167" s="40">
        <v>200.2</v>
      </c>
      <c r="F167" s="40">
        <v>200</v>
      </c>
      <c r="G167" s="41">
        <v>196.4</v>
      </c>
      <c r="H167" s="41">
        <v>192.6</v>
      </c>
      <c r="I167" s="41">
        <v>189</v>
      </c>
      <c r="J167" s="41">
        <v>203.8</v>
      </c>
      <c r="K167" s="41">
        <v>207.40000000000003</v>
      </c>
      <c r="L167" s="41">
        <v>211.20000000000002</v>
      </c>
      <c r="M167" s="31">
        <v>203.6</v>
      </c>
      <c r="N167" s="31">
        <v>196.2</v>
      </c>
      <c r="O167" s="42">
        <v>29101500</v>
      </c>
      <c r="P167" s="43">
        <v>-2.8181289947704823E-2</v>
      </c>
    </row>
    <row r="168" spans="1:16" ht="12.75" customHeight="1">
      <c r="A168" s="31">
        <v>158</v>
      </c>
      <c r="B168" s="32" t="s">
        <v>170</v>
      </c>
      <c r="C168" s="33" t="s">
        <v>186</v>
      </c>
      <c r="D168" s="34">
        <v>44525</v>
      </c>
      <c r="E168" s="40">
        <v>135.1</v>
      </c>
      <c r="F168" s="40">
        <v>135.41666666666666</v>
      </c>
      <c r="G168" s="41">
        <v>133.98333333333332</v>
      </c>
      <c r="H168" s="41">
        <v>132.86666666666667</v>
      </c>
      <c r="I168" s="41">
        <v>131.43333333333334</v>
      </c>
      <c r="J168" s="41">
        <v>136.5333333333333</v>
      </c>
      <c r="K168" s="41">
        <v>137.96666666666664</v>
      </c>
      <c r="L168" s="41">
        <v>139.08333333333329</v>
      </c>
      <c r="M168" s="31">
        <v>136.85</v>
      </c>
      <c r="N168" s="31">
        <v>134.30000000000001</v>
      </c>
      <c r="O168" s="42">
        <v>55380000</v>
      </c>
      <c r="P168" s="43">
        <v>-5.6526627823775939E-2</v>
      </c>
    </row>
    <row r="169" spans="1:16" ht="12.75" customHeight="1">
      <c r="A169" s="31">
        <v>159</v>
      </c>
      <c r="B169" s="321" t="s">
        <v>79</v>
      </c>
      <c r="C169" s="33" t="s">
        <v>187</v>
      </c>
      <c r="D169" s="34">
        <v>44525</v>
      </c>
      <c r="E169" s="40">
        <v>2354.9</v>
      </c>
      <c r="F169" s="40">
        <v>2371.2833333333333</v>
      </c>
      <c r="G169" s="41">
        <v>2329.7166666666667</v>
      </c>
      <c r="H169" s="41">
        <v>2304.5333333333333</v>
      </c>
      <c r="I169" s="41">
        <v>2262.9666666666667</v>
      </c>
      <c r="J169" s="41">
        <v>2396.4666666666667</v>
      </c>
      <c r="K169" s="41">
        <v>2438.0333333333333</v>
      </c>
      <c r="L169" s="41">
        <v>2463.2166666666667</v>
      </c>
      <c r="M169" s="31">
        <v>2412.85</v>
      </c>
      <c r="N169" s="31">
        <v>2346.1</v>
      </c>
      <c r="O169" s="42">
        <v>38565000</v>
      </c>
      <c r="P169" s="43">
        <v>2.4901668969916021E-2</v>
      </c>
    </row>
    <row r="170" spans="1:16" ht="12.75" customHeight="1">
      <c r="A170" s="31">
        <v>160</v>
      </c>
      <c r="B170" s="32" t="s">
        <v>120</v>
      </c>
      <c r="C170" s="33" t="s">
        <v>188</v>
      </c>
      <c r="D170" s="34">
        <v>44525</v>
      </c>
      <c r="E170" s="40">
        <v>110.5</v>
      </c>
      <c r="F170" s="40">
        <v>110.96666666666665</v>
      </c>
      <c r="G170" s="41">
        <v>109.33333333333331</v>
      </c>
      <c r="H170" s="41">
        <v>108.16666666666666</v>
      </c>
      <c r="I170" s="41">
        <v>106.53333333333332</v>
      </c>
      <c r="J170" s="41">
        <v>112.13333333333331</v>
      </c>
      <c r="K170" s="41">
        <v>113.76666666666667</v>
      </c>
      <c r="L170" s="41">
        <v>114.93333333333331</v>
      </c>
      <c r="M170" s="31">
        <v>112.6</v>
      </c>
      <c r="N170" s="31">
        <v>109.8</v>
      </c>
      <c r="O170" s="42">
        <v>150798250</v>
      </c>
      <c r="P170" s="43">
        <v>-9.6084854156917796E-3</v>
      </c>
    </row>
    <row r="171" spans="1:16" ht="12.75" customHeight="1">
      <c r="A171" s="31">
        <v>161</v>
      </c>
      <c r="B171" s="32" t="s">
        <v>58</v>
      </c>
      <c r="C171" s="33" t="s">
        <v>275</v>
      </c>
      <c r="D171" s="34">
        <v>44525</v>
      </c>
      <c r="E171" s="40">
        <v>999.05</v>
      </c>
      <c r="F171" s="40">
        <v>1004.35</v>
      </c>
      <c r="G171" s="41">
        <v>992.25</v>
      </c>
      <c r="H171" s="41">
        <v>985.44999999999993</v>
      </c>
      <c r="I171" s="41">
        <v>973.34999999999991</v>
      </c>
      <c r="J171" s="41">
        <v>1011.1500000000001</v>
      </c>
      <c r="K171" s="41">
        <v>1023.2500000000002</v>
      </c>
      <c r="L171" s="41">
        <v>1030.0500000000002</v>
      </c>
      <c r="M171" s="31">
        <v>1016.45</v>
      </c>
      <c r="N171" s="31">
        <v>997.55</v>
      </c>
      <c r="O171" s="42">
        <v>2485500</v>
      </c>
      <c r="P171" s="43">
        <v>0.15577772611020693</v>
      </c>
    </row>
    <row r="172" spans="1:16" ht="12.75" customHeight="1">
      <c r="A172" s="31">
        <v>162</v>
      </c>
      <c r="B172" s="32" t="s">
        <v>63</v>
      </c>
      <c r="C172" s="33" t="s">
        <v>189</v>
      </c>
      <c r="D172" s="34">
        <v>44525</v>
      </c>
      <c r="E172" s="40">
        <v>1161.1500000000001</v>
      </c>
      <c r="F172" s="40">
        <v>1164.75</v>
      </c>
      <c r="G172" s="41">
        <v>1149.9000000000001</v>
      </c>
      <c r="H172" s="41">
        <v>1138.6500000000001</v>
      </c>
      <c r="I172" s="41">
        <v>1123.8000000000002</v>
      </c>
      <c r="J172" s="41">
        <v>1176</v>
      </c>
      <c r="K172" s="41">
        <v>1190.8499999999999</v>
      </c>
      <c r="L172" s="41">
        <v>1202.0999999999999</v>
      </c>
      <c r="M172" s="31">
        <v>1179.5999999999999</v>
      </c>
      <c r="N172" s="31">
        <v>1153.5</v>
      </c>
      <c r="O172" s="42">
        <v>7368750</v>
      </c>
      <c r="P172" s="43">
        <v>2.6967701473816243E-2</v>
      </c>
    </row>
    <row r="173" spans="1:16" ht="12.75" customHeight="1">
      <c r="A173" s="31">
        <v>163</v>
      </c>
      <c r="B173" s="32" t="s">
        <v>58</v>
      </c>
      <c r="C173" s="33" t="s">
        <v>190</v>
      </c>
      <c r="D173" s="34">
        <v>44525</v>
      </c>
      <c r="E173" s="40">
        <v>491.95</v>
      </c>
      <c r="F173" s="40">
        <v>492.91666666666669</v>
      </c>
      <c r="G173" s="41">
        <v>486.93333333333339</v>
      </c>
      <c r="H173" s="41">
        <v>481.91666666666669</v>
      </c>
      <c r="I173" s="41">
        <v>475.93333333333339</v>
      </c>
      <c r="J173" s="41">
        <v>497.93333333333339</v>
      </c>
      <c r="K173" s="41">
        <v>503.91666666666663</v>
      </c>
      <c r="L173" s="41">
        <v>508.93333333333339</v>
      </c>
      <c r="M173" s="31">
        <v>498.9</v>
      </c>
      <c r="N173" s="31">
        <v>487.9</v>
      </c>
      <c r="O173" s="42">
        <v>109318500</v>
      </c>
      <c r="P173" s="43">
        <v>-1.1032405145741737E-2</v>
      </c>
    </row>
    <row r="174" spans="1:16" ht="12.75" customHeight="1">
      <c r="A174" s="31">
        <v>164</v>
      </c>
      <c r="B174" s="32" t="s">
        <v>42</v>
      </c>
      <c r="C174" s="33" t="s">
        <v>191</v>
      </c>
      <c r="D174" s="34">
        <v>44525</v>
      </c>
      <c r="E174" s="40">
        <v>26845.5</v>
      </c>
      <c r="F174" s="40">
        <v>26846.149999999998</v>
      </c>
      <c r="G174" s="41">
        <v>26700.349999999995</v>
      </c>
      <c r="H174" s="41">
        <v>26555.199999999997</v>
      </c>
      <c r="I174" s="41">
        <v>26409.399999999994</v>
      </c>
      <c r="J174" s="41">
        <v>26991.299999999996</v>
      </c>
      <c r="K174" s="41">
        <v>27137.1</v>
      </c>
      <c r="L174" s="41">
        <v>27282.249999999996</v>
      </c>
      <c r="M174" s="31">
        <v>26991.95</v>
      </c>
      <c r="N174" s="31">
        <v>26701</v>
      </c>
      <c r="O174" s="42">
        <v>176775</v>
      </c>
      <c r="P174" s="43">
        <v>-1.5043877977434183E-2</v>
      </c>
    </row>
    <row r="175" spans="1:16" ht="12.75" customHeight="1">
      <c r="A175" s="31">
        <v>165</v>
      </c>
      <c r="B175" s="32" t="s">
        <v>70</v>
      </c>
      <c r="C175" s="33" t="s">
        <v>192</v>
      </c>
      <c r="D175" s="34">
        <v>44525</v>
      </c>
      <c r="E175" s="40">
        <v>2272.15</v>
      </c>
      <c r="F175" s="40">
        <v>2290.2166666666667</v>
      </c>
      <c r="G175" s="41">
        <v>2243.8333333333335</v>
      </c>
      <c r="H175" s="41">
        <v>2215.5166666666669</v>
      </c>
      <c r="I175" s="41">
        <v>2169.1333333333337</v>
      </c>
      <c r="J175" s="41">
        <v>2318.5333333333333</v>
      </c>
      <c r="K175" s="41">
        <v>2364.9166666666665</v>
      </c>
      <c r="L175" s="41">
        <v>2393.2333333333331</v>
      </c>
      <c r="M175" s="31">
        <v>2336.6</v>
      </c>
      <c r="N175" s="31">
        <v>2261.9</v>
      </c>
      <c r="O175" s="42">
        <v>1736625</v>
      </c>
      <c r="P175" s="43">
        <v>-1.8190298507462687E-2</v>
      </c>
    </row>
    <row r="176" spans="1:16" ht="12.75" customHeight="1">
      <c r="A176" s="31">
        <v>166</v>
      </c>
      <c r="B176" s="32" t="s">
        <v>40</v>
      </c>
      <c r="C176" s="33" t="s">
        <v>193</v>
      </c>
      <c r="D176" s="34">
        <v>44525</v>
      </c>
      <c r="E176" s="40">
        <v>2140.6999999999998</v>
      </c>
      <c r="F176" s="40">
        <v>2169.4333333333329</v>
      </c>
      <c r="G176" s="41">
        <v>2089.1666666666661</v>
      </c>
      <c r="H176" s="41">
        <v>2037.6333333333332</v>
      </c>
      <c r="I176" s="41">
        <v>1957.3666666666663</v>
      </c>
      <c r="J176" s="41">
        <v>2220.9666666666658</v>
      </c>
      <c r="K176" s="41">
        <v>2301.2333333333331</v>
      </c>
      <c r="L176" s="41">
        <v>2352.7666666666655</v>
      </c>
      <c r="M176" s="31">
        <v>2249.6999999999998</v>
      </c>
      <c r="N176" s="31">
        <v>2117.9</v>
      </c>
      <c r="O176" s="42">
        <v>3152375</v>
      </c>
      <c r="P176" s="43">
        <v>-5.0489457831325302E-2</v>
      </c>
    </row>
    <row r="177" spans="1:16" ht="12.75" customHeight="1">
      <c r="A177" s="31">
        <v>167</v>
      </c>
      <c r="B177" s="32" t="s">
        <v>63</v>
      </c>
      <c r="C177" s="33" t="s">
        <v>194</v>
      </c>
      <c r="D177" s="34">
        <v>44525</v>
      </c>
      <c r="E177" s="40">
        <v>1582.4</v>
      </c>
      <c r="F177" s="40">
        <v>1586.0166666666667</v>
      </c>
      <c r="G177" s="41">
        <v>1568.7833333333333</v>
      </c>
      <c r="H177" s="41">
        <v>1555.1666666666667</v>
      </c>
      <c r="I177" s="41">
        <v>1537.9333333333334</v>
      </c>
      <c r="J177" s="41">
        <v>1599.6333333333332</v>
      </c>
      <c r="K177" s="41">
        <v>1616.8666666666663</v>
      </c>
      <c r="L177" s="41">
        <v>1630.4833333333331</v>
      </c>
      <c r="M177" s="31">
        <v>1603.25</v>
      </c>
      <c r="N177" s="31">
        <v>1572.4</v>
      </c>
      <c r="O177" s="42">
        <v>2936800</v>
      </c>
      <c r="P177" s="43">
        <v>9.487144232091297E-3</v>
      </c>
    </row>
    <row r="178" spans="1:16" ht="12.75" customHeight="1">
      <c r="A178" s="31">
        <v>168</v>
      </c>
      <c r="B178" s="32" t="s">
        <v>47</v>
      </c>
      <c r="C178" s="33" t="s">
        <v>515</v>
      </c>
      <c r="D178" s="34">
        <v>44525</v>
      </c>
      <c r="E178" s="40">
        <v>503.85</v>
      </c>
      <c r="F178" s="40">
        <v>508.9666666666667</v>
      </c>
      <c r="G178" s="41">
        <v>496.73333333333335</v>
      </c>
      <c r="H178" s="41">
        <v>489.61666666666667</v>
      </c>
      <c r="I178" s="41">
        <v>477.38333333333333</v>
      </c>
      <c r="J178" s="41">
        <v>516.08333333333337</v>
      </c>
      <c r="K178" s="41">
        <v>528.31666666666672</v>
      </c>
      <c r="L178" s="41">
        <v>535.43333333333339</v>
      </c>
      <c r="M178" s="31">
        <v>521.20000000000005</v>
      </c>
      <c r="N178" s="31">
        <v>501.85</v>
      </c>
      <c r="O178" s="42">
        <v>3659850</v>
      </c>
      <c r="P178" s="43">
        <v>3.1059837728194727E-2</v>
      </c>
    </row>
    <row r="179" spans="1:16" ht="12.75" customHeight="1">
      <c r="A179" s="31">
        <v>169</v>
      </c>
      <c r="B179" s="32" t="s">
        <v>47</v>
      </c>
      <c r="C179" s="33" t="s">
        <v>195</v>
      </c>
      <c r="D179" s="34">
        <v>44525</v>
      </c>
      <c r="E179" s="40">
        <v>777.15</v>
      </c>
      <c r="F179" s="40">
        <v>781.48333333333323</v>
      </c>
      <c r="G179" s="41">
        <v>767.31666666666649</v>
      </c>
      <c r="H179" s="41">
        <v>757.48333333333323</v>
      </c>
      <c r="I179" s="41">
        <v>743.31666666666649</v>
      </c>
      <c r="J179" s="41">
        <v>791.31666666666649</v>
      </c>
      <c r="K179" s="41">
        <v>805.48333333333323</v>
      </c>
      <c r="L179" s="41">
        <v>815.31666666666649</v>
      </c>
      <c r="M179" s="31">
        <v>795.65</v>
      </c>
      <c r="N179" s="31">
        <v>771.65</v>
      </c>
      <c r="O179" s="42">
        <v>31637900</v>
      </c>
      <c r="P179" s="43">
        <v>-1.3273660080777207E-2</v>
      </c>
    </row>
    <row r="180" spans="1:16" ht="12.75" customHeight="1">
      <c r="A180" s="31">
        <v>170</v>
      </c>
      <c r="B180" s="32" t="s">
        <v>182</v>
      </c>
      <c r="C180" s="33" t="s">
        <v>196</v>
      </c>
      <c r="D180" s="34">
        <v>44525</v>
      </c>
      <c r="E180" s="40">
        <v>536.35</v>
      </c>
      <c r="F180" s="40">
        <v>538.91666666666663</v>
      </c>
      <c r="G180" s="41">
        <v>531.43333333333328</v>
      </c>
      <c r="H180" s="41">
        <v>526.51666666666665</v>
      </c>
      <c r="I180" s="41">
        <v>519.0333333333333</v>
      </c>
      <c r="J180" s="41">
        <v>543.83333333333326</v>
      </c>
      <c r="K180" s="41">
        <v>551.31666666666661</v>
      </c>
      <c r="L180" s="41">
        <v>556.23333333333323</v>
      </c>
      <c r="M180" s="31">
        <v>546.4</v>
      </c>
      <c r="N180" s="31">
        <v>534</v>
      </c>
      <c r="O180" s="42">
        <v>11715000</v>
      </c>
      <c r="P180" s="43">
        <v>-3.1858187678195114E-2</v>
      </c>
    </row>
    <row r="181" spans="1:16" ht="12.75" customHeight="1">
      <c r="A181" s="31">
        <v>171</v>
      </c>
      <c r="B181" s="32" t="s">
        <v>47</v>
      </c>
      <c r="C181" s="33" t="s">
        <v>277</v>
      </c>
      <c r="D181" s="34">
        <v>44525</v>
      </c>
      <c r="E181" s="40">
        <v>578.25</v>
      </c>
      <c r="F181" s="40">
        <v>583.6</v>
      </c>
      <c r="G181" s="41">
        <v>571.20000000000005</v>
      </c>
      <c r="H181" s="41">
        <v>564.15</v>
      </c>
      <c r="I181" s="41">
        <v>551.75</v>
      </c>
      <c r="J181" s="41">
        <v>590.65000000000009</v>
      </c>
      <c r="K181" s="41">
        <v>603.04999999999995</v>
      </c>
      <c r="L181" s="41">
        <v>610.10000000000014</v>
      </c>
      <c r="M181" s="31">
        <v>596</v>
      </c>
      <c r="N181" s="31">
        <v>576.54999999999995</v>
      </c>
      <c r="O181" s="42">
        <v>1343000</v>
      </c>
      <c r="P181" s="43">
        <v>-1.4962593516209476E-2</v>
      </c>
    </row>
    <row r="182" spans="1:16" ht="12.75" customHeight="1">
      <c r="A182" s="31">
        <v>172</v>
      </c>
      <c r="B182" s="32" t="s">
        <v>38</v>
      </c>
      <c r="C182" s="33" t="s">
        <v>197</v>
      </c>
      <c r="D182" s="34">
        <v>44525</v>
      </c>
      <c r="E182" s="40">
        <v>902</v>
      </c>
      <c r="F182" s="40">
        <v>907.38333333333333</v>
      </c>
      <c r="G182" s="41">
        <v>892.56666666666661</v>
      </c>
      <c r="H182" s="41">
        <v>883.13333333333333</v>
      </c>
      <c r="I182" s="41">
        <v>868.31666666666661</v>
      </c>
      <c r="J182" s="41">
        <v>916.81666666666661</v>
      </c>
      <c r="K182" s="41">
        <v>931.63333333333344</v>
      </c>
      <c r="L182" s="41">
        <v>941.06666666666661</v>
      </c>
      <c r="M182" s="31">
        <v>922.2</v>
      </c>
      <c r="N182" s="31">
        <v>897.95</v>
      </c>
      <c r="O182" s="42">
        <v>8414000</v>
      </c>
      <c r="P182" s="43">
        <v>-9.1851154027319838E-3</v>
      </c>
    </row>
    <row r="183" spans="1:16" ht="12.75" customHeight="1">
      <c r="A183" s="31">
        <v>173</v>
      </c>
      <c r="B183" s="32" t="s">
        <v>56</v>
      </c>
      <c r="C183" s="33" t="s">
        <v>198</v>
      </c>
      <c r="D183" s="34">
        <v>44525</v>
      </c>
      <c r="E183" s="40">
        <v>800.1</v>
      </c>
      <c r="F183" s="40">
        <v>808.93333333333339</v>
      </c>
      <c r="G183" s="41">
        <v>788.66666666666674</v>
      </c>
      <c r="H183" s="41">
        <v>777.23333333333335</v>
      </c>
      <c r="I183" s="41">
        <v>756.9666666666667</v>
      </c>
      <c r="J183" s="41">
        <v>820.36666666666679</v>
      </c>
      <c r="K183" s="41">
        <v>840.63333333333344</v>
      </c>
      <c r="L183" s="41">
        <v>852.06666666666683</v>
      </c>
      <c r="M183" s="31">
        <v>829.2</v>
      </c>
      <c r="N183" s="31">
        <v>797.5</v>
      </c>
      <c r="O183" s="42">
        <v>9308250</v>
      </c>
      <c r="P183" s="43">
        <v>9.0736133469925366E-3</v>
      </c>
    </row>
    <row r="184" spans="1:16" ht="12.75" customHeight="1">
      <c r="A184" s="31">
        <v>174</v>
      </c>
      <c r="B184" s="32" t="s">
        <v>49</v>
      </c>
      <c r="C184" s="33" t="s">
        <v>199</v>
      </c>
      <c r="D184" s="34">
        <v>44525</v>
      </c>
      <c r="E184" s="40">
        <v>490.4</v>
      </c>
      <c r="F184" s="40">
        <v>492.66666666666669</v>
      </c>
      <c r="G184" s="41">
        <v>483.83333333333337</v>
      </c>
      <c r="H184" s="41">
        <v>477.26666666666671</v>
      </c>
      <c r="I184" s="41">
        <v>468.43333333333339</v>
      </c>
      <c r="J184" s="41">
        <v>499.23333333333335</v>
      </c>
      <c r="K184" s="41">
        <v>508.06666666666672</v>
      </c>
      <c r="L184" s="41">
        <v>514.63333333333333</v>
      </c>
      <c r="M184" s="31">
        <v>501.5</v>
      </c>
      <c r="N184" s="31">
        <v>486.1</v>
      </c>
      <c r="O184" s="42">
        <v>98005800</v>
      </c>
      <c r="P184" s="43">
        <v>2.4305969260097701E-2</v>
      </c>
    </row>
    <row r="185" spans="1:16" ht="12.75" customHeight="1">
      <c r="A185" s="31">
        <v>175</v>
      </c>
      <c r="B185" s="32" t="s">
        <v>170</v>
      </c>
      <c r="C185" s="33" t="s">
        <v>200</v>
      </c>
      <c r="D185" s="34">
        <v>44525</v>
      </c>
      <c r="E185" s="40">
        <v>238.8</v>
      </c>
      <c r="F185" s="40">
        <v>241.01666666666665</v>
      </c>
      <c r="G185" s="41">
        <v>235.48333333333329</v>
      </c>
      <c r="H185" s="41">
        <v>232.16666666666663</v>
      </c>
      <c r="I185" s="41">
        <v>226.63333333333327</v>
      </c>
      <c r="J185" s="41">
        <v>244.33333333333331</v>
      </c>
      <c r="K185" s="41">
        <v>249.86666666666667</v>
      </c>
      <c r="L185" s="41">
        <v>253.18333333333334</v>
      </c>
      <c r="M185" s="31">
        <v>246.55</v>
      </c>
      <c r="N185" s="31">
        <v>237.7</v>
      </c>
      <c r="O185" s="42">
        <v>103450500</v>
      </c>
      <c r="P185" s="43">
        <v>-2.4380928130371123E-2</v>
      </c>
    </row>
    <row r="186" spans="1:16" ht="12.75" customHeight="1">
      <c r="A186" s="31">
        <v>176</v>
      </c>
      <c r="B186" s="32" t="s">
        <v>120</v>
      </c>
      <c r="C186" s="33" t="s">
        <v>201</v>
      </c>
      <c r="D186" s="34">
        <v>44525</v>
      </c>
      <c r="E186" s="40">
        <v>1179.5</v>
      </c>
      <c r="F186" s="40">
        <v>1185.5333333333333</v>
      </c>
      <c r="G186" s="41">
        <v>1166.3666666666666</v>
      </c>
      <c r="H186" s="41">
        <v>1153.2333333333333</v>
      </c>
      <c r="I186" s="41">
        <v>1134.0666666666666</v>
      </c>
      <c r="J186" s="41">
        <v>1198.6666666666665</v>
      </c>
      <c r="K186" s="41">
        <v>1217.8333333333335</v>
      </c>
      <c r="L186" s="41">
        <v>1230.9666666666665</v>
      </c>
      <c r="M186" s="31">
        <v>1204.7</v>
      </c>
      <c r="N186" s="31">
        <v>1172.4000000000001</v>
      </c>
      <c r="O186" s="42">
        <v>49858875</v>
      </c>
      <c r="P186" s="43">
        <v>-6.4702444973280598E-3</v>
      </c>
    </row>
    <row r="187" spans="1:16" ht="12.75" customHeight="1">
      <c r="A187" s="31">
        <v>177</v>
      </c>
      <c r="B187" s="32" t="s">
        <v>87</v>
      </c>
      <c r="C187" s="33" t="s">
        <v>202</v>
      </c>
      <c r="D187" s="34">
        <v>44525</v>
      </c>
      <c r="E187" s="40">
        <v>3441.05</v>
      </c>
      <c r="F187" s="40">
        <v>3460.9833333333336</v>
      </c>
      <c r="G187" s="41">
        <v>3406.8166666666671</v>
      </c>
      <c r="H187" s="41">
        <v>3372.5833333333335</v>
      </c>
      <c r="I187" s="41">
        <v>3318.416666666667</v>
      </c>
      <c r="J187" s="41">
        <v>3495.2166666666672</v>
      </c>
      <c r="K187" s="41">
        <v>3549.3833333333332</v>
      </c>
      <c r="L187" s="41">
        <v>3583.6166666666672</v>
      </c>
      <c r="M187" s="31">
        <v>3515.15</v>
      </c>
      <c r="N187" s="31">
        <v>3426.75</v>
      </c>
      <c r="O187" s="42">
        <v>14098200</v>
      </c>
      <c r="P187" s="43">
        <v>-1.6769361132324172E-2</v>
      </c>
    </row>
    <row r="188" spans="1:16" ht="12.75" customHeight="1">
      <c r="A188" s="31">
        <v>178</v>
      </c>
      <c r="B188" s="32" t="s">
        <v>87</v>
      </c>
      <c r="C188" s="33" t="s">
        <v>203</v>
      </c>
      <c r="D188" s="34">
        <v>44525</v>
      </c>
      <c r="E188" s="40">
        <v>1535.95</v>
      </c>
      <c r="F188" s="40">
        <v>1541.7666666666664</v>
      </c>
      <c r="G188" s="41">
        <v>1522.0333333333328</v>
      </c>
      <c r="H188" s="41">
        <v>1508.1166666666663</v>
      </c>
      <c r="I188" s="41">
        <v>1488.3833333333328</v>
      </c>
      <c r="J188" s="41">
        <v>1555.6833333333329</v>
      </c>
      <c r="K188" s="41">
        <v>1575.4166666666665</v>
      </c>
      <c r="L188" s="41">
        <v>1589.333333333333</v>
      </c>
      <c r="M188" s="31">
        <v>1561.5</v>
      </c>
      <c r="N188" s="31">
        <v>1527.85</v>
      </c>
      <c r="O188" s="42">
        <v>9315600</v>
      </c>
      <c r="P188" s="43">
        <v>-2.6888122845502977E-2</v>
      </c>
    </row>
    <row r="189" spans="1:16" ht="12.75" customHeight="1">
      <c r="A189" s="31">
        <v>179</v>
      </c>
      <c r="B189" s="32" t="s">
        <v>56</v>
      </c>
      <c r="C189" s="33" t="s">
        <v>204</v>
      </c>
      <c r="D189" s="34">
        <v>44525</v>
      </c>
      <c r="E189" s="40">
        <v>2372.65</v>
      </c>
      <c r="F189" s="40">
        <v>2380.7166666666667</v>
      </c>
      <c r="G189" s="41">
        <v>2357.3833333333332</v>
      </c>
      <c r="H189" s="41">
        <v>2342.1166666666663</v>
      </c>
      <c r="I189" s="41">
        <v>2318.7833333333328</v>
      </c>
      <c r="J189" s="41">
        <v>2395.9833333333336</v>
      </c>
      <c r="K189" s="41">
        <v>2419.3166666666666</v>
      </c>
      <c r="L189" s="41">
        <v>2434.5833333333339</v>
      </c>
      <c r="M189" s="31">
        <v>2404.0500000000002</v>
      </c>
      <c r="N189" s="31">
        <v>2365.4499999999998</v>
      </c>
      <c r="O189" s="42">
        <v>5222250</v>
      </c>
      <c r="P189" s="43">
        <v>-1.0796988208552351E-2</v>
      </c>
    </row>
    <row r="190" spans="1:16" ht="12.75" customHeight="1">
      <c r="A190" s="31">
        <v>180</v>
      </c>
      <c r="B190" s="32" t="s">
        <v>47</v>
      </c>
      <c r="C190" s="33" t="s">
        <v>205</v>
      </c>
      <c r="D190" s="34">
        <v>44525</v>
      </c>
      <c r="E190" s="40">
        <v>2817.4</v>
      </c>
      <c r="F190" s="40">
        <v>2828.2666666666669</v>
      </c>
      <c r="G190" s="41">
        <v>2794.7333333333336</v>
      </c>
      <c r="H190" s="41">
        <v>2772.0666666666666</v>
      </c>
      <c r="I190" s="41">
        <v>2738.5333333333333</v>
      </c>
      <c r="J190" s="41">
        <v>2850.9333333333338</v>
      </c>
      <c r="K190" s="41">
        <v>2884.4666666666676</v>
      </c>
      <c r="L190" s="41">
        <v>2907.1333333333341</v>
      </c>
      <c r="M190" s="31">
        <v>2861.8</v>
      </c>
      <c r="N190" s="31">
        <v>2805.6</v>
      </c>
      <c r="O190" s="42">
        <v>843000</v>
      </c>
      <c r="P190" s="43">
        <v>-5.7837384744341996E-2</v>
      </c>
    </row>
    <row r="191" spans="1:16" ht="12.75" customHeight="1">
      <c r="A191" s="31">
        <v>181</v>
      </c>
      <c r="B191" s="32" t="s">
        <v>170</v>
      </c>
      <c r="C191" s="33" t="s">
        <v>206</v>
      </c>
      <c r="D191" s="34">
        <v>44525</v>
      </c>
      <c r="E191" s="40">
        <v>552.04999999999995</v>
      </c>
      <c r="F191" s="40">
        <v>547.31666666666672</v>
      </c>
      <c r="G191" s="41">
        <v>536.43333333333339</v>
      </c>
      <c r="H191" s="41">
        <v>520.81666666666672</v>
      </c>
      <c r="I191" s="41">
        <v>509.93333333333339</v>
      </c>
      <c r="J191" s="41">
        <v>562.93333333333339</v>
      </c>
      <c r="K191" s="41">
        <v>573.81666666666683</v>
      </c>
      <c r="L191" s="41">
        <v>589.43333333333339</v>
      </c>
      <c r="M191" s="31">
        <v>558.20000000000005</v>
      </c>
      <c r="N191" s="31">
        <v>531.70000000000005</v>
      </c>
      <c r="O191" s="42">
        <v>3091500</v>
      </c>
      <c r="P191" s="43">
        <v>-5.1541647491946618E-2</v>
      </c>
    </row>
    <row r="192" spans="1:16" ht="12.75" customHeight="1">
      <c r="A192" s="31">
        <v>182</v>
      </c>
      <c r="B192" s="32" t="s">
        <v>44</v>
      </c>
      <c r="C192" s="33" t="s">
        <v>207</v>
      </c>
      <c r="D192" s="34">
        <v>44525</v>
      </c>
      <c r="E192" s="40">
        <v>1093.55</v>
      </c>
      <c r="F192" s="40">
        <v>1100.4833333333333</v>
      </c>
      <c r="G192" s="41">
        <v>1082.8166666666666</v>
      </c>
      <c r="H192" s="41">
        <v>1072.0833333333333</v>
      </c>
      <c r="I192" s="41">
        <v>1054.4166666666665</v>
      </c>
      <c r="J192" s="41">
        <v>1111.2166666666667</v>
      </c>
      <c r="K192" s="41">
        <v>1128.8833333333332</v>
      </c>
      <c r="L192" s="41">
        <v>1139.6166666666668</v>
      </c>
      <c r="M192" s="31">
        <v>1118.1500000000001</v>
      </c>
      <c r="N192" s="31">
        <v>1089.75</v>
      </c>
      <c r="O192" s="42">
        <v>2333050</v>
      </c>
      <c r="P192" s="43">
        <v>3.7395228884590584E-2</v>
      </c>
    </row>
    <row r="193" spans="1:16" ht="12.75" customHeight="1">
      <c r="A193" s="31">
        <v>183</v>
      </c>
      <c r="B193" s="32" t="s">
        <v>49</v>
      </c>
      <c r="C193" s="33" t="s">
        <v>208</v>
      </c>
      <c r="D193" s="34">
        <v>44525</v>
      </c>
      <c r="E193" s="40">
        <v>701.6</v>
      </c>
      <c r="F193" s="40">
        <v>710.51666666666677</v>
      </c>
      <c r="G193" s="41">
        <v>690.68333333333351</v>
      </c>
      <c r="H193" s="41">
        <v>679.76666666666677</v>
      </c>
      <c r="I193" s="41">
        <v>659.93333333333351</v>
      </c>
      <c r="J193" s="41">
        <v>721.43333333333351</v>
      </c>
      <c r="K193" s="41">
        <v>741.26666666666677</v>
      </c>
      <c r="L193" s="41">
        <v>752.18333333333351</v>
      </c>
      <c r="M193" s="31">
        <v>730.35</v>
      </c>
      <c r="N193" s="31">
        <v>699.6</v>
      </c>
      <c r="O193" s="42">
        <v>6088600</v>
      </c>
      <c r="P193" s="43">
        <v>-3.0539456085599645E-2</v>
      </c>
    </row>
    <row r="194" spans="1:16" ht="12.75" customHeight="1">
      <c r="A194" s="31">
        <v>184</v>
      </c>
      <c r="B194" s="32" t="s">
        <v>56</v>
      </c>
      <c r="C194" s="33" t="s">
        <v>209</v>
      </c>
      <c r="D194" s="34">
        <v>44525</v>
      </c>
      <c r="E194" s="40">
        <v>1571.9</v>
      </c>
      <c r="F194" s="40">
        <v>1575.6166666666668</v>
      </c>
      <c r="G194" s="41">
        <v>1556.5833333333335</v>
      </c>
      <c r="H194" s="41">
        <v>1541.2666666666667</v>
      </c>
      <c r="I194" s="41">
        <v>1522.2333333333333</v>
      </c>
      <c r="J194" s="41">
        <v>1590.9333333333336</v>
      </c>
      <c r="K194" s="41">
        <v>1609.9666666666669</v>
      </c>
      <c r="L194" s="41">
        <v>1625.2833333333338</v>
      </c>
      <c r="M194" s="31">
        <v>1594.65</v>
      </c>
      <c r="N194" s="31">
        <v>1560.3</v>
      </c>
      <c r="O194" s="42">
        <v>1520400</v>
      </c>
      <c r="P194" s="43">
        <v>-0.17209834190966267</v>
      </c>
    </row>
    <row r="195" spans="1:16" ht="12.75" customHeight="1">
      <c r="A195" s="31">
        <v>185</v>
      </c>
      <c r="B195" s="32" t="s">
        <v>42</v>
      </c>
      <c r="C195" s="33" t="s">
        <v>210</v>
      </c>
      <c r="D195" s="34">
        <v>44525</v>
      </c>
      <c r="E195" s="40">
        <v>7568.35</v>
      </c>
      <c r="F195" s="40">
        <v>7619.9666666666672</v>
      </c>
      <c r="G195" s="41">
        <v>7486.0333333333347</v>
      </c>
      <c r="H195" s="41">
        <v>7403.7166666666672</v>
      </c>
      <c r="I195" s="41">
        <v>7269.7833333333347</v>
      </c>
      <c r="J195" s="41">
        <v>7702.2833333333347</v>
      </c>
      <c r="K195" s="41">
        <v>7836.2166666666672</v>
      </c>
      <c r="L195" s="41">
        <v>7918.5333333333347</v>
      </c>
      <c r="M195" s="31">
        <v>7753.9</v>
      </c>
      <c r="N195" s="31">
        <v>7537.65</v>
      </c>
      <c r="O195" s="42">
        <v>1792500</v>
      </c>
      <c r="P195" s="43">
        <v>-2.5596794836124869E-3</v>
      </c>
    </row>
    <row r="196" spans="1:16" ht="12.75" customHeight="1">
      <c r="A196" s="31">
        <v>186</v>
      </c>
      <c r="B196" s="32" t="s">
        <v>38</v>
      </c>
      <c r="C196" s="33" t="s">
        <v>211</v>
      </c>
      <c r="D196" s="34">
        <v>44525</v>
      </c>
      <c r="E196" s="40">
        <v>722.3</v>
      </c>
      <c r="F196" s="40">
        <v>725.66666666666663</v>
      </c>
      <c r="G196" s="41">
        <v>714.83333333333326</v>
      </c>
      <c r="H196" s="41">
        <v>707.36666666666667</v>
      </c>
      <c r="I196" s="41">
        <v>696.5333333333333</v>
      </c>
      <c r="J196" s="41">
        <v>733.13333333333321</v>
      </c>
      <c r="K196" s="41">
        <v>743.96666666666647</v>
      </c>
      <c r="L196" s="41">
        <v>751.43333333333317</v>
      </c>
      <c r="M196" s="31">
        <v>736.5</v>
      </c>
      <c r="N196" s="31">
        <v>718.2</v>
      </c>
      <c r="O196" s="42">
        <v>25049700</v>
      </c>
      <c r="P196" s="43">
        <v>-2.0198881292728403E-3</v>
      </c>
    </row>
    <row r="197" spans="1:16" ht="12.75" customHeight="1">
      <c r="A197" s="31">
        <v>187</v>
      </c>
      <c r="B197" s="32" t="s">
        <v>120</v>
      </c>
      <c r="C197" s="33" t="s">
        <v>212</v>
      </c>
      <c r="D197" s="34">
        <v>44525</v>
      </c>
      <c r="E197" s="40">
        <v>345.4</v>
      </c>
      <c r="F197" s="40">
        <v>344.63333333333338</v>
      </c>
      <c r="G197" s="41">
        <v>335.91666666666674</v>
      </c>
      <c r="H197" s="41">
        <v>326.43333333333334</v>
      </c>
      <c r="I197" s="41">
        <v>317.7166666666667</v>
      </c>
      <c r="J197" s="41">
        <v>354.11666666666679</v>
      </c>
      <c r="K197" s="41">
        <v>362.83333333333337</v>
      </c>
      <c r="L197" s="41">
        <v>372.31666666666683</v>
      </c>
      <c r="M197" s="31">
        <v>353.35</v>
      </c>
      <c r="N197" s="31">
        <v>335.15</v>
      </c>
      <c r="O197" s="42">
        <v>68844800</v>
      </c>
      <c r="P197" s="43">
        <v>-7.7396036724689463E-2</v>
      </c>
    </row>
    <row r="198" spans="1:16" ht="12.75" customHeight="1">
      <c r="A198" s="31">
        <v>188</v>
      </c>
      <c r="B198" s="32" t="s">
        <v>70</v>
      </c>
      <c r="C198" s="33" t="s">
        <v>213</v>
      </c>
      <c r="D198" s="34">
        <v>44525</v>
      </c>
      <c r="E198" s="40">
        <v>1194.8499999999999</v>
      </c>
      <c r="F198" s="40">
        <v>1196.25</v>
      </c>
      <c r="G198" s="41">
        <v>1182.05</v>
      </c>
      <c r="H198" s="41">
        <v>1169.25</v>
      </c>
      <c r="I198" s="41">
        <v>1155.05</v>
      </c>
      <c r="J198" s="41">
        <v>1209.05</v>
      </c>
      <c r="K198" s="41">
        <v>1223.2499999999998</v>
      </c>
      <c r="L198" s="41">
        <v>1236.05</v>
      </c>
      <c r="M198" s="31">
        <v>1210.45</v>
      </c>
      <c r="N198" s="31">
        <v>1183.45</v>
      </c>
      <c r="O198" s="42">
        <v>1942000</v>
      </c>
      <c r="P198" s="43">
        <v>-0.1108058608058608</v>
      </c>
    </row>
    <row r="199" spans="1:16" ht="12.75" customHeight="1">
      <c r="A199" s="31">
        <v>189</v>
      </c>
      <c r="B199" s="32" t="s">
        <v>70</v>
      </c>
      <c r="C199" s="33" t="s">
        <v>282</v>
      </c>
      <c r="D199" s="34">
        <v>44525</v>
      </c>
      <c r="E199" s="40">
        <v>2201.3000000000002</v>
      </c>
      <c r="F199" s="40">
        <v>2212.0666666666671</v>
      </c>
      <c r="G199" s="41">
        <v>2174.8833333333341</v>
      </c>
      <c r="H199" s="41">
        <v>2148.4666666666672</v>
      </c>
      <c r="I199" s="41">
        <v>2111.2833333333342</v>
      </c>
      <c r="J199" s="41">
        <v>2238.483333333334</v>
      </c>
      <c r="K199" s="41">
        <v>2275.6666666666674</v>
      </c>
      <c r="L199" s="41">
        <v>2302.0833333333339</v>
      </c>
      <c r="M199" s="31">
        <v>2249.25</v>
      </c>
      <c r="N199" s="31">
        <v>2185.65</v>
      </c>
      <c r="O199" s="42">
        <v>374750</v>
      </c>
      <c r="P199" s="43">
        <v>-9.3163944343617661E-2</v>
      </c>
    </row>
    <row r="200" spans="1:16" ht="12.75" customHeight="1">
      <c r="A200" s="31">
        <v>190</v>
      </c>
      <c r="B200" s="32" t="s">
        <v>87</v>
      </c>
      <c r="C200" s="33" t="s">
        <v>214</v>
      </c>
      <c r="D200" s="34">
        <v>44525</v>
      </c>
      <c r="E200" s="40">
        <v>636.6</v>
      </c>
      <c r="F200" s="40">
        <v>638.65</v>
      </c>
      <c r="G200" s="41">
        <v>630.25</v>
      </c>
      <c r="H200" s="41">
        <v>623.9</v>
      </c>
      <c r="I200" s="41">
        <v>615.5</v>
      </c>
      <c r="J200" s="41">
        <v>645</v>
      </c>
      <c r="K200" s="41">
        <v>653.39999999999986</v>
      </c>
      <c r="L200" s="41">
        <v>659.75</v>
      </c>
      <c r="M200" s="31">
        <v>647.04999999999995</v>
      </c>
      <c r="N200" s="31">
        <v>632.29999999999995</v>
      </c>
      <c r="O200" s="42">
        <v>29831200</v>
      </c>
      <c r="P200" s="43">
        <v>-1.1531120771922384E-2</v>
      </c>
    </row>
    <row r="201" spans="1:16" ht="12.75" customHeight="1">
      <c r="A201" s="31">
        <v>191</v>
      </c>
      <c r="B201" s="32" t="s">
        <v>182</v>
      </c>
      <c r="C201" s="33" t="s">
        <v>215</v>
      </c>
      <c r="D201" s="34">
        <v>44525</v>
      </c>
      <c r="E201" s="40">
        <v>334.4</v>
      </c>
      <c r="F201" s="40">
        <v>328.81666666666666</v>
      </c>
      <c r="G201" s="41">
        <v>319.63333333333333</v>
      </c>
      <c r="H201" s="41">
        <v>304.86666666666667</v>
      </c>
      <c r="I201" s="41">
        <v>295.68333333333334</v>
      </c>
      <c r="J201" s="41">
        <v>343.58333333333331</v>
      </c>
      <c r="K201" s="41">
        <v>352.76666666666659</v>
      </c>
      <c r="L201" s="41">
        <v>367.5333333333333</v>
      </c>
      <c r="M201" s="31">
        <v>338</v>
      </c>
      <c r="N201" s="31">
        <v>314.05</v>
      </c>
      <c r="O201" s="42">
        <v>76008000</v>
      </c>
      <c r="P201" s="43">
        <v>4.7374948325754444E-2</v>
      </c>
    </row>
    <row r="202" spans="1:16" ht="12.75" customHeight="1">
      <c r="A202" s="31"/>
      <c r="B202" s="32"/>
      <c r="C202" s="33"/>
      <c r="D202" s="34"/>
      <c r="E202" s="40"/>
      <c r="F202" s="40"/>
      <c r="G202" s="41"/>
      <c r="H202" s="41"/>
      <c r="I202" s="41"/>
      <c r="J202" s="41"/>
      <c r="K202" s="41"/>
      <c r="L202" s="41"/>
      <c r="M202" s="31"/>
      <c r="N202" s="31"/>
      <c r="O202" s="42"/>
      <c r="P202" s="43"/>
    </row>
    <row r="203" spans="1:16" ht="12.75" customHeight="1">
      <c r="B203" s="45"/>
      <c r="C203" s="44"/>
      <c r="D203" s="46"/>
      <c r="E203" s="47"/>
      <c r="F203" s="47"/>
      <c r="G203" s="48"/>
      <c r="H203" s="48"/>
      <c r="I203" s="48"/>
      <c r="J203" s="48"/>
      <c r="K203" s="48"/>
      <c r="L203" s="1"/>
      <c r="M203" s="1"/>
      <c r="N203" s="1"/>
      <c r="O203" s="1"/>
      <c r="P203" s="1"/>
    </row>
    <row r="204" spans="1:16" ht="12.75" customHeight="1">
      <c r="A204" s="44"/>
      <c r="B204" s="45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45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45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45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9" t="s">
        <v>216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9" t="s">
        <v>217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9" t="s">
        <v>218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9" t="s">
        <v>219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9" t="s">
        <v>220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221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222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223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50" t="s">
        <v>224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50" t="s">
        <v>225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50" t="s">
        <v>226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50" t="s">
        <v>227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50" t="s">
        <v>228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50" t="s">
        <v>229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50" t="s">
        <v>230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34" t="s">
        <v>16</v>
      </c>
      <c r="B8" s="536"/>
      <c r="C8" s="540" t="s">
        <v>20</v>
      </c>
      <c r="D8" s="540" t="s">
        <v>21</v>
      </c>
      <c r="E8" s="531" t="s">
        <v>22</v>
      </c>
      <c r="F8" s="532"/>
      <c r="G8" s="533"/>
      <c r="H8" s="531" t="s">
        <v>23</v>
      </c>
      <c r="I8" s="532"/>
      <c r="J8" s="533"/>
      <c r="K8" s="26"/>
      <c r="L8" s="53"/>
      <c r="M8" s="53"/>
      <c r="N8" s="1"/>
      <c r="O8" s="1"/>
    </row>
    <row r="9" spans="1:15" ht="36" customHeight="1">
      <c r="A9" s="538"/>
      <c r="B9" s="539"/>
      <c r="C9" s="539"/>
      <c r="D9" s="53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17415.05</v>
      </c>
      <c r="D10" s="35">
        <v>17456.55</v>
      </c>
      <c r="E10" s="35">
        <v>17312.5</v>
      </c>
      <c r="F10" s="35">
        <v>17209.95</v>
      </c>
      <c r="G10" s="35">
        <v>17065.900000000001</v>
      </c>
      <c r="H10" s="35">
        <v>17559.099999999999</v>
      </c>
      <c r="I10" s="35">
        <v>17703.149999999994</v>
      </c>
      <c r="J10" s="35">
        <v>17805.699999999997</v>
      </c>
      <c r="K10" s="37">
        <v>17600.599999999999</v>
      </c>
      <c r="L10" s="37">
        <v>17354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37441.949999999997</v>
      </c>
      <c r="D11" s="40">
        <v>37523.966666666667</v>
      </c>
      <c r="E11" s="40">
        <v>37156.033333333333</v>
      </c>
      <c r="F11" s="40">
        <v>36870.116666666669</v>
      </c>
      <c r="G11" s="40">
        <v>36502.183333333334</v>
      </c>
      <c r="H11" s="40">
        <v>37809.883333333331</v>
      </c>
      <c r="I11" s="40">
        <v>38177.816666666666</v>
      </c>
      <c r="J11" s="40">
        <v>38463.73333333333</v>
      </c>
      <c r="K11" s="31">
        <v>37891.9</v>
      </c>
      <c r="L11" s="31">
        <v>37238.050000000003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2340.6</v>
      </c>
      <c r="D12" s="40">
        <v>2344.6</v>
      </c>
      <c r="E12" s="40">
        <v>2319.4499999999998</v>
      </c>
      <c r="F12" s="40">
        <v>2298.2999999999997</v>
      </c>
      <c r="G12" s="40">
        <v>2273.1499999999996</v>
      </c>
      <c r="H12" s="40">
        <v>2365.75</v>
      </c>
      <c r="I12" s="40">
        <v>2390.9000000000005</v>
      </c>
      <c r="J12" s="40">
        <v>2412.0500000000002</v>
      </c>
      <c r="K12" s="31">
        <v>2369.75</v>
      </c>
      <c r="L12" s="31">
        <v>2323.4499999999998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5134.05</v>
      </c>
      <c r="D13" s="40">
        <v>5151.25</v>
      </c>
      <c r="E13" s="40">
        <v>5098.3</v>
      </c>
      <c r="F13" s="40">
        <v>5062.55</v>
      </c>
      <c r="G13" s="40">
        <v>5009.6000000000004</v>
      </c>
      <c r="H13" s="40">
        <v>5187</v>
      </c>
      <c r="I13" s="40">
        <v>5239.9500000000007</v>
      </c>
      <c r="J13" s="40">
        <v>5275.7</v>
      </c>
      <c r="K13" s="31">
        <v>5204.2</v>
      </c>
      <c r="L13" s="31">
        <v>5115.5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34966.25</v>
      </c>
      <c r="D14" s="40">
        <v>35152.383333333339</v>
      </c>
      <c r="E14" s="40">
        <v>34642.166666666679</v>
      </c>
      <c r="F14" s="40">
        <v>34318.083333333343</v>
      </c>
      <c r="G14" s="40">
        <v>33807.866666666683</v>
      </c>
      <c r="H14" s="40">
        <v>35476.466666666674</v>
      </c>
      <c r="I14" s="40">
        <v>35986.683333333334</v>
      </c>
      <c r="J14" s="40">
        <v>36310.76666666667</v>
      </c>
      <c r="K14" s="31">
        <v>35662.6</v>
      </c>
      <c r="L14" s="31">
        <v>34828.300000000003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4020.15</v>
      </c>
      <c r="D15" s="40">
        <v>4034.4</v>
      </c>
      <c r="E15" s="40">
        <v>3993.25</v>
      </c>
      <c r="F15" s="40">
        <v>3966.35</v>
      </c>
      <c r="G15" s="40">
        <v>3925.2</v>
      </c>
      <c r="H15" s="40">
        <v>4061.3</v>
      </c>
      <c r="I15" s="40">
        <v>4102.4500000000007</v>
      </c>
      <c r="J15" s="40">
        <v>4129.3500000000004</v>
      </c>
      <c r="K15" s="31">
        <v>4075.55</v>
      </c>
      <c r="L15" s="31">
        <v>4007.5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8591.7999999999993</v>
      </c>
      <c r="D16" s="40">
        <v>8619.9666666666653</v>
      </c>
      <c r="E16" s="40">
        <v>8531.6333333333314</v>
      </c>
      <c r="F16" s="40">
        <v>8471.4666666666653</v>
      </c>
      <c r="G16" s="40">
        <v>8383.1333333333314</v>
      </c>
      <c r="H16" s="40">
        <v>8680.1333333333314</v>
      </c>
      <c r="I16" s="40">
        <v>8768.4666666666635</v>
      </c>
      <c r="J16" s="40">
        <v>8828.6333333333314</v>
      </c>
      <c r="K16" s="31">
        <v>8708.2999999999993</v>
      </c>
      <c r="L16" s="31">
        <v>8559.7999999999993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2404.75</v>
      </c>
      <c r="D17" s="40">
        <v>2408.5166666666669</v>
      </c>
      <c r="E17" s="40">
        <v>2388.7833333333338</v>
      </c>
      <c r="F17" s="40">
        <v>2372.8166666666671</v>
      </c>
      <c r="G17" s="40">
        <v>2353.0833333333339</v>
      </c>
      <c r="H17" s="40">
        <v>2424.4833333333336</v>
      </c>
      <c r="I17" s="40">
        <v>2444.2166666666662</v>
      </c>
      <c r="J17" s="40">
        <v>2460.1833333333334</v>
      </c>
      <c r="K17" s="31">
        <v>2428.25</v>
      </c>
      <c r="L17" s="31">
        <v>2392.5500000000002</v>
      </c>
      <c r="M17" s="31">
        <v>2.3736199999999998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1204.8</v>
      </c>
      <c r="D18" s="40">
        <v>1205.9166666666667</v>
      </c>
      <c r="E18" s="40">
        <v>1190.8833333333334</v>
      </c>
      <c r="F18" s="40">
        <v>1176.9666666666667</v>
      </c>
      <c r="G18" s="40">
        <v>1161.9333333333334</v>
      </c>
      <c r="H18" s="40">
        <v>1219.8333333333335</v>
      </c>
      <c r="I18" s="40">
        <v>1234.8666666666668</v>
      </c>
      <c r="J18" s="40">
        <v>1248.7833333333335</v>
      </c>
      <c r="K18" s="31">
        <v>1220.95</v>
      </c>
      <c r="L18" s="31">
        <v>1192</v>
      </c>
      <c r="M18" s="31">
        <v>3.0577000000000001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940.85</v>
      </c>
      <c r="D19" s="40">
        <v>939.81666666666661</v>
      </c>
      <c r="E19" s="40">
        <v>931.63333333333321</v>
      </c>
      <c r="F19" s="40">
        <v>922.41666666666663</v>
      </c>
      <c r="G19" s="40">
        <v>914.23333333333323</v>
      </c>
      <c r="H19" s="40">
        <v>949.03333333333319</v>
      </c>
      <c r="I19" s="40">
        <v>957.21666666666658</v>
      </c>
      <c r="J19" s="40">
        <v>966.43333333333317</v>
      </c>
      <c r="K19" s="31">
        <v>948</v>
      </c>
      <c r="L19" s="31">
        <v>930.6</v>
      </c>
      <c r="M19" s="31">
        <v>4.16228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1755.15</v>
      </c>
      <c r="D20" s="40">
        <v>1752.1666666666667</v>
      </c>
      <c r="E20" s="40">
        <v>1715.4333333333334</v>
      </c>
      <c r="F20" s="40">
        <v>1675.7166666666667</v>
      </c>
      <c r="G20" s="40">
        <v>1638.9833333333333</v>
      </c>
      <c r="H20" s="40">
        <v>1791.8833333333334</v>
      </c>
      <c r="I20" s="40">
        <v>1828.6166666666666</v>
      </c>
      <c r="J20" s="40">
        <v>1868.3333333333335</v>
      </c>
      <c r="K20" s="31">
        <v>1788.9</v>
      </c>
      <c r="L20" s="31">
        <v>1712.45</v>
      </c>
      <c r="M20" s="31">
        <v>45.628579999999999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1391.35</v>
      </c>
      <c r="D21" s="40">
        <v>1396.7833333333335</v>
      </c>
      <c r="E21" s="40">
        <v>1364.5666666666671</v>
      </c>
      <c r="F21" s="40">
        <v>1337.7833333333335</v>
      </c>
      <c r="G21" s="40">
        <v>1305.5666666666671</v>
      </c>
      <c r="H21" s="40">
        <v>1423.5666666666671</v>
      </c>
      <c r="I21" s="40">
        <v>1455.7833333333338</v>
      </c>
      <c r="J21" s="40">
        <v>1482.5666666666671</v>
      </c>
      <c r="K21" s="31">
        <v>1429</v>
      </c>
      <c r="L21" s="31">
        <v>1370</v>
      </c>
      <c r="M21" s="31">
        <v>30.073029999999999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763.05</v>
      </c>
      <c r="D22" s="40">
        <v>755.80000000000007</v>
      </c>
      <c r="E22" s="40">
        <v>739.25000000000011</v>
      </c>
      <c r="F22" s="40">
        <v>715.45</v>
      </c>
      <c r="G22" s="40">
        <v>698.90000000000009</v>
      </c>
      <c r="H22" s="40">
        <v>779.60000000000014</v>
      </c>
      <c r="I22" s="40">
        <v>796.15000000000009</v>
      </c>
      <c r="J22" s="40">
        <v>819.95000000000016</v>
      </c>
      <c r="K22" s="31">
        <v>772.35</v>
      </c>
      <c r="L22" s="31">
        <v>732</v>
      </c>
      <c r="M22" s="31">
        <v>116.47665000000001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1656.25</v>
      </c>
      <c r="D23" s="40">
        <v>1657.4166666666667</v>
      </c>
      <c r="E23" s="40">
        <v>1629.8333333333335</v>
      </c>
      <c r="F23" s="40">
        <v>1603.4166666666667</v>
      </c>
      <c r="G23" s="40">
        <v>1575.8333333333335</v>
      </c>
      <c r="H23" s="40">
        <v>1683.8333333333335</v>
      </c>
      <c r="I23" s="40">
        <v>1711.416666666667</v>
      </c>
      <c r="J23" s="40">
        <v>1737.8333333333335</v>
      </c>
      <c r="K23" s="31">
        <v>1685</v>
      </c>
      <c r="L23" s="31">
        <v>1631</v>
      </c>
      <c r="M23" s="31">
        <v>0.69537000000000004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1937</v>
      </c>
      <c r="D24" s="40">
        <v>1942</v>
      </c>
      <c r="E24" s="40">
        <v>1899</v>
      </c>
      <c r="F24" s="40">
        <v>1861</v>
      </c>
      <c r="G24" s="40">
        <v>1818</v>
      </c>
      <c r="H24" s="40">
        <v>1980</v>
      </c>
      <c r="I24" s="40">
        <v>2023</v>
      </c>
      <c r="J24" s="40">
        <v>2061</v>
      </c>
      <c r="K24" s="31">
        <v>1985</v>
      </c>
      <c r="L24" s="31">
        <v>1904</v>
      </c>
      <c r="M24" s="31">
        <v>0.79161999999999999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102.95</v>
      </c>
      <c r="D25" s="40">
        <v>102.96666666666665</v>
      </c>
      <c r="E25" s="40">
        <v>101.48333333333331</v>
      </c>
      <c r="F25" s="40">
        <v>100.01666666666665</v>
      </c>
      <c r="G25" s="40">
        <v>98.533333333333303</v>
      </c>
      <c r="H25" s="40">
        <v>104.43333333333331</v>
      </c>
      <c r="I25" s="40">
        <v>105.91666666666666</v>
      </c>
      <c r="J25" s="40">
        <v>107.38333333333331</v>
      </c>
      <c r="K25" s="31">
        <v>104.45</v>
      </c>
      <c r="L25" s="31">
        <v>101.5</v>
      </c>
      <c r="M25" s="31">
        <v>13.63627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272.95</v>
      </c>
      <c r="D26" s="40">
        <v>274.66666666666669</v>
      </c>
      <c r="E26" s="40">
        <v>269.83333333333337</v>
      </c>
      <c r="F26" s="40">
        <v>266.7166666666667</v>
      </c>
      <c r="G26" s="40">
        <v>261.88333333333338</v>
      </c>
      <c r="H26" s="40">
        <v>277.78333333333336</v>
      </c>
      <c r="I26" s="40">
        <v>282.61666666666673</v>
      </c>
      <c r="J26" s="40">
        <v>285.73333333333335</v>
      </c>
      <c r="K26" s="31">
        <v>279.5</v>
      </c>
      <c r="L26" s="31">
        <v>271.55</v>
      </c>
      <c r="M26" s="31">
        <v>20.57976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2039</v>
      </c>
      <c r="D27" s="40">
        <v>2044</v>
      </c>
      <c r="E27" s="40">
        <v>2008</v>
      </c>
      <c r="F27" s="40">
        <v>1977</v>
      </c>
      <c r="G27" s="40">
        <v>1941</v>
      </c>
      <c r="H27" s="40">
        <v>2075</v>
      </c>
      <c r="I27" s="40">
        <v>2111</v>
      </c>
      <c r="J27" s="40">
        <v>2142</v>
      </c>
      <c r="K27" s="31">
        <v>2080</v>
      </c>
      <c r="L27" s="31">
        <v>2013</v>
      </c>
      <c r="M27" s="31">
        <v>0.63156000000000001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780.85</v>
      </c>
      <c r="D28" s="40">
        <v>774</v>
      </c>
      <c r="E28" s="40">
        <v>764.15</v>
      </c>
      <c r="F28" s="40">
        <v>747.44999999999993</v>
      </c>
      <c r="G28" s="40">
        <v>737.59999999999991</v>
      </c>
      <c r="H28" s="40">
        <v>790.7</v>
      </c>
      <c r="I28" s="40">
        <v>800.55</v>
      </c>
      <c r="J28" s="40">
        <v>817.25000000000011</v>
      </c>
      <c r="K28" s="31">
        <v>783.85</v>
      </c>
      <c r="L28" s="31">
        <v>757.3</v>
      </c>
      <c r="M28" s="31">
        <v>2.3576100000000002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3332.55</v>
      </c>
      <c r="D29" s="40">
        <v>3350.2333333333336</v>
      </c>
      <c r="E29" s="40">
        <v>3303.4666666666672</v>
      </c>
      <c r="F29" s="40">
        <v>3274.3833333333337</v>
      </c>
      <c r="G29" s="40">
        <v>3227.6166666666672</v>
      </c>
      <c r="H29" s="40">
        <v>3379.3166666666671</v>
      </c>
      <c r="I29" s="40">
        <v>3426.0833333333335</v>
      </c>
      <c r="J29" s="40">
        <v>3455.166666666667</v>
      </c>
      <c r="K29" s="31">
        <v>3397</v>
      </c>
      <c r="L29" s="31">
        <v>3321.15</v>
      </c>
      <c r="M29" s="31">
        <v>0.37835000000000002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634.54999999999995</v>
      </c>
      <c r="D30" s="40">
        <v>637.15</v>
      </c>
      <c r="E30" s="40">
        <v>628.69999999999993</v>
      </c>
      <c r="F30" s="40">
        <v>622.84999999999991</v>
      </c>
      <c r="G30" s="40">
        <v>614.39999999999986</v>
      </c>
      <c r="H30" s="40">
        <v>643</v>
      </c>
      <c r="I30" s="40">
        <v>651.45000000000005</v>
      </c>
      <c r="J30" s="40">
        <v>657.30000000000007</v>
      </c>
      <c r="K30" s="31">
        <v>645.6</v>
      </c>
      <c r="L30" s="31">
        <v>631.29999999999995</v>
      </c>
      <c r="M30" s="31">
        <v>8.1890099999999997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393.5</v>
      </c>
      <c r="D31" s="40">
        <v>394.2833333333333</v>
      </c>
      <c r="E31" s="40">
        <v>390.01666666666659</v>
      </c>
      <c r="F31" s="40">
        <v>386.5333333333333</v>
      </c>
      <c r="G31" s="40">
        <v>382.26666666666659</v>
      </c>
      <c r="H31" s="40">
        <v>397.76666666666659</v>
      </c>
      <c r="I31" s="40">
        <v>402.03333333333325</v>
      </c>
      <c r="J31" s="40">
        <v>405.51666666666659</v>
      </c>
      <c r="K31" s="31">
        <v>398.55</v>
      </c>
      <c r="L31" s="31">
        <v>390.8</v>
      </c>
      <c r="M31" s="31">
        <v>24.61617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5397.2</v>
      </c>
      <c r="D32" s="40">
        <v>5394.583333333333</v>
      </c>
      <c r="E32" s="40">
        <v>5307.7166666666662</v>
      </c>
      <c r="F32" s="40">
        <v>5218.2333333333336</v>
      </c>
      <c r="G32" s="40">
        <v>5131.3666666666668</v>
      </c>
      <c r="H32" s="40">
        <v>5484.0666666666657</v>
      </c>
      <c r="I32" s="40">
        <v>5570.9333333333325</v>
      </c>
      <c r="J32" s="40">
        <v>5660.4166666666652</v>
      </c>
      <c r="K32" s="31">
        <v>5481.45</v>
      </c>
      <c r="L32" s="31">
        <v>5305.1</v>
      </c>
      <c r="M32" s="31">
        <v>6.9790900000000002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223.1</v>
      </c>
      <c r="D33" s="40">
        <v>223.54999999999998</v>
      </c>
      <c r="E33" s="40">
        <v>220.74999999999997</v>
      </c>
      <c r="F33" s="40">
        <v>218.39999999999998</v>
      </c>
      <c r="G33" s="40">
        <v>215.59999999999997</v>
      </c>
      <c r="H33" s="40">
        <v>225.89999999999998</v>
      </c>
      <c r="I33" s="40">
        <v>228.7</v>
      </c>
      <c r="J33" s="40">
        <v>231.04999999999998</v>
      </c>
      <c r="K33" s="31">
        <v>226.35</v>
      </c>
      <c r="L33" s="31">
        <v>221.2</v>
      </c>
      <c r="M33" s="31">
        <v>19.814920000000001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135.25</v>
      </c>
      <c r="D34" s="40">
        <v>135.66666666666666</v>
      </c>
      <c r="E34" s="40">
        <v>133.98333333333332</v>
      </c>
      <c r="F34" s="40">
        <v>132.71666666666667</v>
      </c>
      <c r="G34" s="40">
        <v>131.03333333333333</v>
      </c>
      <c r="H34" s="40">
        <v>136.93333333333331</v>
      </c>
      <c r="I34" s="40">
        <v>138.61666666666665</v>
      </c>
      <c r="J34" s="40">
        <v>139.8833333333333</v>
      </c>
      <c r="K34" s="31">
        <v>137.35</v>
      </c>
      <c r="L34" s="31">
        <v>134.4</v>
      </c>
      <c r="M34" s="31">
        <v>123.25597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3157</v>
      </c>
      <c r="D35" s="40">
        <v>3171.9666666666667</v>
      </c>
      <c r="E35" s="40">
        <v>3135.0333333333333</v>
      </c>
      <c r="F35" s="40">
        <v>3113.0666666666666</v>
      </c>
      <c r="G35" s="40">
        <v>3076.1333333333332</v>
      </c>
      <c r="H35" s="40">
        <v>3193.9333333333334</v>
      </c>
      <c r="I35" s="40">
        <v>3230.8666666666668</v>
      </c>
      <c r="J35" s="40">
        <v>3252.8333333333335</v>
      </c>
      <c r="K35" s="31">
        <v>3208.9</v>
      </c>
      <c r="L35" s="31">
        <v>3150</v>
      </c>
      <c r="M35" s="31">
        <v>10.56213</v>
      </c>
      <c r="N35" s="1"/>
      <c r="O35" s="1"/>
    </row>
    <row r="36" spans="1:15" ht="12.75" customHeight="1">
      <c r="A36" s="56">
        <v>27</v>
      </c>
      <c r="B36" s="31" t="s">
        <v>308</v>
      </c>
      <c r="C36" s="31">
        <v>2184.3000000000002</v>
      </c>
      <c r="D36" s="40">
        <v>2190.7166666666667</v>
      </c>
      <c r="E36" s="40">
        <v>2164.4333333333334</v>
      </c>
      <c r="F36" s="40">
        <v>2144.5666666666666</v>
      </c>
      <c r="G36" s="40">
        <v>2118.2833333333333</v>
      </c>
      <c r="H36" s="40">
        <v>2210.5833333333335</v>
      </c>
      <c r="I36" s="40">
        <v>2236.8666666666672</v>
      </c>
      <c r="J36" s="40">
        <v>2256.7333333333336</v>
      </c>
      <c r="K36" s="31">
        <v>2217</v>
      </c>
      <c r="L36" s="31">
        <v>2170.85</v>
      </c>
      <c r="M36" s="31">
        <v>2.6036299999999999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658.85</v>
      </c>
      <c r="D37" s="40">
        <v>660.16666666666663</v>
      </c>
      <c r="E37" s="40">
        <v>649.83333333333326</v>
      </c>
      <c r="F37" s="40">
        <v>640.81666666666661</v>
      </c>
      <c r="G37" s="40">
        <v>630.48333333333323</v>
      </c>
      <c r="H37" s="40">
        <v>669.18333333333328</v>
      </c>
      <c r="I37" s="40">
        <v>679.51666666666654</v>
      </c>
      <c r="J37" s="40">
        <v>688.5333333333333</v>
      </c>
      <c r="K37" s="31">
        <v>670.5</v>
      </c>
      <c r="L37" s="31">
        <v>651.15</v>
      </c>
      <c r="M37" s="31">
        <v>19.312080000000002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4882.6000000000004</v>
      </c>
      <c r="D38" s="40">
        <v>4897.2</v>
      </c>
      <c r="E38" s="40">
        <v>4835.45</v>
      </c>
      <c r="F38" s="40">
        <v>4788.3</v>
      </c>
      <c r="G38" s="40">
        <v>4726.55</v>
      </c>
      <c r="H38" s="40">
        <v>4944.3499999999995</v>
      </c>
      <c r="I38" s="40">
        <v>5006.0999999999995</v>
      </c>
      <c r="J38" s="40">
        <v>5053.2499999999991</v>
      </c>
      <c r="K38" s="31">
        <v>4958.95</v>
      </c>
      <c r="L38" s="31">
        <v>4850.05</v>
      </c>
      <c r="M38" s="31">
        <v>4.83901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685.15</v>
      </c>
      <c r="D39" s="40">
        <v>687.43333333333339</v>
      </c>
      <c r="E39" s="40">
        <v>679.76666666666677</v>
      </c>
      <c r="F39" s="40">
        <v>674.38333333333333</v>
      </c>
      <c r="G39" s="40">
        <v>666.7166666666667</v>
      </c>
      <c r="H39" s="40">
        <v>692.81666666666683</v>
      </c>
      <c r="I39" s="40">
        <v>700.48333333333335</v>
      </c>
      <c r="J39" s="40">
        <v>705.8666666666669</v>
      </c>
      <c r="K39" s="31">
        <v>695.1</v>
      </c>
      <c r="L39" s="31">
        <v>682.05</v>
      </c>
      <c r="M39" s="31">
        <v>114.63428999999999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3407.1</v>
      </c>
      <c r="D40" s="40">
        <v>3417.25</v>
      </c>
      <c r="E40" s="40">
        <v>3375.5</v>
      </c>
      <c r="F40" s="40">
        <v>3343.9</v>
      </c>
      <c r="G40" s="40">
        <v>3302.15</v>
      </c>
      <c r="H40" s="40">
        <v>3448.85</v>
      </c>
      <c r="I40" s="40">
        <v>3490.6</v>
      </c>
      <c r="J40" s="40">
        <v>3522.2</v>
      </c>
      <c r="K40" s="31">
        <v>3459</v>
      </c>
      <c r="L40" s="31">
        <v>3385.65</v>
      </c>
      <c r="M40" s="31">
        <v>2.87005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7177.3</v>
      </c>
      <c r="D41" s="40">
        <v>7187.7</v>
      </c>
      <c r="E41" s="40">
        <v>7055.5999999999995</v>
      </c>
      <c r="F41" s="40">
        <v>6933.9</v>
      </c>
      <c r="G41" s="40">
        <v>6801.7999999999993</v>
      </c>
      <c r="H41" s="40">
        <v>7309.4</v>
      </c>
      <c r="I41" s="40">
        <v>7441.5</v>
      </c>
      <c r="J41" s="40">
        <v>7563.2</v>
      </c>
      <c r="K41" s="31">
        <v>7319.8</v>
      </c>
      <c r="L41" s="31">
        <v>7066</v>
      </c>
      <c r="M41" s="31">
        <v>10.9938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17408.7</v>
      </c>
      <c r="D42" s="40">
        <v>17398.7</v>
      </c>
      <c r="E42" s="40">
        <v>17150.400000000001</v>
      </c>
      <c r="F42" s="40">
        <v>16892.100000000002</v>
      </c>
      <c r="G42" s="40">
        <v>16643.800000000003</v>
      </c>
      <c r="H42" s="40">
        <v>17657</v>
      </c>
      <c r="I42" s="40">
        <v>17905.299999999996</v>
      </c>
      <c r="J42" s="40">
        <v>18163.599999999999</v>
      </c>
      <c r="K42" s="31">
        <v>17647</v>
      </c>
      <c r="L42" s="31">
        <v>17140.400000000001</v>
      </c>
      <c r="M42" s="31">
        <v>2.74024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4910.95</v>
      </c>
      <c r="D43" s="40">
        <v>4940.8833333333332</v>
      </c>
      <c r="E43" s="40">
        <v>4870.0666666666666</v>
      </c>
      <c r="F43" s="40">
        <v>4829.1833333333334</v>
      </c>
      <c r="G43" s="40">
        <v>4758.3666666666668</v>
      </c>
      <c r="H43" s="40">
        <v>4981.7666666666664</v>
      </c>
      <c r="I43" s="40">
        <v>5052.5833333333321</v>
      </c>
      <c r="J43" s="40">
        <v>5093.4666666666662</v>
      </c>
      <c r="K43" s="31">
        <v>5011.7</v>
      </c>
      <c r="L43" s="31">
        <v>4900</v>
      </c>
      <c r="M43" s="31">
        <v>0.18142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2258.25</v>
      </c>
      <c r="D44" s="40">
        <v>2274.4833333333336</v>
      </c>
      <c r="E44" s="40">
        <v>2230.416666666667</v>
      </c>
      <c r="F44" s="40">
        <v>2202.5833333333335</v>
      </c>
      <c r="G44" s="40">
        <v>2158.5166666666669</v>
      </c>
      <c r="H44" s="40">
        <v>2302.3166666666671</v>
      </c>
      <c r="I44" s="40">
        <v>2346.3833333333337</v>
      </c>
      <c r="J44" s="40">
        <v>2374.2166666666672</v>
      </c>
      <c r="K44" s="31">
        <v>2318.5500000000002</v>
      </c>
      <c r="L44" s="31">
        <v>2246.65</v>
      </c>
      <c r="M44" s="31">
        <v>2.5306099999999998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309.10000000000002</v>
      </c>
      <c r="D45" s="40">
        <v>307.70000000000005</v>
      </c>
      <c r="E45" s="40">
        <v>304.60000000000008</v>
      </c>
      <c r="F45" s="40">
        <v>300.10000000000002</v>
      </c>
      <c r="G45" s="40">
        <v>297.00000000000006</v>
      </c>
      <c r="H45" s="40">
        <v>312.2000000000001</v>
      </c>
      <c r="I45" s="40">
        <v>315.3</v>
      </c>
      <c r="J45" s="40">
        <v>319.80000000000013</v>
      </c>
      <c r="K45" s="31">
        <v>310.8</v>
      </c>
      <c r="L45" s="31">
        <v>303.2</v>
      </c>
      <c r="M45" s="31">
        <v>28.500720000000001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93.35</v>
      </c>
      <c r="D46" s="40">
        <v>93.8</v>
      </c>
      <c r="E46" s="40">
        <v>92.35</v>
      </c>
      <c r="F46" s="40">
        <v>91.35</v>
      </c>
      <c r="G46" s="40">
        <v>89.899999999999991</v>
      </c>
      <c r="H46" s="40">
        <v>94.8</v>
      </c>
      <c r="I46" s="40">
        <v>96.250000000000014</v>
      </c>
      <c r="J46" s="40">
        <v>97.25</v>
      </c>
      <c r="K46" s="31">
        <v>95.25</v>
      </c>
      <c r="L46" s="31">
        <v>92.8</v>
      </c>
      <c r="M46" s="31">
        <v>302.26184999999998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58.35</v>
      </c>
      <c r="D47" s="40">
        <v>58.966666666666669</v>
      </c>
      <c r="E47" s="40">
        <v>57.583333333333336</v>
      </c>
      <c r="F47" s="40">
        <v>56.81666666666667</v>
      </c>
      <c r="G47" s="40">
        <v>55.433333333333337</v>
      </c>
      <c r="H47" s="40">
        <v>59.733333333333334</v>
      </c>
      <c r="I47" s="40">
        <v>61.11666666666666</v>
      </c>
      <c r="J47" s="40">
        <v>61.883333333333333</v>
      </c>
      <c r="K47" s="31">
        <v>60.35</v>
      </c>
      <c r="L47" s="31">
        <v>58.2</v>
      </c>
      <c r="M47" s="31">
        <v>66.403689999999997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2039.7</v>
      </c>
      <c r="D48" s="40">
        <v>2053.6</v>
      </c>
      <c r="E48" s="40">
        <v>2004.4499999999998</v>
      </c>
      <c r="F48" s="40">
        <v>1969.1999999999998</v>
      </c>
      <c r="G48" s="40">
        <v>1920.0499999999997</v>
      </c>
      <c r="H48" s="40">
        <v>2088.85</v>
      </c>
      <c r="I48" s="40">
        <v>2138.0000000000005</v>
      </c>
      <c r="J48" s="40">
        <v>2173.25</v>
      </c>
      <c r="K48" s="31">
        <v>2102.75</v>
      </c>
      <c r="L48" s="31">
        <v>2018.35</v>
      </c>
      <c r="M48" s="31">
        <v>7.8635000000000002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764</v>
      </c>
      <c r="D49" s="40">
        <v>767.31666666666661</v>
      </c>
      <c r="E49" s="40">
        <v>756.68333333333317</v>
      </c>
      <c r="F49" s="40">
        <v>749.36666666666656</v>
      </c>
      <c r="G49" s="40">
        <v>738.73333333333312</v>
      </c>
      <c r="H49" s="40">
        <v>774.63333333333321</v>
      </c>
      <c r="I49" s="40">
        <v>785.26666666666665</v>
      </c>
      <c r="J49" s="40">
        <v>792.58333333333326</v>
      </c>
      <c r="K49" s="31">
        <v>777.95</v>
      </c>
      <c r="L49" s="31">
        <v>760</v>
      </c>
      <c r="M49" s="31">
        <v>10.150930000000001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208.35</v>
      </c>
      <c r="D50" s="40">
        <v>209.43333333333331</v>
      </c>
      <c r="E50" s="40">
        <v>205.91666666666663</v>
      </c>
      <c r="F50" s="40">
        <v>203.48333333333332</v>
      </c>
      <c r="G50" s="40">
        <v>199.96666666666664</v>
      </c>
      <c r="H50" s="40">
        <v>211.86666666666662</v>
      </c>
      <c r="I50" s="40">
        <v>215.38333333333333</v>
      </c>
      <c r="J50" s="40">
        <v>217.81666666666661</v>
      </c>
      <c r="K50" s="31">
        <v>212.95</v>
      </c>
      <c r="L50" s="31">
        <v>207</v>
      </c>
      <c r="M50" s="31">
        <v>38.261049999999997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740.6</v>
      </c>
      <c r="D51" s="40">
        <v>743.44999999999993</v>
      </c>
      <c r="E51" s="40">
        <v>732.14999999999986</v>
      </c>
      <c r="F51" s="40">
        <v>723.69999999999993</v>
      </c>
      <c r="G51" s="40">
        <v>712.39999999999986</v>
      </c>
      <c r="H51" s="40">
        <v>751.89999999999986</v>
      </c>
      <c r="I51" s="40">
        <v>763.19999999999982</v>
      </c>
      <c r="J51" s="40">
        <v>771.64999999999986</v>
      </c>
      <c r="K51" s="31">
        <v>754.75</v>
      </c>
      <c r="L51" s="31">
        <v>735</v>
      </c>
      <c r="M51" s="31">
        <v>11.458600000000001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62.45</v>
      </c>
      <c r="D52" s="40">
        <v>62.9</v>
      </c>
      <c r="E52" s="40">
        <v>61.7</v>
      </c>
      <c r="F52" s="40">
        <v>60.95</v>
      </c>
      <c r="G52" s="40">
        <v>59.750000000000007</v>
      </c>
      <c r="H52" s="40">
        <v>63.65</v>
      </c>
      <c r="I52" s="40">
        <v>64.849999999999994</v>
      </c>
      <c r="J52" s="40">
        <v>65.599999999999994</v>
      </c>
      <c r="K52" s="31">
        <v>64.099999999999994</v>
      </c>
      <c r="L52" s="31">
        <v>62.15</v>
      </c>
      <c r="M52" s="31">
        <v>267.87634000000003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403.35</v>
      </c>
      <c r="D53" s="40">
        <v>403.81666666666666</v>
      </c>
      <c r="E53" s="40">
        <v>398.33333333333331</v>
      </c>
      <c r="F53" s="40">
        <v>393.31666666666666</v>
      </c>
      <c r="G53" s="40">
        <v>387.83333333333331</v>
      </c>
      <c r="H53" s="40">
        <v>408.83333333333331</v>
      </c>
      <c r="I53" s="40">
        <v>414.31666666666666</v>
      </c>
      <c r="J53" s="40">
        <v>419.33333333333331</v>
      </c>
      <c r="K53" s="31">
        <v>409.3</v>
      </c>
      <c r="L53" s="31">
        <v>398.8</v>
      </c>
      <c r="M53" s="31">
        <v>42.414079999999998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758.9</v>
      </c>
      <c r="D54" s="40">
        <v>765.65</v>
      </c>
      <c r="E54" s="40">
        <v>749.5</v>
      </c>
      <c r="F54" s="40">
        <v>740.1</v>
      </c>
      <c r="G54" s="40">
        <v>723.95</v>
      </c>
      <c r="H54" s="40">
        <v>775.05</v>
      </c>
      <c r="I54" s="40">
        <v>791.19999999999982</v>
      </c>
      <c r="J54" s="40">
        <v>800.59999999999991</v>
      </c>
      <c r="K54" s="31">
        <v>781.8</v>
      </c>
      <c r="L54" s="31">
        <v>756.25</v>
      </c>
      <c r="M54" s="31">
        <v>216.53711999999999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359.8</v>
      </c>
      <c r="D55" s="40">
        <v>362.34999999999997</v>
      </c>
      <c r="E55" s="40">
        <v>356.14999999999992</v>
      </c>
      <c r="F55" s="40">
        <v>352.49999999999994</v>
      </c>
      <c r="G55" s="40">
        <v>346.2999999999999</v>
      </c>
      <c r="H55" s="40">
        <v>365.99999999999994</v>
      </c>
      <c r="I55" s="40">
        <v>372.2</v>
      </c>
      <c r="J55" s="40">
        <v>375.84999999999997</v>
      </c>
      <c r="K55" s="31">
        <v>368.55</v>
      </c>
      <c r="L55" s="31">
        <v>358.7</v>
      </c>
      <c r="M55" s="31">
        <v>11.544650000000001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17007.3</v>
      </c>
      <c r="D56" s="40">
        <v>17140.350000000002</v>
      </c>
      <c r="E56" s="40">
        <v>16766.950000000004</v>
      </c>
      <c r="F56" s="40">
        <v>16526.600000000002</v>
      </c>
      <c r="G56" s="40">
        <v>16153.200000000004</v>
      </c>
      <c r="H56" s="40">
        <v>17380.700000000004</v>
      </c>
      <c r="I56" s="40">
        <v>17754.100000000006</v>
      </c>
      <c r="J56" s="40">
        <v>17994.450000000004</v>
      </c>
      <c r="K56" s="31">
        <v>17513.75</v>
      </c>
      <c r="L56" s="31">
        <v>16900</v>
      </c>
      <c r="M56" s="31">
        <v>0.36851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3623.35</v>
      </c>
      <c r="D57" s="40">
        <v>3635.7833333333333</v>
      </c>
      <c r="E57" s="40">
        <v>3597.5666666666666</v>
      </c>
      <c r="F57" s="40">
        <v>3571.7833333333333</v>
      </c>
      <c r="G57" s="40">
        <v>3533.5666666666666</v>
      </c>
      <c r="H57" s="40">
        <v>3661.5666666666666</v>
      </c>
      <c r="I57" s="40">
        <v>3699.7833333333328</v>
      </c>
      <c r="J57" s="40">
        <v>3725.5666666666666</v>
      </c>
      <c r="K57" s="31">
        <v>3674</v>
      </c>
      <c r="L57" s="31">
        <v>3610</v>
      </c>
      <c r="M57" s="31">
        <v>1.4902500000000001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459.35</v>
      </c>
      <c r="D58" s="40">
        <v>461.3</v>
      </c>
      <c r="E58" s="40">
        <v>455.6</v>
      </c>
      <c r="F58" s="40">
        <v>451.85</v>
      </c>
      <c r="G58" s="40">
        <v>446.15000000000003</v>
      </c>
      <c r="H58" s="40">
        <v>465.05</v>
      </c>
      <c r="I58" s="40">
        <v>470.74999999999994</v>
      </c>
      <c r="J58" s="40">
        <v>474.5</v>
      </c>
      <c r="K58" s="31">
        <v>467</v>
      </c>
      <c r="L58" s="31">
        <v>457.55</v>
      </c>
      <c r="M58" s="31">
        <v>12.34699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213.5</v>
      </c>
      <c r="D59" s="40">
        <v>215.15</v>
      </c>
      <c r="E59" s="40">
        <v>211.3</v>
      </c>
      <c r="F59" s="40">
        <v>209.1</v>
      </c>
      <c r="G59" s="40">
        <v>205.25</v>
      </c>
      <c r="H59" s="40">
        <v>217.35000000000002</v>
      </c>
      <c r="I59" s="40">
        <v>221.2</v>
      </c>
      <c r="J59" s="40">
        <v>223.40000000000003</v>
      </c>
      <c r="K59" s="31">
        <v>219</v>
      </c>
      <c r="L59" s="31">
        <v>212.95</v>
      </c>
      <c r="M59" s="31">
        <v>90.555840000000003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129.6</v>
      </c>
      <c r="D60" s="40">
        <v>130.03333333333333</v>
      </c>
      <c r="E60" s="40">
        <v>128.86666666666667</v>
      </c>
      <c r="F60" s="40">
        <v>128.13333333333335</v>
      </c>
      <c r="G60" s="40">
        <v>126.9666666666667</v>
      </c>
      <c r="H60" s="40">
        <v>130.76666666666665</v>
      </c>
      <c r="I60" s="40">
        <v>131.93333333333334</v>
      </c>
      <c r="J60" s="40">
        <v>132.66666666666663</v>
      </c>
      <c r="K60" s="31">
        <v>131.19999999999999</v>
      </c>
      <c r="L60" s="31">
        <v>129.30000000000001</v>
      </c>
      <c r="M60" s="31">
        <v>6.22159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590.6</v>
      </c>
      <c r="D61" s="40">
        <v>595.1</v>
      </c>
      <c r="E61" s="40">
        <v>580.70000000000005</v>
      </c>
      <c r="F61" s="40">
        <v>570.80000000000007</v>
      </c>
      <c r="G61" s="40">
        <v>556.40000000000009</v>
      </c>
      <c r="H61" s="40">
        <v>605</v>
      </c>
      <c r="I61" s="40">
        <v>619.39999999999986</v>
      </c>
      <c r="J61" s="40">
        <v>629.29999999999995</v>
      </c>
      <c r="K61" s="31">
        <v>609.5</v>
      </c>
      <c r="L61" s="31">
        <v>585.20000000000005</v>
      </c>
      <c r="M61" s="31">
        <v>19.303049999999999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893.45</v>
      </c>
      <c r="D62" s="40">
        <v>900.06666666666661</v>
      </c>
      <c r="E62" s="40">
        <v>884.73333333333323</v>
      </c>
      <c r="F62" s="40">
        <v>876.01666666666665</v>
      </c>
      <c r="G62" s="40">
        <v>860.68333333333328</v>
      </c>
      <c r="H62" s="40">
        <v>908.78333333333319</v>
      </c>
      <c r="I62" s="40">
        <v>924.11666666666667</v>
      </c>
      <c r="J62" s="40">
        <v>932.83333333333314</v>
      </c>
      <c r="K62" s="31">
        <v>915.4</v>
      </c>
      <c r="L62" s="31">
        <v>891.35</v>
      </c>
      <c r="M62" s="31">
        <v>13.921900000000001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153.9</v>
      </c>
      <c r="D63" s="40">
        <v>153.95000000000002</v>
      </c>
      <c r="E63" s="40">
        <v>152.55000000000004</v>
      </c>
      <c r="F63" s="40">
        <v>151.20000000000002</v>
      </c>
      <c r="G63" s="40">
        <v>149.80000000000004</v>
      </c>
      <c r="H63" s="40">
        <v>155.30000000000004</v>
      </c>
      <c r="I63" s="40">
        <v>156.70000000000002</v>
      </c>
      <c r="J63" s="40">
        <v>158.05000000000004</v>
      </c>
      <c r="K63" s="31">
        <v>155.35</v>
      </c>
      <c r="L63" s="31">
        <v>152.6</v>
      </c>
      <c r="M63" s="31">
        <v>12.91014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159.1</v>
      </c>
      <c r="D64" s="40">
        <v>158.78333333333333</v>
      </c>
      <c r="E64" s="40">
        <v>155.91666666666666</v>
      </c>
      <c r="F64" s="40">
        <v>152.73333333333332</v>
      </c>
      <c r="G64" s="40">
        <v>149.86666666666665</v>
      </c>
      <c r="H64" s="40">
        <v>161.96666666666667</v>
      </c>
      <c r="I64" s="40">
        <v>164.83333333333334</v>
      </c>
      <c r="J64" s="40">
        <v>168.01666666666668</v>
      </c>
      <c r="K64" s="31">
        <v>161.65</v>
      </c>
      <c r="L64" s="31">
        <v>155.6</v>
      </c>
      <c r="M64" s="31">
        <v>188.09309999999999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5377.7</v>
      </c>
      <c r="D65" s="40">
        <v>5399.1333333333332</v>
      </c>
      <c r="E65" s="40">
        <v>5300.5666666666666</v>
      </c>
      <c r="F65" s="40">
        <v>5223.4333333333334</v>
      </c>
      <c r="G65" s="40">
        <v>5124.8666666666668</v>
      </c>
      <c r="H65" s="40">
        <v>5476.2666666666664</v>
      </c>
      <c r="I65" s="40">
        <v>5574.8333333333321</v>
      </c>
      <c r="J65" s="40">
        <v>5651.9666666666662</v>
      </c>
      <c r="K65" s="31">
        <v>5497.7</v>
      </c>
      <c r="L65" s="31">
        <v>5322</v>
      </c>
      <c r="M65" s="31">
        <v>3.2118500000000001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1471.3</v>
      </c>
      <c r="D66" s="40">
        <v>1478.2</v>
      </c>
      <c r="E66" s="40">
        <v>1461.1000000000001</v>
      </c>
      <c r="F66" s="40">
        <v>1450.9</v>
      </c>
      <c r="G66" s="40">
        <v>1433.8000000000002</v>
      </c>
      <c r="H66" s="40">
        <v>1488.4</v>
      </c>
      <c r="I66" s="40">
        <v>1505.5</v>
      </c>
      <c r="J66" s="40">
        <v>1515.7</v>
      </c>
      <c r="K66" s="31">
        <v>1495.3</v>
      </c>
      <c r="L66" s="31">
        <v>1468</v>
      </c>
      <c r="M66" s="31">
        <v>5.9765100000000002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629.1</v>
      </c>
      <c r="D67" s="40">
        <v>631.2166666666667</v>
      </c>
      <c r="E67" s="40">
        <v>621.13333333333344</v>
      </c>
      <c r="F67" s="40">
        <v>613.16666666666674</v>
      </c>
      <c r="G67" s="40">
        <v>603.08333333333348</v>
      </c>
      <c r="H67" s="40">
        <v>639.18333333333339</v>
      </c>
      <c r="I67" s="40">
        <v>649.26666666666665</v>
      </c>
      <c r="J67" s="40">
        <v>657.23333333333335</v>
      </c>
      <c r="K67" s="31">
        <v>641.29999999999995</v>
      </c>
      <c r="L67" s="31">
        <v>623.25</v>
      </c>
      <c r="M67" s="31">
        <v>8.6080400000000008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757.05</v>
      </c>
      <c r="D68" s="40">
        <v>759.88333333333321</v>
      </c>
      <c r="E68" s="40">
        <v>751.36666666666645</v>
      </c>
      <c r="F68" s="40">
        <v>745.68333333333328</v>
      </c>
      <c r="G68" s="40">
        <v>737.16666666666652</v>
      </c>
      <c r="H68" s="40">
        <v>765.56666666666638</v>
      </c>
      <c r="I68" s="40">
        <v>774.08333333333326</v>
      </c>
      <c r="J68" s="40">
        <v>779.76666666666631</v>
      </c>
      <c r="K68" s="31">
        <v>768.4</v>
      </c>
      <c r="L68" s="31">
        <v>754.2</v>
      </c>
      <c r="M68" s="31">
        <v>3.3638400000000002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438.85</v>
      </c>
      <c r="D69" s="40">
        <v>442.13333333333338</v>
      </c>
      <c r="E69" s="40">
        <v>432.61666666666679</v>
      </c>
      <c r="F69" s="40">
        <v>426.38333333333338</v>
      </c>
      <c r="G69" s="40">
        <v>416.86666666666679</v>
      </c>
      <c r="H69" s="40">
        <v>448.36666666666679</v>
      </c>
      <c r="I69" s="40">
        <v>457.88333333333333</v>
      </c>
      <c r="J69" s="40">
        <v>464.11666666666679</v>
      </c>
      <c r="K69" s="31">
        <v>451.65</v>
      </c>
      <c r="L69" s="31">
        <v>435.9</v>
      </c>
      <c r="M69" s="31">
        <v>12.97744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897.25</v>
      </c>
      <c r="D70" s="40">
        <v>897.11666666666679</v>
      </c>
      <c r="E70" s="40">
        <v>892.3333333333336</v>
      </c>
      <c r="F70" s="40">
        <v>887.41666666666686</v>
      </c>
      <c r="G70" s="40">
        <v>882.63333333333367</v>
      </c>
      <c r="H70" s="40">
        <v>902.03333333333353</v>
      </c>
      <c r="I70" s="40">
        <v>906.81666666666683</v>
      </c>
      <c r="J70" s="40">
        <v>911.73333333333346</v>
      </c>
      <c r="K70" s="31">
        <v>901.9</v>
      </c>
      <c r="L70" s="31">
        <v>892.2</v>
      </c>
      <c r="M70" s="31">
        <v>5.3235799999999998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403.5</v>
      </c>
      <c r="D71" s="40">
        <v>405.73333333333335</v>
      </c>
      <c r="E71" s="40">
        <v>398.76666666666671</v>
      </c>
      <c r="F71" s="40">
        <v>394.03333333333336</v>
      </c>
      <c r="G71" s="40">
        <v>387.06666666666672</v>
      </c>
      <c r="H71" s="40">
        <v>410.4666666666667</v>
      </c>
      <c r="I71" s="40">
        <v>417.43333333333339</v>
      </c>
      <c r="J71" s="40">
        <v>422.16666666666669</v>
      </c>
      <c r="K71" s="31">
        <v>412.7</v>
      </c>
      <c r="L71" s="31">
        <v>401</v>
      </c>
      <c r="M71" s="31">
        <v>37.625610000000002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602.95000000000005</v>
      </c>
      <c r="D72" s="40">
        <v>605.5</v>
      </c>
      <c r="E72" s="40">
        <v>599.45000000000005</v>
      </c>
      <c r="F72" s="40">
        <v>595.95000000000005</v>
      </c>
      <c r="G72" s="40">
        <v>589.90000000000009</v>
      </c>
      <c r="H72" s="40">
        <v>609</v>
      </c>
      <c r="I72" s="40">
        <v>615.04999999999995</v>
      </c>
      <c r="J72" s="40">
        <v>618.54999999999995</v>
      </c>
      <c r="K72" s="31">
        <v>611.54999999999995</v>
      </c>
      <c r="L72" s="31">
        <v>602</v>
      </c>
      <c r="M72" s="31">
        <v>18.453289999999999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2000.95</v>
      </c>
      <c r="D73" s="40">
        <v>2008.8500000000001</v>
      </c>
      <c r="E73" s="40">
        <v>1965.4</v>
      </c>
      <c r="F73" s="40">
        <v>1929.85</v>
      </c>
      <c r="G73" s="40">
        <v>1886.3999999999999</v>
      </c>
      <c r="H73" s="40">
        <v>2044.4000000000003</v>
      </c>
      <c r="I73" s="40">
        <v>2087.8500000000004</v>
      </c>
      <c r="J73" s="40">
        <v>2123.4000000000005</v>
      </c>
      <c r="K73" s="31">
        <v>2052.3000000000002</v>
      </c>
      <c r="L73" s="31">
        <v>1973.3</v>
      </c>
      <c r="M73" s="31">
        <v>4.1409700000000003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2155.15</v>
      </c>
      <c r="D74" s="40">
        <v>2160.7166666666667</v>
      </c>
      <c r="E74" s="40">
        <v>2134.4333333333334</v>
      </c>
      <c r="F74" s="40">
        <v>2113.7166666666667</v>
      </c>
      <c r="G74" s="40">
        <v>2087.4333333333334</v>
      </c>
      <c r="H74" s="40">
        <v>2181.4333333333334</v>
      </c>
      <c r="I74" s="40">
        <v>2207.7166666666672</v>
      </c>
      <c r="J74" s="40">
        <v>2228.4333333333334</v>
      </c>
      <c r="K74" s="31">
        <v>2187</v>
      </c>
      <c r="L74" s="31">
        <v>2140</v>
      </c>
      <c r="M74" s="31">
        <v>5.5936300000000001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173.15</v>
      </c>
      <c r="D75" s="40">
        <v>174.81666666666669</v>
      </c>
      <c r="E75" s="40">
        <v>170.63333333333338</v>
      </c>
      <c r="F75" s="40">
        <v>168.1166666666667</v>
      </c>
      <c r="G75" s="40">
        <v>163.93333333333339</v>
      </c>
      <c r="H75" s="40">
        <v>177.33333333333337</v>
      </c>
      <c r="I75" s="40">
        <v>181.51666666666671</v>
      </c>
      <c r="J75" s="40">
        <v>184.03333333333336</v>
      </c>
      <c r="K75" s="31">
        <v>179</v>
      </c>
      <c r="L75" s="31">
        <v>172.3</v>
      </c>
      <c r="M75" s="31">
        <v>17.054770000000001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4682.7</v>
      </c>
      <c r="D76" s="40">
        <v>4708.7</v>
      </c>
      <c r="E76" s="40">
        <v>4628.5</v>
      </c>
      <c r="F76" s="40">
        <v>4574.3</v>
      </c>
      <c r="G76" s="40">
        <v>4494.1000000000004</v>
      </c>
      <c r="H76" s="40">
        <v>4762.8999999999996</v>
      </c>
      <c r="I76" s="40">
        <v>4843.0999999999985</v>
      </c>
      <c r="J76" s="40">
        <v>4897.2999999999993</v>
      </c>
      <c r="K76" s="31">
        <v>4788.8999999999996</v>
      </c>
      <c r="L76" s="31">
        <v>4654.5</v>
      </c>
      <c r="M76" s="31">
        <v>3.22715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5077.55</v>
      </c>
      <c r="D77" s="40">
        <v>5092.166666666667</v>
      </c>
      <c r="E77" s="40">
        <v>5036.3833333333341</v>
      </c>
      <c r="F77" s="40">
        <v>4995.2166666666672</v>
      </c>
      <c r="G77" s="40">
        <v>4939.4333333333343</v>
      </c>
      <c r="H77" s="40">
        <v>5133.3333333333339</v>
      </c>
      <c r="I77" s="40">
        <v>5189.1166666666668</v>
      </c>
      <c r="J77" s="40">
        <v>5230.2833333333338</v>
      </c>
      <c r="K77" s="31">
        <v>5147.95</v>
      </c>
      <c r="L77" s="31">
        <v>5051</v>
      </c>
      <c r="M77" s="31">
        <v>2.6773099999999999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3428.7</v>
      </c>
      <c r="D78" s="40">
        <v>3439.6666666666665</v>
      </c>
      <c r="E78" s="40">
        <v>3387.833333333333</v>
      </c>
      <c r="F78" s="40">
        <v>3346.9666666666667</v>
      </c>
      <c r="G78" s="40">
        <v>3295.1333333333332</v>
      </c>
      <c r="H78" s="40">
        <v>3480.5333333333328</v>
      </c>
      <c r="I78" s="40">
        <v>3532.3666666666659</v>
      </c>
      <c r="J78" s="40">
        <v>3573.2333333333327</v>
      </c>
      <c r="K78" s="31">
        <v>3491.5</v>
      </c>
      <c r="L78" s="31">
        <v>3398.8</v>
      </c>
      <c r="M78" s="31">
        <v>1.2569600000000001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4598.05</v>
      </c>
      <c r="D79" s="40">
        <v>4612.7500000000009</v>
      </c>
      <c r="E79" s="40">
        <v>4571.9000000000015</v>
      </c>
      <c r="F79" s="40">
        <v>4545.7500000000009</v>
      </c>
      <c r="G79" s="40">
        <v>4504.9000000000015</v>
      </c>
      <c r="H79" s="40">
        <v>4638.9000000000015</v>
      </c>
      <c r="I79" s="40">
        <v>4679.7500000000018</v>
      </c>
      <c r="J79" s="40">
        <v>4705.9000000000015</v>
      </c>
      <c r="K79" s="31">
        <v>4653.6000000000004</v>
      </c>
      <c r="L79" s="31">
        <v>4586.6000000000004</v>
      </c>
      <c r="M79" s="31">
        <v>1.99258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2536.9499999999998</v>
      </c>
      <c r="D80" s="40">
        <v>2559.9666666666667</v>
      </c>
      <c r="E80" s="40">
        <v>2501.9833333333336</v>
      </c>
      <c r="F80" s="40">
        <v>2467.0166666666669</v>
      </c>
      <c r="G80" s="40">
        <v>2409.0333333333338</v>
      </c>
      <c r="H80" s="40">
        <v>2594.9333333333334</v>
      </c>
      <c r="I80" s="40">
        <v>2652.9166666666661</v>
      </c>
      <c r="J80" s="40">
        <v>2687.8833333333332</v>
      </c>
      <c r="K80" s="31">
        <v>2617.9499999999998</v>
      </c>
      <c r="L80" s="31">
        <v>2525</v>
      </c>
      <c r="M80" s="31">
        <v>4.5521500000000001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522.29999999999995</v>
      </c>
      <c r="D81" s="40">
        <v>521.4666666666667</v>
      </c>
      <c r="E81" s="40">
        <v>516.18333333333339</v>
      </c>
      <c r="F81" s="40">
        <v>510.06666666666672</v>
      </c>
      <c r="G81" s="40">
        <v>504.78333333333342</v>
      </c>
      <c r="H81" s="40">
        <v>527.58333333333337</v>
      </c>
      <c r="I81" s="40">
        <v>532.86666666666667</v>
      </c>
      <c r="J81" s="40">
        <v>538.98333333333335</v>
      </c>
      <c r="K81" s="31">
        <v>526.75</v>
      </c>
      <c r="L81" s="31">
        <v>515.35</v>
      </c>
      <c r="M81" s="31">
        <v>3.2927499999999998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1734.45</v>
      </c>
      <c r="D82" s="40">
        <v>1734.3333333333333</v>
      </c>
      <c r="E82" s="40">
        <v>1698.7166666666665</v>
      </c>
      <c r="F82" s="40">
        <v>1662.9833333333331</v>
      </c>
      <c r="G82" s="40">
        <v>1627.3666666666663</v>
      </c>
      <c r="H82" s="40">
        <v>1770.0666666666666</v>
      </c>
      <c r="I82" s="40">
        <v>1805.6833333333334</v>
      </c>
      <c r="J82" s="40">
        <v>1841.4166666666667</v>
      </c>
      <c r="K82" s="31">
        <v>1769.95</v>
      </c>
      <c r="L82" s="31">
        <v>1698.6</v>
      </c>
      <c r="M82" s="31">
        <v>1.95099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1802</v>
      </c>
      <c r="D83" s="40">
        <v>1809.75</v>
      </c>
      <c r="E83" s="40">
        <v>1788.5</v>
      </c>
      <c r="F83" s="40">
        <v>1775</v>
      </c>
      <c r="G83" s="40">
        <v>1753.75</v>
      </c>
      <c r="H83" s="40">
        <v>1823.25</v>
      </c>
      <c r="I83" s="40">
        <v>1844.5</v>
      </c>
      <c r="J83" s="40">
        <v>1858</v>
      </c>
      <c r="K83" s="31">
        <v>1831</v>
      </c>
      <c r="L83" s="31">
        <v>1796.25</v>
      </c>
      <c r="M83" s="31">
        <v>17.44444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171.35</v>
      </c>
      <c r="D84" s="40">
        <v>171.71666666666667</v>
      </c>
      <c r="E84" s="40">
        <v>170.48333333333335</v>
      </c>
      <c r="F84" s="40">
        <v>169.61666666666667</v>
      </c>
      <c r="G84" s="40">
        <v>168.38333333333335</v>
      </c>
      <c r="H84" s="40">
        <v>172.58333333333334</v>
      </c>
      <c r="I84" s="40">
        <v>173.81666666666663</v>
      </c>
      <c r="J84" s="40">
        <v>174.68333333333334</v>
      </c>
      <c r="K84" s="31">
        <v>172.95</v>
      </c>
      <c r="L84" s="31">
        <v>170.85</v>
      </c>
      <c r="M84" s="31">
        <v>12.32564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93.05</v>
      </c>
      <c r="D85" s="40">
        <v>93.383333333333326</v>
      </c>
      <c r="E85" s="40">
        <v>92.216666666666654</v>
      </c>
      <c r="F85" s="40">
        <v>91.383333333333326</v>
      </c>
      <c r="G85" s="40">
        <v>90.216666666666654</v>
      </c>
      <c r="H85" s="40">
        <v>94.216666666666654</v>
      </c>
      <c r="I85" s="40">
        <v>95.38333333333334</v>
      </c>
      <c r="J85" s="40">
        <v>96.216666666666654</v>
      </c>
      <c r="K85" s="31">
        <v>94.55</v>
      </c>
      <c r="L85" s="31">
        <v>92.55</v>
      </c>
      <c r="M85" s="31">
        <v>119.74638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284.75</v>
      </c>
      <c r="D86" s="40">
        <v>284.71666666666664</v>
      </c>
      <c r="E86" s="40">
        <v>278.5333333333333</v>
      </c>
      <c r="F86" s="40">
        <v>272.31666666666666</v>
      </c>
      <c r="G86" s="40">
        <v>266.13333333333333</v>
      </c>
      <c r="H86" s="40">
        <v>290.93333333333328</v>
      </c>
      <c r="I86" s="40">
        <v>297.11666666666656</v>
      </c>
      <c r="J86" s="40">
        <v>303.33333333333326</v>
      </c>
      <c r="K86" s="31">
        <v>290.89999999999998</v>
      </c>
      <c r="L86" s="31">
        <v>278.5</v>
      </c>
      <c r="M86" s="31">
        <v>35.081539999999997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140.19999999999999</v>
      </c>
      <c r="D87" s="40">
        <v>140.79999999999998</v>
      </c>
      <c r="E87" s="40">
        <v>138.39999999999998</v>
      </c>
      <c r="F87" s="40">
        <v>136.6</v>
      </c>
      <c r="G87" s="40">
        <v>134.19999999999999</v>
      </c>
      <c r="H87" s="40">
        <v>142.59999999999997</v>
      </c>
      <c r="I87" s="40">
        <v>145</v>
      </c>
      <c r="J87" s="40">
        <v>146.79999999999995</v>
      </c>
      <c r="K87" s="31">
        <v>143.19999999999999</v>
      </c>
      <c r="L87" s="31">
        <v>139</v>
      </c>
      <c r="M87" s="31">
        <v>91.025319999999994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39.4</v>
      </c>
      <c r="D88" s="40">
        <v>39.533333333333331</v>
      </c>
      <c r="E88" s="40">
        <v>38.916666666666664</v>
      </c>
      <c r="F88" s="40">
        <v>38.43333333333333</v>
      </c>
      <c r="G88" s="40">
        <v>37.816666666666663</v>
      </c>
      <c r="H88" s="40">
        <v>40.016666666666666</v>
      </c>
      <c r="I88" s="40">
        <v>40.63333333333334</v>
      </c>
      <c r="J88" s="40">
        <v>41.116666666666667</v>
      </c>
      <c r="K88" s="31">
        <v>40.15</v>
      </c>
      <c r="L88" s="31">
        <v>39.049999999999997</v>
      </c>
      <c r="M88" s="31">
        <v>185.60382000000001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3509.9</v>
      </c>
      <c r="D89" s="40">
        <v>3505.4833333333336</v>
      </c>
      <c r="E89" s="40">
        <v>3445.416666666667</v>
      </c>
      <c r="F89" s="40">
        <v>3380.9333333333334</v>
      </c>
      <c r="G89" s="40">
        <v>3320.8666666666668</v>
      </c>
      <c r="H89" s="40">
        <v>3569.9666666666672</v>
      </c>
      <c r="I89" s="40">
        <v>3630.0333333333338</v>
      </c>
      <c r="J89" s="40">
        <v>3694.5166666666673</v>
      </c>
      <c r="K89" s="31">
        <v>3565.55</v>
      </c>
      <c r="L89" s="31">
        <v>3441</v>
      </c>
      <c r="M89" s="31">
        <v>2.21157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519.75</v>
      </c>
      <c r="D90" s="40">
        <v>518.98333333333335</v>
      </c>
      <c r="E90" s="40">
        <v>511.2166666666667</v>
      </c>
      <c r="F90" s="40">
        <v>502.68333333333334</v>
      </c>
      <c r="G90" s="40">
        <v>494.91666666666669</v>
      </c>
      <c r="H90" s="40">
        <v>527.51666666666665</v>
      </c>
      <c r="I90" s="40">
        <v>535.2833333333333</v>
      </c>
      <c r="J90" s="40">
        <v>543.81666666666672</v>
      </c>
      <c r="K90" s="31">
        <v>526.75</v>
      </c>
      <c r="L90" s="31">
        <v>510.45</v>
      </c>
      <c r="M90" s="31">
        <v>22.809200000000001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913.85</v>
      </c>
      <c r="D91" s="40">
        <v>914.69999999999993</v>
      </c>
      <c r="E91" s="40">
        <v>905.14999999999986</v>
      </c>
      <c r="F91" s="40">
        <v>896.44999999999993</v>
      </c>
      <c r="G91" s="40">
        <v>886.89999999999986</v>
      </c>
      <c r="H91" s="40">
        <v>923.39999999999986</v>
      </c>
      <c r="I91" s="40">
        <v>932.94999999999982</v>
      </c>
      <c r="J91" s="40">
        <v>941.64999999999986</v>
      </c>
      <c r="K91" s="31">
        <v>924.25</v>
      </c>
      <c r="L91" s="31">
        <v>906</v>
      </c>
      <c r="M91" s="31">
        <v>6.7174100000000001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619.25</v>
      </c>
      <c r="D92" s="40">
        <v>619.23333333333335</v>
      </c>
      <c r="E92" s="40">
        <v>612.4666666666667</v>
      </c>
      <c r="F92" s="40">
        <v>605.68333333333339</v>
      </c>
      <c r="G92" s="40">
        <v>598.91666666666674</v>
      </c>
      <c r="H92" s="40">
        <v>626.01666666666665</v>
      </c>
      <c r="I92" s="40">
        <v>632.7833333333333</v>
      </c>
      <c r="J92" s="40">
        <v>639.56666666666661</v>
      </c>
      <c r="K92" s="31">
        <v>626</v>
      </c>
      <c r="L92" s="31">
        <v>612.45000000000005</v>
      </c>
      <c r="M92" s="31">
        <v>1.84169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2182.5</v>
      </c>
      <c r="D93" s="40">
        <v>2199.2666666666669</v>
      </c>
      <c r="E93" s="40">
        <v>2143.7333333333336</v>
      </c>
      <c r="F93" s="40">
        <v>2104.9666666666667</v>
      </c>
      <c r="G93" s="40">
        <v>2049.4333333333334</v>
      </c>
      <c r="H93" s="40">
        <v>2238.0333333333338</v>
      </c>
      <c r="I93" s="40">
        <v>2293.5666666666675</v>
      </c>
      <c r="J93" s="40">
        <v>2332.3333333333339</v>
      </c>
      <c r="K93" s="31">
        <v>2254.8000000000002</v>
      </c>
      <c r="L93" s="31">
        <v>2160.5</v>
      </c>
      <c r="M93" s="31">
        <v>13.465870000000001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1746.95</v>
      </c>
      <c r="D94" s="40">
        <v>1758.3333333333333</v>
      </c>
      <c r="E94" s="40">
        <v>1722.7166666666665</v>
      </c>
      <c r="F94" s="40">
        <v>1698.4833333333331</v>
      </c>
      <c r="G94" s="40">
        <v>1662.8666666666663</v>
      </c>
      <c r="H94" s="40">
        <v>1782.5666666666666</v>
      </c>
      <c r="I94" s="40">
        <v>1818.1833333333334</v>
      </c>
      <c r="J94" s="40">
        <v>1842.4166666666667</v>
      </c>
      <c r="K94" s="31">
        <v>1793.95</v>
      </c>
      <c r="L94" s="31">
        <v>1734.1</v>
      </c>
      <c r="M94" s="31">
        <v>6.9584599999999996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658.1</v>
      </c>
      <c r="D95" s="40">
        <v>658.43333333333328</v>
      </c>
      <c r="E95" s="40">
        <v>648.86666666666656</v>
      </c>
      <c r="F95" s="40">
        <v>639.63333333333333</v>
      </c>
      <c r="G95" s="40">
        <v>630.06666666666661</v>
      </c>
      <c r="H95" s="40">
        <v>667.66666666666652</v>
      </c>
      <c r="I95" s="40">
        <v>677.23333333333335</v>
      </c>
      <c r="J95" s="40">
        <v>686.46666666666647</v>
      </c>
      <c r="K95" s="31">
        <v>668</v>
      </c>
      <c r="L95" s="31">
        <v>649.20000000000005</v>
      </c>
      <c r="M95" s="31">
        <v>11.53443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313.25</v>
      </c>
      <c r="D96" s="40">
        <v>315.11666666666662</v>
      </c>
      <c r="E96" s="40">
        <v>307.83333333333326</v>
      </c>
      <c r="F96" s="40">
        <v>302.41666666666663</v>
      </c>
      <c r="G96" s="40">
        <v>295.13333333333327</v>
      </c>
      <c r="H96" s="40">
        <v>320.53333333333325</v>
      </c>
      <c r="I96" s="40">
        <v>327.81666666666666</v>
      </c>
      <c r="J96" s="40">
        <v>333.23333333333323</v>
      </c>
      <c r="K96" s="31">
        <v>322.39999999999998</v>
      </c>
      <c r="L96" s="31">
        <v>309.7</v>
      </c>
      <c r="M96" s="31">
        <v>18.13599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1119.45</v>
      </c>
      <c r="D97" s="40">
        <v>1121.6833333333334</v>
      </c>
      <c r="E97" s="40">
        <v>1110.7166666666667</v>
      </c>
      <c r="F97" s="40">
        <v>1101.9833333333333</v>
      </c>
      <c r="G97" s="40">
        <v>1091.0166666666667</v>
      </c>
      <c r="H97" s="40">
        <v>1130.4166666666667</v>
      </c>
      <c r="I97" s="40">
        <v>1141.3833333333334</v>
      </c>
      <c r="J97" s="40">
        <v>1150.1166666666668</v>
      </c>
      <c r="K97" s="31">
        <v>1132.6500000000001</v>
      </c>
      <c r="L97" s="31">
        <v>1112.95</v>
      </c>
      <c r="M97" s="31">
        <v>26.756319999999999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2538.9</v>
      </c>
      <c r="D98" s="40">
        <v>2547.2833333333333</v>
      </c>
      <c r="E98" s="40">
        <v>2524.6166666666668</v>
      </c>
      <c r="F98" s="40">
        <v>2510.3333333333335</v>
      </c>
      <c r="G98" s="40">
        <v>2487.666666666667</v>
      </c>
      <c r="H98" s="40">
        <v>2561.5666666666666</v>
      </c>
      <c r="I98" s="40">
        <v>2584.2333333333336</v>
      </c>
      <c r="J98" s="40">
        <v>2598.5166666666664</v>
      </c>
      <c r="K98" s="31">
        <v>2569.9499999999998</v>
      </c>
      <c r="L98" s="31">
        <v>2533</v>
      </c>
      <c r="M98" s="31">
        <v>3.7574200000000002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1518.05</v>
      </c>
      <c r="D99" s="40">
        <v>1522.8166666666666</v>
      </c>
      <c r="E99" s="40">
        <v>1509.2833333333333</v>
      </c>
      <c r="F99" s="40">
        <v>1500.5166666666667</v>
      </c>
      <c r="G99" s="40">
        <v>1486.9833333333333</v>
      </c>
      <c r="H99" s="40">
        <v>1531.5833333333333</v>
      </c>
      <c r="I99" s="40">
        <v>1545.1166666666666</v>
      </c>
      <c r="J99" s="40">
        <v>1553.8833333333332</v>
      </c>
      <c r="K99" s="31">
        <v>1536.35</v>
      </c>
      <c r="L99" s="31">
        <v>1514.05</v>
      </c>
      <c r="M99" s="31">
        <v>154.01142999999999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687.2</v>
      </c>
      <c r="D100" s="40">
        <v>691.5</v>
      </c>
      <c r="E100" s="40">
        <v>678.55</v>
      </c>
      <c r="F100" s="40">
        <v>669.9</v>
      </c>
      <c r="G100" s="40">
        <v>656.94999999999993</v>
      </c>
      <c r="H100" s="40">
        <v>700.15</v>
      </c>
      <c r="I100" s="40">
        <v>713.1</v>
      </c>
      <c r="J100" s="40">
        <v>721.75</v>
      </c>
      <c r="K100" s="31">
        <v>704.45</v>
      </c>
      <c r="L100" s="31">
        <v>682.85</v>
      </c>
      <c r="M100" s="31">
        <v>20.9343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1372.55</v>
      </c>
      <c r="D101" s="40">
        <v>1380.1999999999998</v>
      </c>
      <c r="E101" s="40">
        <v>1352.7999999999997</v>
      </c>
      <c r="F101" s="40">
        <v>1333.05</v>
      </c>
      <c r="G101" s="40">
        <v>1305.6499999999999</v>
      </c>
      <c r="H101" s="40">
        <v>1399.9499999999996</v>
      </c>
      <c r="I101" s="40">
        <v>1427.3499999999997</v>
      </c>
      <c r="J101" s="40">
        <v>1447.0999999999995</v>
      </c>
      <c r="K101" s="31">
        <v>1407.6</v>
      </c>
      <c r="L101" s="31">
        <v>1360.45</v>
      </c>
      <c r="M101" s="31">
        <v>9.9584600000000005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2621.0500000000002</v>
      </c>
      <c r="D102" s="40">
        <v>2630.65</v>
      </c>
      <c r="E102" s="40">
        <v>2603.4</v>
      </c>
      <c r="F102" s="40">
        <v>2585.75</v>
      </c>
      <c r="G102" s="40">
        <v>2558.5</v>
      </c>
      <c r="H102" s="40">
        <v>2648.3</v>
      </c>
      <c r="I102" s="40">
        <v>2675.55</v>
      </c>
      <c r="J102" s="40">
        <v>2693.2000000000003</v>
      </c>
      <c r="K102" s="31">
        <v>2657.9</v>
      </c>
      <c r="L102" s="31">
        <v>2613</v>
      </c>
      <c r="M102" s="31">
        <v>5.6422999999999996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452.1</v>
      </c>
      <c r="D103" s="40">
        <v>451.06666666666666</v>
      </c>
      <c r="E103" s="40">
        <v>445.23333333333335</v>
      </c>
      <c r="F103" s="40">
        <v>438.36666666666667</v>
      </c>
      <c r="G103" s="40">
        <v>432.53333333333336</v>
      </c>
      <c r="H103" s="40">
        <v>457.93333333333334</v>
      </c>
      <c r="I103" s="40">
        <v>463.76666666666671</v>
      </c>
      <c r="J103" s="40">
        <v>470.63333333333333</v>
      </c>
      <c r="K103" s="31">
        <v>456.9</v>
      </c>
      <c r="L103" s="31">
        <v>444.2</v>
      </c>
      <c r="M103" s="31">
        <v>77.615229999999997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1375.95</v>
      </c>
      <c r="D104" s="40">
        <v>1386.95</v>
      </c>
      <c r="E104" s="40">
        <v>1354.2</v>
      </c>
      <c r="F104" s="40">
        <v>1332.45</v>
      </c>
      <c r="G104" s="40">
        <v>1299.7</v>
      </c>
      <c r="H104" s="40">
        <v>1408.7</v>
      </c>
      <c r="I104" s="40">
        <v>1441.45</v>
      </c>
      <c r="J104" s="40">
        <v>1463.2</v>
      </c>
      <c r="K104" s="31">
        <v>1419.7</v>
      </c>
      <c r="L104" s="31">
        <v>1365.2</v>
      </c>
      <c r="M104" s="31">
        <v>4.6626599999999998</v>
      </c>
      <c r="N104" s="1"/>
      <c r="O104" s="1"/>
    </row>
    <row r="105" spans="1:15" ht="12.75" customHeight="1">
      <c r="A105" s="56">
        <v>96</v>
      </c>
      <c r="B105" s="31" t="s">
        <v>392</v>
      </c>
      <c r="C105" s="31">
        <v>119.4</v>
      </c>
      <c r="D105" s="40">
        <v>120.05</v>
      </c>
      <c r="E105" s="40">
        <v>118.44999999999999</v>
      </c>
      <c r="F105" s="40">
        <v>117.49999999999999</v>
      </c>
      <c r="G105" s="40">
        <v>115.89999999999998</v>
      </c>
      <c r="H105" s="40">
        <v>121</v>
      </c>
      <c r="I105" s="40">
        <v>122.6</v>
      </c>
      <c r="J105" s="40">
        <v>123.55000000000001</v>
      </c>
      <c r="K105" s="31">
        <v>121.65</v>
      </c>
      <c r="L105" s="31">
        <v>119.1</v>
      </c>
      <c r="M105" s="31">
        <v>17.478429999999999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324.10000000000002</v>
      </c>
      <c r="D106" s="40">
        <v>324.93333333333334</v>
      </c>
      <c r="E106" s="40">
        <v>318.66666666666669</v>
      </c>
      <c r="F106" s="40">
        <v>313.23333333333335</v>
      </c>
      <c r="G106" s="40">
        <v>306.9666666666667</v>
      </c>
      <c r="H106" s="40">
        <v>330.36666666666667</v>
      </c>
      <c r="I106" s="40">
        <v>336.63333333333333</v>
      </c>
      <c r="J106" s="40">
        <v>342.06666666666666</v>
      </c>
      <c r="K106" s="31">
        <v>331.2</v>
      </c>
      <c r="L106" s="31">
        <v>319.5</v>
      </c>
      <c r="M106" s="31">
        <v>40.863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2374.75</v>
      </c>
      <c r="D107" s="40">
        <v>2382.5833333333335</v>
      </c>
      <c r="E107" s="40">
        <v>2359.166666666667</v>
      </c>
      <c r="F107" s="40">
        <v>2343.5833333333335</v>
      </c>
      <c r="G107" s="40">
        <v>2320.166666666667</v>
      </c>
      <c r="H107" s="40">
        <v>2398.166666666667</v>
      </c>
      <c r="I107" s="40">
        <v>2421.5833333333339</v>
      </c>
      <c r="J107" s="40">
        <v>2437.166666666667</v>
      </c>
      <c r="K107" s="31">
        <v>2406</v>
      </c>
      <c r="L107" s="31">
        <v>2367</v>
      </c>
      <c r="M107" s="31">
        <v>9.9907000000000004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330.25</v>
      </c>
      <c r="D108" s="40">
        <v>329.06666666666666</v>
      </c>
      <c r="E108" s="40">
        <v>326.5333333333333</v>
      </c>
      <c r="F108" s="40">
        <v>322.81666666666666</v>
      </c>
      <c r="G108" s="40">
        <v>320.2833333333333</v>
      </c>
      <c r="H108" s="40">
        <v>332.7833333333333</v>
      </c>
      <c r="I108" s="40">
        <v>335.31666666666672</v>
      </c>
      <c r="J108" s="40">
        <v>339.0333333333333</v>
      </c>
      <c r="K108" s="31">
        <v>331.6</v>
      </c>
      <c r="L108" s="31">
        <v>325.35000000000002</v>
      </c>
      <c r="M108" s="31">
        <v>7.3690899999999999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2883.55</v>
      </c>
      <c r="D109" s="40">
        <v>2890.35</v>
      </c>
      <c r="E109" s="40">
        <v>2857.7</v>
      </c>
      <c r="F109" s="40">
        <v>2831.85</v>
      </c>
      <c r="G109" s="40">
        <v>2799.2</v>
      </c>
      <c r="H109" s="40">
        <v>2916.2</v>
      </c>
      <c r="I109" s="40">
        <v>2948.8500000000004</v>
      </c>
      <c r="J109" s="40">
        <v>2974.7</v>
      </c>
      <c r="K109" s="31">
        <v>2923</v>
      </c>
      <c r="L109" s="31">
        <v>2864.5</v>
      </c>
      <c r="M109" s="31">
        <v>23.18225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760.2</v>
      </c>
      <c r="D110" s="40">
        <v>759.7166666666667</v>
      </c>
      <c r="E110" s="40">
        <v>747.18333333333339</v>
      </c>
      <c r="F110" s="40">
        <v>734.16666666666674</v>
      </c>
      <c r="G110" s="40">
        <v>721.63333333333344</v>
      </c>
      <c r="H110" s="40">
        <v>772.73333333333335</v>
      </c>
      <c r="I110" s="40">
        <v>785.26666666666665</v>
      </c>
      <c r="J110" s="40">
        <v>798.2833333333333</v>
      </c>
      <c r="K110" s="31">
        <v>772.25</v>
      </c>
      <c r="L110" s="31">
        <v>746.7</v>
      </c>
      <c r="M110" s="31">
        <v>231.86419000000001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1487.9</v>
      </c>
      <c r="D111" s="40">
        <v>1489.9666666666665</v>
      </c>
      <c r="E111" s="40">
        <v>1457.9333333333329</v>
      </c>
      <c r="F111" s="40">
        <v>1427.9666666666665</v>
      </c>
      <c r="G111" s="40">
        <v>1395.9333333333329</v>
      </c>
      <c r="H111" s="40">
        <v>1519.9333333333329</v>
      </c>
      <c r="I111" s="40">
        <v>1551.9666666666662</v>
      </c>
      <c r="J111" s="40">
        <v>1581.9333333333329</v>
      </c>
      <c r="K111" s="31">
        <v>1522</v>
      </c>
      <c r="L111" s="31">
        <v>1460</v>
      </c>
      <c r="M111" s="31">
        <v>13.559570000000001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604.1</v>
      </c>
      <c r="D112" s="40">
        <v>608.61666666666667</v>
      </c>
      <c r="E112" s="40">
        <v>592.08333333333337</v>
      </c>
      <c r="F112" s="40">
        <v>580.06666666666672</v>
      </c>
      <c r="G112" s="40">
        <v>563.53333333333342</v>
      </c>
      <c r="H112" s="40">
        <v>620.63333333333333</v>
      </c>
      <c r="I112" s="40">
        <v>637.16666666666663</v>
      </c>
      <c r="J112" s="40">
        <v>649.18333333333328</v>
      </c>
      <c r="K112" s="31">
        <v>625.15</v>
      </c>
      <c r="L112" s="31">
        <v>596.6</v>
      </c>
      <c r="M112" s="31">
        <v>12.264060000000001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771.95</v>
      </c>
      <c r="D113" s="40">
        <v>774.91666666666663</v>
      </c>
      <c r="E113" s="40">
        <v>760.43333333333328</v>
      </c>
      <c r="F113" s="40">
        <v>748.91666666666663</v>
      </c>
      <c r="G113" s="40">
        <v>734.43333333333328</v>
      </c>
      <c r="H113" s="40">
        <v>786.43333333333328</v>
      </c>
      <c r="I113" s="40">
        <v>800.91666666666663</v>
      </c>
      <c r="J113" s="40">
        <v>812.43333333333328</v>
      </c>
      <c r="K113" s="31">
        <v>789.4</v>
      </c>
      <c r="L113" s="31">
        <v>763.4</v>
      </c>
      <c r="M113" s="31">
        <v>3.0270299999999999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48.75</v>
      </c>
      <c r="D114" s="40">
        <v>49.033333333333331</v>
      </c>
      <c r="E114" s="40">
        <v>48.316666666666663</v>
      </c>
      <c r="F114" s="40">
        <v>47.883333333333333</v>
      </c>
      <c r="G114" s="40">
        <v>47.166666666666664</v>
      </c>
      <c r="H114" s="40">
        <v>49.466666666666661</v>
      </c>
      <c r="I114" s="40">
        <v>50.18333333333333</v>
      </c>
      <c r="J114" s="40">
        <v>50.61666666666666</v>
      </c>
      <c r="K114" s="31">
        <v>49.75</v>
      </c>
      <c r="L114" s="31">
        <v>48.6</v>
      </c>
      <c r="M114" s="31">
        <v>200.07705999999999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227.7</v>
      </c>
      <c r="D115" s="40">
        <v>229.11666666666665</v>
      </c>
      <c r="E115" s="40">
        <v>225.5333333333333</v>
      </c>
      <c r="F115" s="40">
        <v>223.36666666666665</v>
      </c>
      <c r="G115" s="40">
        <v>219.7833333333333</v>
      </c>
      <c r="H115" s="40">
        <v>231.2833333333333</v>
      </c>
      <c r="I115" s="40">
        <v>234.86666666666662</v>
      </c>
      <c r="J115" s="40">
        <v>237.0333333333333</v>
      </c>
      <c r="K115" s="31">
        <v>232.7</v>
      </c>
      <c r="L115" s="31">
        <v>226.95</v>
      </c>
      <c r="M115" s="31">
        <v>141.39854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7343.2</v>
      </c>
      <c r="D116" s="40">
        <v>7410.9833333333336</v>
      </c>
      <c r="E116" s="40">
        <v>7223.2166666666672</v>
      </c>
      <c r="F116" s="40">
        <v>7103.2333333333336</v>
      </c>
      <c r="G116" s="40">
        <v>6915.4666666666672</v>
      </c>
      <c r="H116" s="40">
        <v>7530.9666666666672</v>
      </c>
      <c r="I116" s="40">
        <v>7718.7333333333336</v>
      </c>
      <c r="J116" s="40">
        <v>7838.7166666666672</v>
      </c>
      <c r="K116" s="31">
        <v>7598.75</v>
      </c>
      <c r="L116" s="31">
        <v>7291</v>
      </c>
      <c r="M116" s="31">
        <v>0.70165</v>
      </c>
      <c r="N116" s="1"/>
      <c r="O116" s="1"/>
    </row>
    <row r="117" spans="1:15" ht="12.75" customHeight="1">
      <c r="A117" s="56">
        <v>108</v>
      </c>
      <c r="B117" s="31" t="s">
        <v>407</v>
      </c>
      <c r="C117" s="31">
        <v>156.80000000000001</v>
      </c>
      <c r="D117" s="40">
        <v>156.00000000000003</v>
      </c>
      <c r="E117" s="40">
        <v>152.60000000000005</v>
      </c>
      <c r="F117" s="40">
        <v>148.40000000000003</v>
      </c>
      <c r="G117" s="40">
        <v>145.00000000000006</v>
      </c>
      <c r="H117" s="40">
        <v>160.20000000000005</v>
      </c>
      <c r="I117" s="40">
        <v>163.60000000000002</v>
      </c>
      <c r="J117" s="40">
        <v>167.80000000000004</v>
      </c>
      <c r="K117" s="31">
        <v>159.4</v>
      </c>
      <c r="L117" s="31">
        <v>151.80000000000001</v>
      </c>
      <c r="M117" s="31">
        <v>54.359259999999999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206.15</v>
      </c>
      <c r="D118" s="40">
        <v>206.88333333333333</v>
      </c>
      <c r="E118" s="40">
        <v>204.26666666666665</v>
      </c>
      <c r="F118" s="40">
        <v>202.38333333333333</v>
      </c>
      <c r="G118" s="40">
        <v>199.76666666666665</v>
      </c>
      <c r="H118" s="40">
        <v>208.76666666666665</v>
      </c>
      <c r="I118" s="40">
        <v>211.38333333333333</v>
      </c>
      <c r="J118" s="40">
        <v>213.26666666666665</v>
      </c>
      <c r="K118" s="31">
        <v>209.5</v>
      </c>
      <c r="L118" s="31">
        <v>205</v>
      </c>
      <c r="M118" s="31">
        <v>53.159509999999997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127.6</v>
      </c>
      <c r="D119" s="40">
        <v>127.76666666666665</v>
      </c>
      <c r="E119" s="40">
        <v>126.23333333333329</v>
      </c>
      <c r="F119" s="40">
        <v>124.86666666666665</v>
      </c>
      <c r="G119" s="40">
        <v>123.33333333333329</v>
      </c>
      <c r="H119" s="40">
        <v>129.1333333333333</v>
      </c>
      <c r="I119" s="40">
        <v>130.66666666666666</v>
      </c>
      <c r="J119" s="40">
        <v>132.0333333333333</v>
      </c>
      <c r="K119" s="31">
        <v>129.30000000000001</v>
      </c>
      <c r="L119" s="31">
        <v>126.4</v>
      </c>
      <c r="M119" s="31">
        <v>81.016050000000007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862.8</v>
      </c>
      <c r="D120" s="40">
        <v>872.5333333333333</v>
      </c>
      <c r="E120" s="40">
        <v>843.36666666666656</v>
      </c>
      <c r="F120" s="40">
        <v>823.93333333333328</v>
      </c>
      <c r="G120" s="40">
        <v>794.76666666666654</v>
      </c>
      <c r="H120" s="40">
        <v>891.96666666666658</v>
      </c>
      <c r="I120" s="40">
        <v>921.13333333333333</v>
      </c>
      <c r="J120" s="40">
        <v>940.56666666666661</v>
      </c>
      <c r="K120" s="31">
        <v>901.7</v>
      </c>
      <c r="L120" s="31">
        <v>853.1</v>
      </c>
      <c r="M120" s="31">
        <v>76.798460000000006</v>
      </c>
      <c r="N120" s="1"/>
      <c r="O120" s="1"/>
    </row>
    <row r="121" spans="1:15" ht="12.75" customHeight="1">
      <c r="A121" s="56">
        <v>112</v>
      </c>
      <c r="B121" s="31" t="s">
        <v>853</v>
      </c>
      <c r="C121" s="31">
        <v>23.75</v>
      </c>
      <c r="D121" s="40">
        <v>23.816666666666666</v>
      </c>
      <c r="E121" s="40">
        <v>23.633333333333333</v>
      </c>
      <c r="F121" s="40">
        <v>23.516666666666666</v>
      </c>
      <c r="G121" s="40">
        <v>23.333333333333332</v>
      </c>
      <c r="H121" s="40">
        <v>23.933333333333334</v>
      </c>
      <c r="I121" s="40">
        <v>24.116666666666664</v>
      </c>
      <c r="J121" s="40">
        <v>24.233333333333334</v>
      </c>
      <c r="K121" s="31">
        <v>24</v>
      </c>
      <c r="L121" s="31">
        <v>23.7</v>
      </c>
      <c r="M121" s="31">
        <v>58.849800000000002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491.75</v>
      </c>
      <c r="D122" s="40">
        <v>493.88333333333338</v>
      </c>
      <c r="E122" s="40">
        <v>485.86666666666679</v>
      </c>
      <c r="F122" s="40">
        <v>479.98333333333341</v>
      </c>
      <c r="G122" s="40">
        <v>471.96666666666681</v>
      </c>
      <c r="H122" s="40">
        <v>499.76666666666677</v>
      </c>
      <c r="I122" s="40">
        <v>507.7833333333333</v>
      </c>
      <c r="J122" s="40">
        <v>513.66666666666674</v>
      </c>
      <c r="K122" s="31">
        <v>501.9</v>
      </c>
      <c r="L122" s="31">
        <v>488</v>
      </c>
      <c r="M122" s="31">
        <v>14.32504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288.8</v>
      </c>
      <c r="D123" s="40">
        <v>292.26666666666665</v>
      </c>
      <c r="E123" s="40">
        <v>283.0333333333333</v>
      </c>
      <c r="F123" s="40">
        <v>277.26666666666665</v>
      </c>
      <c r="G123" s="40">
        <v>268.0333333333333</v>
      </c>
      <c r="H123" s="40">
        <v>298.0333333333333</v>
      </c>
      <c r="I123" s="40">
        <v>307.26666666666665</v>
      </c>
      <c r="J123" s="40">
        <v>313.0333333333333</v>
      </c>
      <c r="K123" s="31">
        <v>301.5</v>
      </c>
      <c r="L123" s="31">
        <v>286.5</v>
      </c>
      <c r="M123" s="31">
        <v>75.439880000000002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970.4</v>
      </c>
      <c r="D124" s="40">
        <v>976.68333333333339</v>
      </c>
      <c r="E124" s="40">
        <v>959.71666666666681</v>
      </c>
      <c r="F124" s="40">
        <v>949.03333333333342</v>
      </c>
      <c r="G124" s="40">
        <v>932.06666666666683</v>
      </c>
      <c r="H124" s="40">
        <v>987.36666666666679</v>
      </c>
      <c r="I124" s="40">
        <v>1004.3333333333335</v>
      </c>
      <c r="J124" s="40">
        <v>1015.0166666666668</v>
      </c>
      <c r="K124" s="31">
        <v>993.65</v>
      </c>
      <c r="L124" s="31">
        <v>966</v>
      </c>
      <c r="M124" s="31">
        <v>66.467709999999997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5968.9</v>
      </c>
      <c r="D125" s="40">
        <v>6004.9666666666662</v>
      </c>
      <c r="E125" s="40">
        <v>5875.9833333333327</v>
      </c>
      <c r="F125" s="40">
        <v>5783.0666666666666</v>
      </c>
      <c r="G125" s="40">
        <v>5654.083333333333</v>
      </c>
      <c r="H125" s="40">
        <v>6097.8833333333323</v>
      </c>
      <c r="I125" s="40">
        <v>6226.8666666666659</v>
      </c>
      <c r="J125" s="40">
        <v>6319.7833333333319</v>
      </c>
      <c r="K125" s="31">
        <v>6133.95</v>
      </c>
      <c r="L125" s="31">
        <v>5912.05</v>
      </c>
      <c r="M125" s="31">
        <v>4.0594000000000001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1696</v>
      </c>
      <c r="D126" s="40">
        <v>1708.1666666666667</v>
      </c>
      <c r="E126" s="40">
        <v>1675.8333333333335</v>
      </c>
      <c r="F126" s="40">
        <v>1655.6666666666667</v>
      </c>
      <c r="G126" s="40">
        <v>1623.3333333333335</v>
      </c>
      <c r="H126" s="40">
        <v>1728.3333333333335</v>
      </c>
      <c r="I126" s="40">
        <v>1760.666666666667</v>
      </c>
      <c r="J126" s="40">
        <v>1780.8333333333335</v>
      </c>
      <c r="K126" s="31">
        <v>1740.5</v>
      </c>
      <c r="L126" s="31">
        <v>1688</v>
      </c>
      <c r="M126" s="31">
        <v>73.330609999999993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2141.75</v>
      </c>
      <c r="D127" s="40">
        <v>2155.9166666666665</v>
      </c>
      <c r="E127" s="40">
        <v>2108.833333333333</v>
      </c>
      <c r="F127" s="40">
        <v>2075.9166666666665</v>
      </c>
      <c r="G127" s="40">
        <v>2028.833333333333</v>
      </c>
      <c r="H127" s="40">
        <v>2188.833333333333</v>
      </c>
      <c r="I127" s="40">
        <v>2235.9166666666661</v>
      </c>
      <c r="J127" s="40">
        <v>2268.833333333333</v>
      </c>
      <c r="K127" s="31">
        <v>2203</v>
      </c>
      <c r="L127" s="31">
        <v>2123</v>
      </c>
      <c r="M127" s="31">
        <v>4.7684300000000004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2060.85</v>
      </c>
      <c r="D128" s="40">
        <v>2059.5833333333335</v>
      </c>
      <c r="E128" s="40">
        <v>2017.3166666666671</v>
      </c>
      <c r="F128" s="40">
        <v>1973.7833333333335</v>
      </c>
      <c r="G128" s="40">
        <v>1931.5166666666671</v>
      </c>
      <c r="H128" s="40">
        <v>2103.1166666666668</v>
      </c>
      <c r="I128" s="40">
        <v>2145.3833333333332</v>
      </c>
      <c r="J128" s="40">
        <v>2188.916666666667</v>
      </c>
      <c r="K128" s="31">
        <v>2101.85</v>
      </c>
      <c r="L128" s="31">
        <v>2016.05</v>
      </c>
      <c r="M128" s="31">
        <v>6.0842099999999997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307.8</v>
      </c>
      <c r="D129" s="40">
        <v>310.10000000000002</v>
      </c>
      <c r="E129" s="40">
        <v>300.30000000000007</v>
      </c>
      <c r="F129" s="40">
        <v>292.80000000000007</v>
      </c>
      <c r="G129" s="40">
        <v>283.00000000000011</v>
      </c>
      <c r="H129" s="40">
        <v>317.60000000000002</v>
      </c>
      <c r="I129" s="40">
        <v>327.39999999999998</v>
      </c>
      <c r="J129" s="40">
        <v>334.9</v>
      </c>
      <c r="K129" s="31">
        <v>319.89999999999998</v>
      </c>
      <c r="L129" s="31">
        <v>302.60000000000002</v>
      </c>
      <c r="M129" s="31">
        <v>17.25189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683.25</v>
      </c>
      <c r="D130" s="40">
        <v>683.08333333333337</v>
      </c>
      <c r="E130" s="40">
        <v>670.16666666666674</v>
      </c>
      <c r="F130" s="40">
        <v>657.08333333333337</v>
      </c>
      <c r="G130" s="40">
        <v>644.16666666666674</v>
      </c>
      <c r="H130" s="40">
        <v>696.16666666666674</v>
      </c>
      <c r="I130" s="40">
        <v>709.08333333333348</v>
      </c>
      <c r="J130" s="40">
        <v>722.16666666666674</v>
      </c>
      <c r="K130" s="31">
        <v>696</v>
      </c>
      <c r="L130" s="31">
        <v>670</v>
      </c>
      <c r="M130" s="31">
        <v>43.743070000000003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383.05</v>
      </c>
      <c r="D131" s="40">
        <v>384.68333333333334</v>
      </c>
      <c r="E131" s="40">
        <v>378.16666666666669</v>
      </c>
      <c r="F131" s="40">
        <v>373.28333333333336</v>
      </c>
      <c r="G131" s="40">
        <v>366.76666666666671</v>
      </c>
      <c r="H131" s="40">
        <v>389.56666666666666</v>
      </c>
      <c r="I131" s="40">
        <v>396.08333333333331</v>
      </c>
      <c r="J131" s="40">
        <v>400.96666666666664</v>
      </c>
      <c r="K131" s="31">
        <v>391.2</v>
      </c>
      <c r="L131" s="31">
        <v>379.8</v>
      </c>
      <c r="M131" s="31">
        <v>63.345399999999998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3768.25</v>
      </c>
      <c r="D132" s="40">
        <v>3780.9666666666667</v>
      </c>
      <c r="E132" s="40">
        <v>3737.2833333333333</v>
      </c>
      <c r="F132" s="40">
        <v>3706.3166666666666</v>
      </c>
      <c r="G132" s="40">
        <v>3662.6333333333332</v>
      </c>
      <c r="H132" s="40">
        <v>3811.9333333333334</v>
      </c>
      <c r="I132" s="40">
        <v>3855.6166666666668</v>
      </c>
      <c r="J132" s="40">
        <v>3886.5833333333335</v>
      </c>
      <c r="K132" s="31">
        <v>3824.65</v>
      </c>
      <c r="L132" s="31">
        <v>3750</v>
      </c>
      <c r="M132" s="31">
        <v>2.4880300000000002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2011.4</v>
      </c>
      <c r="D133" s="40">
        <v>2002.1166666666668</v>
      </c>
      <c r="E133" s="40">
        <v>1979.2833333333335</v>
      </c>
      <c r="F133" s="40">
        <v>1947.1666666666667</v>
      </c>
      <c r="G133" s="40">
        <v>1924.3333333333335</v>
      </c>
      <c r="H133" s="40">
        <v>2034.2333333333336</v>
      </c>
      <c r="I133" s="40">
        <v>2057.0666666666666</v>
      </c>
      <c r="J133" s="40">
        <v>2089.1833333333334</v>
      </c>
      <c r="K133" s="31">
        <v>2024.95</v>
      </c>
      <c r="L133" s="31">
        <v>1970</v>
      </c>
      <c r="M133" s="31">
        <v>19.474830000000001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78.900000000000006</v>
      </c>
      <c r="D134" s="40">
        <v>79.350000000000009</v>
      </c>
      <c r="E134" s="40">
        <v>78.050000000000011</v>
      </c>
      <c r="F134" s="40">
        <v>77.2</v>
      </c>
      <c r="G134" s="40">
        <v>75.900000000000006</v>
      </c>
      <c r="H134" s="40">
        <v>80.200000000000017</v>
      </c>
      <c r="I134" s="40">
        <v>81.5</v>
      </c>
      <c r="J134" s="40">
        <v>82.350000000000023</v>
      </c>
      <c r="K134" s="31">
        <v>80.650000000000006</v>
      </c>
      <c r="L134" s="31">
        <v>78.5</v>
      </c>
      <c r="M134" s="31">
        <v>75.219819999999999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5293.75</v>
      </c>
      <c r="D135" s="40">
        <v>5312.5</v>
      </c>
      <c r="E135" s="40">
        <v>5136.2</v>
      </c>
      <c r="F135" s="40">
        <v>4978.6499999999996</v>
      </c>
      <c r="G135" s="40">
        <v>4802.3499999999995</v>
      </c>
      <c r="H135" s="40">
        <v>5470.05</v>
      </c>
      <c r="I135" s="40">
        <v>5646.3499999999995</v>
      </c>
      <c r="J135" s="40">
        <v>5803.9000000000005</v>
      </c>
      <c r="K135" s="31">
        <v>5488.8</v>
      </c>
      <c r="L135" s="31">
        <v>5154.95</v>
      </c>
      <c r="M135" s="31">
        <v>1.9437899999999999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399.75</v>
      </c>
      <c r="D136" s="40">
        <v>402.26666666666671</v>
      </c>
      <c r="E136" s="40">
        <v>396.58333333333343</v>
      </c>
      <c r="F136" s="40">
        <v>393.41666666666674</v>
      </c>
      <c r="G136" s="40">
        <v>387.73333333333346</v>
      </c>
      <c r="H136" s="40">
        <v>405.43333333333339</v>
      </c>
      <c r="I136" s="40">
        <v>411.11666666666667</v>
      </c>
      <c r="J136" s="40">
        <v>414.28333333333336</v>
      </c>
      <c r="K136" s="31">
        <v>407.95</v>
      </c>
      <c r="L136" s="31">
        <v>399.1</v>
      </c>
      <c r="M136" s="31">
        <v>19.803650000000001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6749.05</v>
      </c>
      <c r="D137" s="40">
        <v>6823.8666666666659</v>
      </c>
      <c r="E137" s="40">
        <v>6645.1833333333316</v>
      </c>
      <c r="F137" s="40">
        <v>6541.3166666666657</v>
      </c>
      <c r="G137" s="40">
        <v>6362.6333333333314</v>
      </c>
      <c r="H137" s="40">
        <v>6927.7333333333318</v>
      </c>
      <c r="I137" s="40">
        <v>7106.4166666666661</v>
      </c>
      <c r="J137" s="40">
        <v>7210.2833333333319</v>
      </c>
      <c r="K137" s="31">
        <v>7002.55</v>
      </c>
      <c r="L137" s="31">
        <v>6720</v>
      </c>
      <c r="M137" s="31">
        <v>3.36544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1862.5</v>
      </c>
      <c r="D138" s="40">
        <v>1870.2833333333335</v>
      </c>
      <c r="E138" s="40">
        <v>1838.166666666667</v>
      </c>
      <c r="F138" s="40">
        <v>1813.8333333333335</v>
      </c>
      <c r="G138" s="40">
        <v>1781.7166666666669</v>
      </c>
      <c r="H138" s="40">
        <v>1894.616666666667</v>
      </c>
      <c r="I138" s="40">
        <v>1926.7333333333333</v>
      </c>
      <c r="J138" s="40">
        <v>1951.0666666666671</v>
      </c>
      <c r="K138" s="31">
        <v>1902.4</v>
      </c>
      <c r="L138" s="31">
        <v>1845.95</v>
      </c>
      <c r="M138" s="31">
        <v>13.61828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502.1</v>
      </c>
      <c r="D139" s="40">
        <v>501.7833333333333</v>
      </c>
      <c r="E139" s="40">
        <v>489.06666666666661</v>
      </c>
      <c r="F139" s="40">
        <v>476.0333333333333</v>
      </c>
      <c r="G139" s="40">
        <v>463.31666666666661</v>
      </c>
      <c r="H139" s="40">
        <v>514.81666666666661</v>
      </c>
      <c r="I139" s="40">
        <v>527.5333333333333</v>
      </c>
      <c r="J139" s="40">
        <v>540.56666666666661</v>
      </c>
      <c r="K139" s="31">
        <v>514.5</v>
      </c>
      <c r="L139" s="31">
        <v>488.75</v>
      </c>
      <c r="M139" s="31">
        <v>56.981059999999999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894.7</v>
      </c>
      <c r="D140" s="40">
        <v>893.65</v>
      </c>
      <c r="E140" s="40">
        <v>886.3</v>
      </c>
      <c r="F140" s="40">
        <v>877.9</v>
      </c>
      <c r="G140" s="40">
        <v>870.55</v>
      </c>
      <c r="H140" s="40">
        <v>902.05</v>
      </c>
      <c r="I140" s="40">
        <v>909.40000000000009</v>
      </c>
      <c r="J140" s="40">
        <v>917.8</v>
      </c>
      <c r="K140" s="31">
        <v>901</v>
      </c>
      <c r="L140" s="31">
        <v>885.25</v>
      </c>
      <c r="M140" s="31">
        <v>8.4167900000000007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76469.55</v>
      </c>
      <c r="D141" s="40">
        <v>76660.516666666677</v>
      </c>
      <c r="E141" s="40">
        <v>75923.183333333349</v>
      </c>
      <c r="F141" s="40">
        <v>75376.816666666666</v>
      </c>
      <c r="G141" s="40">
        <v>74639.483333333337</v>
      </c>
      <c r="H141" s="40">
        <v>77206.88333333336</v>
      </c>
      <c r="I141" s="40">
        <v>77944.216666666704</v>
      </c>
      <c r="J141" s="40">
        <v>78490.583333333372</v>
      </c>
      <c r="K141" s="31">
        <v>77397.850000000006</v>
      </c>
      <c r="L141" s="31">
        <v>76114.149999999994</v>
      </c>
      <c r="M141" s="31">
        <v>6.4100000000000004E-2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937.6</v>
      </c>
      <c r="D142" s="40">
        <v>941.83333333333337</v>
      </c>
      <c r="E142" s="40">
        <v>931.16666666666674</v>
      </c>
      <c r="F142" s="40">
        <v>924.73333333333335</v>
      </c>
      <c r="G142" s="40">
        <v>914.06666666666672</v>
      </c>
      <c r="H142" s="40">
        <v>948.26666666666677</v>
      </c>
      <c r="I142" s="40">
        <v>958.93333333333351</v>
      </c>
      <c r="J142" s="40">
        <v>965.36666666666679</v>
      </c>
      <c r="K142" s="31">
        <v>952.5</v>
      </c>
      <c r="L142" s="31">
        <v>935.4</v>
      </c>
      <c r="M142" s="31">
        <v>3.6321400000000001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167.95</v>
      </c>
      <c r="D143" s="40">
        <v>169.46666666666667</v>
      </c>
      <c r="E143" s="40">
        <v>165.73333333333335</v>
      </c>
      <c r="F143" s="40">
        <v>163.51666666666668</v>
      </c>
      <c r="G143" s="40">
        <v>159.78333333333336</v>
      </c>
      <c r="H143" s="40">
        <v>171.68333333333334</v>
      </c>
      <c r="I143" s="40">
        <v>175.41666666666663</v>
      </c>
      <c r="J143" s="40">
        <v>177.63333333333333</v>
      </c>
      <c r="K143" s="31">
        <v>173.2</v>
      </c>
      <c r="L143" s="31">
        <v>167.25</v>
      </c>
      <c r="M143" s="31">
        <v>33.773029999999999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893.2</v>
      </c>
      <c r="D144" s="40">
        <v>896.9666666666667</v>
      </c>
      <c r="E144" s="40">
        <v>886.23333333333335</v>
      </c>
      <c r="F144" s="40">
        <v>879.26666666666665</v>
      </c>
      <c r="G144" s="40">
        <v>868.5333333333333</v>
      </c>
      <c r="H144" s="40">
        <v>903.93333333333339</v>
      </c>
      <c r="I144" s="40">
        <v>914.66666666666674</v>
      </c>
      <c r="J144" s="40">
        <v>921.63333333333344</v>
      </c>
      <c r="K144" s="31">
        <v>907.7</v>
      </c>
      <c r="L144" s="31">
        <v>890</v>
      </c>
      <c r="M144" s="31">
        <v>27.085540000000002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175.45</v>
      </c>
      <c r="D145" s="40">
        <v>176.5333333333333</v>
      </c>
      <c r="E145" s="40">
        <v>173.46666666666661</v>
      </c>
      <c r="F145" s="40">
        <v>171.48333333333332</v>
      </c>
      <c r="G145" s="40">
        <v>168.41666666666663</v>
      </c>
      <c r="H145" s="40">
        <v>178.51666666666659</v>
      </c>
      <c r="I145" s="40">
        <v>181.58333333333331</v>
      </c>
      <c r="J145" s="40">
        <v>183.56666666666658</v>
      </c>
      <c r="K145" s="31">
        <v>179.6</v>
      </c>
      <c r="L145" s="31">
        <v>174.55</v>
      </c>
      <c r="M145" s="31">
        <v>31.294499999999999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547.04999999999995</v>
      </c>
      <c r="D146" s="40">
        <v>547.61666666666667</v>
      </c>
      <c r="E146" s="40">
        <v>543.58333333333337</v>
      </c>
      <c r="F146" s="40">
        <v>540.11666666666667</v>
      </c>
      <c r="G146" s="40">
        <v>536.08333333333337</v>
      </c>
      <c r="H146" s="40">
        <v>551.08333333333337</v>
      </c>
      <c r="I146" s="40">
        <v>555.11666666666667</v>
      </c>
      <c r="J146" s="40">
        <v>558.58333333333337</v>
      </c>
      <c r="K146" s="31">
        <v>551.65</v>
      </c>
      <c r="L146" s="31">
        <v>544.15</v>
      </c>
      <c r="M146" s="31">
        <v>9.9116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7669.45</v>
      </c>
      <c r="D147" s="40">
        <v>7734.666666666667</v>
      </c>
      <c r="E147" s="40">
        <v>7571.3833333333341</v>
      </c>
      <c r="F147" s="40">
        <v>7473.3166666666675</v>
      </c>
      <c r="G147" s="40">
        <v>7310.0333333333347</v>
      </c>
      <c r="H147" s="40">
        <v>7832.7333333333336</v>
      </c>
      <c r="I147" s="40">
        <v>7996.0166666666664</v>
      </c>
      <c r="J147" s="40">
        <v>8094.083333333333</v>
      </c>
      <c r="K147" s="31">
        <v>7897.95</v>
      </c>
      <c r="L147" s="31">
        <v>7636.6</v>
      </c>
      <c r="M147" s="31">
        <v>5.7107799999999997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940.9</v>
      </c>
      <c r="D148" s="40">
        <v>947.16666666666663</v>
      </c>
      <c r="E148" s="40">
        <v>931.58333333333326</v>
      </c>
      <c r="F148" s="40">
        <v>922.26666666666665</v>
      </c>
      <c r="G148" s="40">
        <v>906.68333333333328</v>
      </c>
      <c r="H148" s="40">
        <v>956.48333333333323</v>
      </c>
      <c r="I148" s="40">
        <v>972.06666666666649</v>
      </c>
      <c r="J148" s="40">
        <v>981.38333333333321</v>
      </c>
      <c r="K148" s="31">
        <v>962.75</v>
      </c>
      <c r="L148" s="31">
        <v>937.85</v>
      </c>
      <c r="M148" s="31">
        <v>4.7868000000000004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4664.6000000000004</v>
      </c>
      <c r="D149" s="40">
        <v>4727.4000000000005</v>
      </c>
      <c r="E149" s="40">
        <v>4568.2500000000009</v>
      </c>
      <c r="F149" s="40">
        <v>4471.9000000000005</v>
      </c>
      <c r="G149" s="40">
        <v>4312.7500000000009</v>
      </c>
      <c r="H149" s="40">
        <v>4823.7500000000009</v>
      </c>
      <c r="I149" s="40">
        <v>4982.9000000000005</v>
      </c>
      <c r="J149" s="40">
        <v>5079.2500000000009</v>
      </c>
      <c r="K149" s="31">
        <v>4886.55</v>
      </c>
      <c r="L149" s="31">
        <v>4631.05</v>
      </c>
      <c r="M149" s="31">
        <v>8.4712700000000005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3212.15</v>
      </c>
      <c r="D150" s="40">
        <v>3253.5666666666671</v>
      </c>
      <c r="E150" s="40">
        <v>3157.1333333333341</v>
      </c>
      <c r="F150" s="40">
        <v>3102.1166666666672</v>
      </c>
      <c r="G150" s="40">
        <v>3005.6833333333343</v>
      </c>
      <c r="H150" s="40">
        <v>3308.5833333333339</v>
      </c>
      <c r="I150" s="40">
        <v>3405.0166666666673</v>
      </c>
      <c r="J150" s="40">
        <v>3460.0333333333338</v>
      </c>
      <c r="K150" s="31">
        <v>3350</v>
      </c>
      <c r="L150" s="31">
        <v>3198.55</v>
      </c>
      <c r="M150" s="31">
        <v>7.0267200000000001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1496</v>
      </c>
      <c r="D151" s="40">
        <v>1504.7</v>
      </c>
      <c r="E151" s="40">
        <v>1476.3000000000002</v>
      </c>
      <c r="F151" s="40">
        <v>1456.6000000000001</v>
      </c>
      <c r="G151" s="40">
        <v>1428.2000000000003</v>
      </c>
      <c r="H151" s="40">
        <v>1524.4</v>
      </c>
      <c r="I151" s="40">
        <v>1552.8000000000002</v>
      </c>
      <c r="J151" s="40">
        <v>1572.5</v>
      </c>
      <c r="K151" s="31">
        <v>1533.1</v>
      </c>
      <c r="L151" s="31">
        <v>1485</v>
      </c>
      <c r="M151" s="31">
        <v>7.85928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817</v>
      </c>
      <c r="D152" s="40">
        <v>824.56666666666661</v>
      </c>
      <c r="E152" s="40">
        <v>804.78333333333319</v>
      </c>
      <c r="F152" s="40">
        <v>792.56666666666661</v>
      </c>
      <c r="G152" s="40">
        <v>772.78333333333319</v>
      </c>
      <c r="H152" s="40">
        <v>836.78333333333319</v>
      </c>
      <c r="I152" s="40">
        <v>856.56666666666649</v>
      </c>
      <c r="J152" s="40">
        <v>868.78333333333319</v>
      </c>
      <c r="K152" s="31">
        <v>844.35</v>
      </c>
      <c r="L152" s="31">
        <v>812.35</v>
      </c>
      <c r="M152" s="31">
        <v>1.64194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143</v>
      </c>
      <c r="D153" s="40">
        <v>143.08333333333334</v>
      </c>
      <c r="E153" s="40">
        <v>141.41666666666669</v>
      </c>
      <c r="F153" s="40">
        <v>139.83333333333334</v>
      </c>
      <c r="G153" s="40">
        <v>138.16666666666669</v>
      </c>
      <c r="H153" s="40">
        <v>144.66666666666669</v>
      </c>
      <c r="I153" s="40">
        <v>146.33333333333337</v>
      </c>
      <c r="J153" s="40">
        <v>147.91666666666669</v>
      </c>
      <c r="K153" s="31">
        <v>144.75</v>
      </c>
      <c r="L153" s="31">
        <v>141.5</v>
      </c>
      <c r="M153" s="31">
        <v>104.36743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135.35</v>
      </c>
      <c r="D154" s="40">
        <v>135.4</v>
      </c>
      <c r="E154" s="40">
        <v>133.5</v>
      </c>
      <c r="F154" s="40">
        <v>131.65</v>
      </c>
      <c r="G154" s="40">
        <v>129.75</v>
      </c>
      <c r="H154" s="40">
        <v>137.25</v>
      </c>
      <c r="I154" s="40">
        <v>139.15000000000003</v>
      </c>
      <c r="J154" s="40">
        <v>141</v>
      </c>
      <c r="K154" s="31">
        <v>137.30000000000001</v>
      </c>
      <c r="L154" s="31">
        <v>133.55000000000001</v>
      </c>
      <c r="M154" s="31">
        <v>75.707589999999996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95.7</v>
      </c>
      <c r="D155" s="40">
        <v>96.3</v>
      </c>
      <c r="E155" s="40">
        <v>94.5</v>
      </c>
      <c r="F155" s="40">
        <v>93.3</v>
      </c>
      <c r="G155" s="40">
        <v>91.5</v>
      </c>
      <c r="H155" s="40">
        <v>97.5</v>
      </c>
      <c r="I155" s="40">
        <v>99.299999999999983</v>
      </c>
      <c r="J155" s="40">
        <v>100.5</v>
      </c>
      <c r="K155" s="31">
        <v>98.1</v>
      </c>
      <c r="L155" s="31">
        <v>95.1</v>
      </c>
      <c r="M155" s="31">
        <v>220.71642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3511.6</v>
      </c>
      <c r="D156" s="40">
        <v>3511.2666666666664</v>
      </c>
      <c r="E156" s="40">
        <v>3479.5333333333328</v>
      </c>
      <c r="F156" s="40">
        <v>3447.4666666666662</v>
      </c>
      <c r="G156" s="40">
        <v>3415.7333333333327</v>
      </c>
      <c r="H156" s="40">
        <v>3543.333333333333</v>
      </c>
      <c r="I156" s="40">
        <v>3575.0666666666666</v>
      </c>
      <c r="J156" s="40">
        <v>3607.1333333333332</v>
      </c>
      <c r="K156" s="31">
        <v>3543</v>
      </c>
      <c r="L156" s="31">
        <v>3479.2</v>
      </c>
      <c r="M156" s="31">
        <v>2.4665499999999998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19086.900000000001</v>
      </c>
      <c r="D157" s="40">
        <v>19108.966666666667</v>
      </c>
      <c r="E157" s="40">
        <v>18927.933333333334</v>
      </c>
      <c r="F157" s="40">
        <v>18768.966666666667</v>
      </c>
      <c r="G157" s="40">
        <v>18587.933333333334</v>
      </c>
      <c r="H157" s="40">
        <v>19267.933333333334</v>
      </c>
      <c r="I157" s="40">
        <v>19448.966666666667</v>
      </c>
      <c r="J157" s="40">
        <v>19607.933333333334</v>
      </c>
      <c r="K157" s="31">
        <v>19290</v>
      </c>
      <c r="L157" s="31">
        <v>18950</v>
      </c>
      <c r="M157" s="31">
        <v>0.34355000000000002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390.9</v>
      </c>
      <c r="D158" s="40">
        <v>392.8</v>
      </c>
      <c r="E158" s="40">
        <v>386.25</v>
      </c>
      <c r="F158" s="40">
        <v>381.59999999999997</v>
      </c>
      <c r="G158" s="40">
        <v>375.04999999999995</v>
      </c>
      <c r="H158" s="40">
        <v>397.45000000000005</v>
      </c>
      <c r="I158" s="40">
        <v>404.00000000000011</v>
      </c>
      <c r="J158" s="40">
        <v>408.65000000000009</v>
      </c>
      <c r="K158" s="31">
        <v>399.35</v>
      </c>
      <c r="L158" s="31">
        <v>388.15</v>
      </c>
      <c r="M158" s="31">
        <v>2.7220200000000001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878.85</v>
      </c>
      <c r="D159" s="40">
        <v>886.5</v>
      </c>
      <c r="E159" s="40">
        <v>864.65</v>
      </c>
      <c r="F159" s="40">
        <v>850.44999999999993</v>
      </c>
      <c r="G159" s="40">
        <v>828.59999999999991</v>
      </c>
      <c r="H159" s="40">
        <v>900.7</v>
      </c>
      <c r="I159" s="40">
        <v>922.55</v>
      </c>
      <c r="J159" s="40">
        <v>936.75000000000011</v>
      </c>
      <c r="K159" s="31">
        <v>908.35</v>
      </c>
      <c r="L159" s="31">
        <v>872.3</v>
      </c>
      <c r="M159" s="31">
        <v>13.889419999999999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153.44999999999999</v>
      </c>
      <c r="D160" s="40">
        <v>152.76666666666665</v>
      </c>
      <c r="E160" s="40">
        <v>149.68333333333331</v>
      </c>
      <c r="F160" s="40">
        <v>145.91666666666666</v>
      </c>
      <c r="G160" s="40">
        <v>142.83333333333331</v>
      </c>
      <c r="H160" s="40">
        <v>156.5333333333333</v>
      </c>
      <c r="I160" s="40">
        <v>159.61666666666667</v>
      </c>
      <c r="J160" s="40">
        <v>163.3833333333333</v>
      </c>
      <c r="K160" s="31">
        <v>155.85</v>
      </c>
      <c r="L160" s="31">
        <v>149</v>
      </c>
      <c r="M160" s="31">
        <v>362.94270999999998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202.95</v>
      </c>
      <c r="D161" s="40">
        <v>202.38333333333333</v>
      </c>
      <c r="E161" s="40">
        <v>199.66666666666666</v>
      </c>
      <c r="F161" s="40">
        <v>196.38333333333333</v>
      </c>
      <c r="G161" s="40">
        <v>193.66666666666666</v>
      </c>
      <c r="H161" s="40">
        <v>205.66666666666666</v>
      </c>
      <c r="I161" s="40">
        <v>208.38333333333335</v>
      </c>
      <c r="J161" s="40">
        <v>211.66666666666666</v>
      </c>
      <c r="K161" s="31">
        <v>205.1</v>
      </c>
      <c r="L161" s="31">
        <v>199.1</v>
      </c>
      <c r="M161" s="31">
        <v>9.9225200000000005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2899</v>
      </c>
      <c r="D162" s="40">
        <v>2911.4</v>
      </c>
      <c r="E162" s="40">
        <v>2848.8</v>
      </c>
      <c r="F162" s="40">
        <v>2798.6</v>
      </c>
      <c r="G162" s="40">
        <v>2736</v>
      </c>
      <c r="H162" s="40">
        <v>2961.6000000000004</v>
      </c>
      <c r="I162" s="40">
        <v>3024.2</v>
      </c>
      <c r="J162" s="40">
        <v>3074.4000000000005</v>
      </c>
      <c r="K162" s="31">
        <v>2974</v>
      </c>
      <c r="L162" s="31">
        <v>2861.2</v>
      </c>
      <c r="M162" s="31">
        <v>2.7873899999999998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39792.199999999997</v>
      </c>
      <c r="D163" s="40">
        <v>39931.816666666658</v>
      </c>
      <c r="E163" s="40">
        <v>39163.783333333318</v>
      </c>
      <c r="F163" s="40">
        <v>38535.366666666661</v>
      </c>
      <c r="G163" s="40">
        <v>37767.333333333321</v>
      </c>
      <c r="H163" s="40">
        <v>40560.233333333315</v>
      </c>
      <c r="I163" s="40">
        <v>41328.266666666656</v>
      </c>
      <c r="J163" s="40">
        <v>41956.683333333312</v>
      </c>
      <c r="K163" s="31">
        <v>40699.85</v>
      </c>
      <c r="L163" s="31">
        <v>39303.4</v>
      </c>
      <c r="M163" s="31">
        <v>0.14066999999999999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223.6</v>
      </c>
      <c r="D164" s="40">
        <v>224.75</v>
      </c>
      <c r="E164" s="40">
        <v>222.05</v>
      </c>
      <c r="F164" s="40">
        <v>220.5</v>
      </c>
      <c r="G164" s="40">
        <v>217.8</v>
      </c>
      <c r="H164" s="40">
        <v>226.3</v>
      </c>
      <c r="I164" s="40">
        <v>229</v>
      </c>
      <c r="J164" s="40">
        <v>230.55</v>
      </c>
      <c r="K164" s="31">
        <v>227.45</v>
      </c>
      <c r="L164" s="31">
        <v>223.2</v>
      </c>
      <c r="M164" s="31">
        <v>18.281610000000001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4942.3</v>
      </c>
      <c r="D165" s="40">
        <v>4958.333333333333</v>
      </c>
      <c r="E165" s="40">
        <v>4893.9666666666662</v>
      </c>
      <c r="F165" s="40">
        <v>4845.6333333333332</v>
      </c>
      <c r="G165" s="40">
        <v>4781.2666666666664</v>
      </c>
      <c r="H165" s="40">
        <v>5006.6666666666661</v>
      </c>
      <c r="I165" s="40">
        <v>5071.0333333333328</v>
      </c>
      <c r="J165" s="40">
        <v>5119.3666666666659</v>
      </c>
      <c r="K165" s="31">
        <v>5022.7</v>
      </c>
      <c r="L165" s="31">
        <v>4910</v>
      </c>
      <c r="M165" s="31">
        <v>0.11468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2263.1</v>
      </c>
      <c r="D166" s="40">
        <v>2283.2999999999997</v>
      </c>
      <c r="E166" s="40">
        <v>2209.7999999999993</v>
      </c>
      <c r="F166" s="40">
        <v>2156.4999999999995</v>
      </c>
      <c r="G166" s="40">
        <v>2082.9999999999991</v>
      </c>
      <c r="H166" s="40">
        <v>2336.5999999999995</v>
      </c>
      <c r="I166" s="40">
        <v>2410.1000000000004</v>
      </c>
      <c r="J166" s="40">
        <v>2463.3999999999996</v>
      </c>
      <c r="K166" s="31">
        <v>2356.8000000000002</v>
      </c>
      <c r="L166" s="31">
        <v>2230</v>
      </c>
      <c r="M166" s="31">
        <v>7.9403499999999996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2595.8000000000002</v>
      </c>
      <c r="D167" s="40">
        <v>2608.2500000000005</v>
      </c>
      <c r="E167" s="40">
        <v>2572.8500000000008</v>
      </c>
      <c r="F167" s="40">
        <v>2549.9000000000005</v>
      </c>
      <c r="G167" s="40">
        <v>2514.5000000000009</v>
      </c>
      <c r="H167" s="40">
        <v>2631.2000000000007</v>
      </c>
      <c r="I167" s="40">
        <v>2666.6000000000004</v>
      </c>
      <c r="J167" s="40">
        <v>2689.5500000000006</v>
      </c>
      <c r="K167" s="31">
        <v>2643.65</v>
      </c>
      <c r="L167" s="31">
        <v>2585.3000000000002</v>
      </c>
      <c r="M167" s="31">
        <v>2.8915500000000001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2346.75</v>
      </c>
      <c r="D168" s="40">
        <v>2362.25</v>
      </c>
      <c r="E168" s="40">
        <v>2314.5</v>
      </c>
      <c r="F168" s="40">
        <v>2282.25</v>
      </c>
      <c r="G168" s="40">
        <v>2234.5</v>
      </c>
      <c r="H168" s="40">
        <v>2394.5</v>
      </c>
      <c r="I168" s="40">
        <v>2442.25</v>
      </c>
      <c r="J168" s="40">
        <v>2474.5</v>
      </c>
      <c r="K168" s="31">
        <v>2410</v>
      </c>
      <c r="L168" s="31">
        <v>2330</v>
      </c>
      <c r="M168" s="31">
        <v>2.6452499999999999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124.1</v>
      </c>
      <c r="D169" s="40">
        <v>124.73333333333333</v>
      </c>
      <c r="E169" s="40">
        <v>123.06666666666666</v>
      </c>
      <c r="F169" s="40">
        <v>122.03333333333333</v>
      </c>
      <c r="G169" s="40">
        <v>120.36666666666666</v>
      </c>
      <c r="H169" s="40">
        <v>125.76666666666667</v>
      </c>
      <c r="I169" s="40">
        <v>127.43333333333332</v>
      </c>
      <c r="J169" s="40">
        <v>128.46666666666667</v>
      </c>
      <c r="K169" s="31">
        <v>126.4</v>
      </c>
      <c r="L169" s="31">
        <v>123.7</v>
      </c>
      <c r="M169" s="31">
        <v>66.641199999999998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203.3</v>
      </c>
      <c r="D170" s="40">
        <v>204.25</v>
      </c>
      <c r="E170" s="40">
        <v>201.05</v>
      </c>
      <c r="F170" s="40">
        <v>198.8</v>
      </c>
      <c r="G170" s="40">
        <v>195.60000000000002</v>
      </c>
      <c r="H170" s="40">
        <v>206.5</v>
      </c>
      <c r="I170" s="40">
        <v>209.7</v>
      </c>
      <c r="J170" s="40">
        <v>211.95</v>
      </c>
      <c r="K170" s="31">
        <v>207.45</v>
      </c>
      <c r="L170" s="31">
        <v>202</v>
      </c>
      <c r="M170" s="31">
        <v>135.90359000000001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435.85</v>
      </c>
      <c r="D171" s="40">
        <v>438.7833333333333</v>
      </c>
      <c r="E171" s="40">
        <v>429.56666666666661</v>
      </c>
      <c r="F171" s="40">
        <v>423.2833333333333</v>
      </c>
      <c r="G171" s="40">
        <v>414.06666666666661</v>
      </c>
      <c r="H171" s="40">
        <v>445.06666666666661</v>
      </c>
      <c r="I171" s="40">
        <v>454.2833333333333</v>
      </c>
      <c r="J171" s="40">
        <v>460.56666666666661</v>
      </c>
      <c r="K171" s="31">
        <v>448</v>
      </c>
      <c r="L171" s="31">
        <v>432.5</v>
      </c>
      <c r="M171" s="31">
        <v>10.25963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15106.2</v>
      </c>
      <c r="D172" s="40">
        <v>15173.083333333334</v>
      </c>
      <c r="E172" s="40">
        <v>15006.366666666669</v>
      </c>
      <c r="F172" s="40">
        <v>14906.533333333335</v>
      </c>
      <c r="G172" s="40">
        <v>14739.816666666669</v>
      </c>
      <c r="H172" s="40">
        <v>15272.916666666668</v>
      </c>
      <c r="I172" s="40">
        <v>15439.633333333331</v>
      </c>
      <c r="J172" s="40">
        <v>15539.466666666667</v>
      </c>
      <c r="K172" s="31">
        <v>15339.8</v>
      </c>
      <c r="L172" s="31">
        <v>15073.25</v>
      </c>
      <c r="M172" s="31">
        <v>8.8239999999999999E-2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40.450000000000003</v>
      </c>
      <c r="D173" s="40">
        <v>40.6</v>
      </c>
      <c r="E173" s="40">
        <v>40.050000000000004</v>
      </c>
      <c r="F173" s="40">
        <v>39.650000000000006</v>
      </c>
      <c r="G173" s="40">
        <v>39.100000000000009</v>
      </c>
      <c r="H173" s="40">
        <v>41</v>
      </c>
      <c r="I173" s="40">
        <v>41.55</v>
      </c>
      <c r="J173" s="40">
        <v>41.949999999999996</v>
      </c>
      <c r="K173" s="31">
        <v>41.15</v>
      </c>
      <c r="L173" s="31">
        <v>40.200000000000003</v>
      </c>
      <c r="M173" s="31">
        <v>408.87058000000002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200.05</v>
      </c>
      <c r="D174" s="40">
        <v>199.78333333333333</v>
      </c>
      <c r="E174" s="40">
        <v>196.36666666666667</v>
      </c>
      <c r="F174" s="40">
        <v>192.68333333333334</v>
      </c>
      <c r="G174" s="40">
        <v>189.26666666666668</v>
      </c>
      <c r="H174" s="40">
        <v>203.46666666666667</v>
      </c>
      <c r="I174" s="40">
        <v>206.88333333333335</v>
      </c>
      <c r="J174" s="40">
        <v>210.56666666666666</v>
      </c>
      <c r="K174" s="31">
        <v>203.2</v>
      </c>
      <c r="L174" s="31">
        <v>196.1</v>
      </c>
      <c r="M174" s="31">
        <v>89.866190000000003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134.65</v>
      </c>
      <c r="D175" s="40">
        <v>135.15</v>
      </c>
      <c r="E175" s="40">
        <v>133.5</v>
      </c>
      <c r="F175" s="40">
        <v>132.35</v>
      </c>
      <c r="G175" s="40">
        <v>130.69999999999999</v>
      </c>
      <c r="H175" s="40">
        <v>136.30000000000001</v>
      </c>
      <c r="I175" s="40">
        <v>137.95000000000005</v>
      </c>
      <c r="J175" s="40">
        <v>139.10000000000002</v>
      </c>
      <c r="K175" s="31">
        <v>136.80000000000001</v>
      </c>
      <c r="L175" s="31">
        <v>134</v>
      </c>
      <c r="M175" s="31">
        <v>58.097619999999999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2351.4</v>
      </c>
      <c r="D176" s="40">
        <v>2368.2833333333333</v>
      </c>
      <c r="E176" s="40">
        <v>2326.6666666666665</v>
      </c>
      <c r="F176" s="40">
        <v>2301.9333333333334</v>
      </c>
      <c r="G176" s="40">
        <v>2260.3166666666666</v>
      </c>
      <c r="H176" s="40">
        <v>2393.0166666666664</v>
      </c>
      <c r="I176" s="40">
        <v>2434.6333333333332</v>
      </c>
      <c r="J176" s="40">
        <v>2459.3666666666663</v>
      </c>
      <c r="K176" s="31">
        <v>2409.9</v>
      </c>
      <c r="L176" s="31">
        <v>2343.5500000000002</v>
      </c>
      <c r="M176" s="31">
        <v>77.625640000000004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999.55</v>
      </c>
      <c r="D177" s="40">
        <v>1004.6166666666667</v>
      </c>
      <c r="E177" s="40">
        <v>992.93333333333339</v>
      </c>
      <c r="F177" s="40">
        <v>986.31666666666672</v>
      </c>
      <c r="G177" s="40">
        <v>974.63333333333344</v>
      </c>
      <c r="H177" s="40">
        <v>1011.2333333333333</v>
      </c>
      <c r="I177" s="40">
        <v>1022.9166666666665</v>
      </c>
      <c r="J177" s="40">
        <v>1029.5333333333333</v>
      </c>
      <c r="K177" s="31">
        <v>1016.3</v>
      </c>
      <c r="L177" s="31">
        <v>998</v>
      </c>
      <c r="M177" s="31">
        <v>19.636839999999999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1163.75</v>
      </c>
      <c r="D178" s="40">
        <v>1165.7</v>
      </c>
      <c r="E178" s="40">
        <v>1150.0500000000002</v>
      </c>
      <c r="F178" s="40">
        <v>1136.3500000000001</v>
      </c>
      <c r="G178" s="40">
        <v>1120.7000000000003</v>
      </c>
      <c r="H178" s="40">
        <v>1179.4000000000001</v>
      </c>
      <c r="I178" s="40">
        <v>1195.0500000000002</v>
      </c>
      <c r="J178" s="40">
        <v>1208.75</v>
      </c>
      <c r="K178" s="31">
        <v>1181.3499999999999</v>
      </c>
      <c r="L178" s="31">
        <v>1152</v>
      </c>
      <c r="M178" s="31">
        <v>11.368499999999999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2140.5500000000002</v>
      </c>
      <c r="D179" s="40">
        <v>2168.0499999999997</v>
      </c>
      <c r="E179" s="40">
        <v>2086.1499999999996</v>
      </c>
      <c r="F179" s="40">
        <v>2031.75</v>
      </c>
      <c r="G179" s="40">
        <v>1949.85</v>
      </c>
      <c r="H179" s="40">
        <v>2222.4499999999994</v>
      </c>
      <c r="I179" s="40">
        <v>2304.35</v>
      </c>
      <c r="J179" s="40">
        <v>2358.7499999999991</v>
      </c>
      <c r="K179" s="31">
        <v>2249.9499999999998</v>
      </c>
      <c r="L179" s="31">
        <v>2113.65</v>
      </c>
      <c r="M179" s="31">
        <v>18.86355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8130.75</v>
      </c>
      <c r="D180" s="40">
        <v>8110.7</v>
      </c>
      <c r="E180" s="40">
        <v>8041.4</v>
      </c>
      <c r="F180" s="40">
        <v>7952.05</v>
      </c>
      <c r="G180" s="40">
        <v>7882.75</v>
      </c>
      <c r="H180" s="40">
        <v>8200.0499999999993</v>
      </c>
      <c r="I180" s="40">
        <v>8269.35</v>
      </c>
      <c r="J180" s="40">
        <v>8358.6999999999989</v>
      </c>
      <c r="K180" s="31">
        <v>8180</v>
      </c>
      <c r="L180" s="31">
        <v>8021.35</v>
      </c>
      <c r="M180" s="31">
        <v>5.7459999999999997E-2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26883.75</v>
      </c>
      <c r="D181" s="40">
        <v>26849.583333333332</v>
      </c>
      <c r="E181" s="40">
        <v>26699.166666666664</v>
      </c>
      <c r="F181" s="40">
        <v>26514.583333333332</v>
      </c>
      <c r="G181" s="40">
        <v>26364.166666666664</v>
      </c>
      <c r="H181" s="40">
        <v>27034.166666666664</v>
      </c>
      <c r="I181" s="40">
        <v>27184.583333333328</v>
      </c>
      <c r="J181" s="40">
        <v>27369.166666666664</v>
      </c>
      <c r="K181" s="31">
        <v>27000</v>
      </c>
      <c r="L181" s="31">
        <v>26665</v>
      </c>
      <c r="M181" s="31">
        <v>0.29211999999999999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1586.9</v>
      </c>
      <c r="D182" s="40">
        <v>1585.95</v>
      </c>
      <c r="E182" s="40">
        <v>1570.95</v>
      </c>
      <c r="F182" s="40">
        <v>1555</v>
      </c>
      <c r="G182" s="40">
        <v>1540</v>
      </c>
      <c r="H182" s="40">
        <v>1601.9</v>
      </c>
      <c r="I182" s="40">
        <v>1616.9</v>
      </c>
      <c r="J182" s="40">
        <v>1632.8500000000001</v>
      </c>
      <c r="K182" s="31">
        <v>1600.95</v>
      </c>
      <c r="L182" s="31">
        <v>1570</v>
      </c>
      <c r="M182" s="31">
        <v>4.6215299999999999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2276.4</v>
      </c>
      <c r="D183" s="40">
        <v>2293.4666666666667</v>
      </c>
      <c r="E183" s="40">
        <v>2246.9333333333334</v>
      </c>
      <c r="F183" s="40">
        <v>2217.4666666666667</v>
      </c>
      <c r="G183" s="40">
        <v>2170.9333333333334</v>
      </c>
      <c r="H183" s="40">
        <v>2322.9333333333334</v>
      </c>
      <c r="I183" s="40">
        <v>2369.4666666666672</v>
      </c>
      <c r="J183" s="40">
        <v>2398.9333333333334</v>
      </c>
      <c r="K183" s="31">
        <v>2340</v>
      </c>
      <c r="L183" s="31">
        <v>2264</v>
      </c>
      <c r="M183" s="31">
        <v>3.1028199999999999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493.15</v>
      </c>
      <c r="D184" s="40">
        <v>494.06666666666666</v>
      </c>
      <c r="E184" s="40">
        <v>488.13333333333333</v>
      </c>
      <c r="F184" s="40">
        <v>483.11666666666667</v>
      </c>
      <c r="G184" s="40">
        <v>477.18333333333334</v>
      </c>
      <c r="H184" s="40">
        <v>499.08333333333331</v>
      </c>
      <c r="I184" s="40">
        <v>505.01666666666659</v>
      </c>
      <c r="J184" s="40">
        <v>510.0333333333333</v>
      </c>
      <c r="K184" s="31">
        <v>500</v>
      </c>
      <c r="L184" s="31">
        <v>489.05</v>
      </c>
      <c r="M184" s="31">
        <v>139.63768999999999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110.6</v>
      </c>
      <c r="D185" s="40">
        <v>111.06666666666666</v>
      </c>
      <c r="E185" s="40">
        <v>109.53333333333333</v>
      </c>
      <c r="F185" s="40">
        <v>108.46666666666667</v>
      </c>
      <c r="G185" s="40">
        <v>106.93333333333334</v>
      </c>
      <c r="H185" s="40">
        <v>112.13333333333333</v>
      </c>
      <c r="I185" s="40">
        <v>113.66666666666666</v>
      </c>
      <c r="J185" s="40">
        <v>114.73333333333332</v>
      </c>
      <c r="K185" s="31">
        <v>112.6</v>
      </c>
      <c r="L185" s="31">
        <v>110</v>
      </c>
      <c r="M185" s="31">
        <v>282.89989000000003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778.95</v>
      </c>
      <c r="D186" s="40">
        <v>783.81666666666661</v>
      </c>
      <c r="E186" s="40">
        <v>770.68333333333317</v>
      </c>
      <c r="F186" s="40">
        <v>762.41666666666652</v>
      </c>
      <c r="G186" s="40">
        <v>749.28333333333308</v>
      </c>
      <c r="H186" s="40">
        <v>792.08333333333326</v>
      </c>
      <c r="I186" s="40">
        <v>805.2166666666667</v>
      </c>
      <c r="J186" s="40">
        <v>813.48333333333335</v>
      </c>
      <c r="K186" s="31">
        <v>796.95</v>
      </c>
      <c r="L186" s="31">
        <v>775.55</v>
      </c>
      <c r="M186" s="31">
        <v>24.040410000000001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536.5</v>
      </c>
      <c r="D187" s="40">
        <v>539.04999999999995</v>
      </c>
      <c r="E187" s="40">
        <v>531.74999999999989</v>
      </c>
      <c r="F187" s="40">
        <v>526.99999999999989</v>
      </c>
      <c r="G187" s="40">
        <v>519.69999999999982</v>
      </c>
      <c r="H187" s="40">
        <v>543.79999999999995</v>
      </c>
      <c r="I187" s="40">
        <v>551.10000000000014</v>
      </c>
      <c r="J187" s="40">
        <v>555.85</v>
      </c>
      <c r="K187" s="31">
        <v>546.35</v>
      </c>
      <c r="L187" s="31">
        <v>534.29999999999995</v>
      </c>
      <c r="M187" s="31">
        <v>10.54609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577.45000000000005</v>
      </c>
      <c r="D188" s="40">
        <v>583.16666666666674</v>
      </c>
      <c r="E188" s="40">
        <v>569.73333333333346</v>
      </c>
      <c r="F188" s="40">
        <v>562.01666666666677</v>
      </c>
      <c r="G188" s="40">
        <v>548.58333333333348</v>
      </c>
      <c r="H188" s="40">
        <v>590.88333333333344</v>
      </c>
      <c r="I188" s="40">
        <v>604.31666666666683</v>
      </c>
      <c r="J188" s="40">
        <v>612.03333333333342</v>
      </c>
      <c r="K188" s="31">
        <v>596.6</v>
      </c>
      <c r="L188" s="31">
        <v>575.45000000000005</v>
      </c>
      <c r="M188" s="31">
        <v>5.0417100000000001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702.15</v>
      </c>
      <c r="D189" s="40">
        <v>712.04999999999984</v>
      </c>
      <c r="E189" s="40">
        <v>690.39999999999964</v>
      </c>
      <c r="F189" s="40">
        <v>678.64999999999975</v>
      </c>
      <c r="G189" s="40">
        <v>656.99999999999955</v>
      </c>
      <c r="H189" s="40">
        <v>723.79999999999973</v>
      </c>
      <c r="I189" s="40">
        <v>745.45</v>
      </c>
      <c r="J189" s="40">
        <v>757.19999999999982</v>
      </c>
      <c r="K189" s="31">
        <v>733.7</v>
      </c>
      <c r="L189" s="31">
        <v>700.3</v>
      </c>
      <c r="M189" s="31">
        <v>29.662099999999999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900.4</v>
      </c>
      <c r="D190" s="40">
        <v>907.06666666666661</v>
      </c>
      <c r="E190" s="40">
        <v>890.33333333333326</v>
      </c>
      <c r="F190" s="40">
        <v>880.26666666666665</v>
      </c>
      <c r="G190" s="40">
        <v>863.5333333333333</v>
      </c>
      <c r="H190" s="40">
        <v>917.13333333333321</v>
      </c>
      <c r="I190" s="40">
        <v>933.86666666666656</v>
      </c>
      <c r="J190" s="40">
        <v>943.93333333333317</v>
      </c>
      <c r="K190" s="31">
        <v>923.8</v>
      </c>
      <c r="L190" s="31">
        <v>897</v>
      </c>
      <c r="M190" s="31">
        <v>15.49985</v>
      </c>
      <c r="N190" s="1"/>
      <c r="O190" s="1"/>
    </row>
    <row r="191" spans="1:15" ht="12.75" customHeight="1">
      <c r="A191" s="56">
        <v>182</v>
      </c>
      <c r="B191" s="31" t="s">
        <v>535</v>
      </c>
      <c r="C191" s="31">
        <v>1245.45</v>
      </c>
      <c r="D191" s="40">
        <v>1246.45</v>
      </c>
      <c r="E191" s="40">
        <v>1230.9000000000001</v>
      </c>
      <c r="F191" s="40">
        <v>1216.3500000000001</v>
      </c>
      <c r="G191" s="40">
        <v>1200.8000000000002</v>
      </c>
      <c r="H191" s="40">
        <v>1261</v>
      </c>
      <c r="I191" s="40">
        <v>1276.5499999999997</v>
      </c>
      <c r="J191" s="40">
        <v>1291.0999999999999</v>
      </c>
      <c r="K191" s="31">
        <v>1262</v>
      </c>
      <c r="L191" s="31">
        <v>1231.9000000000001</v>
      </c>
      <c r="M191" s="31">
        <v>3.6819299999999999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3443.3</v>
      </c>
      <c r="D192" s="40">
        <v>3453.4500000000003</v>
      </c>
      <c r="E192" s="40">
        <v>3413.8500000000004</v>
      </c>
      <c r="F192" s="40">
        <v>3384.4</v>
      </c>
      <c r="G192" s="40">
        <v>3344.8</v>
      </c>
      <c r="H192" s="40">
        <v>3482.9000000000005</v>
      </c>
      <c r="I192" s="40">
        <v>3522.5</v>
      </c>
      <c r="J192" s="40">
        <v>3551.9500000000007</v>
      </c>
      <c r="K192" s="31">
        <v>3493.05</v>
      </c>
      <c r="L192" s="31">
        <v>3424</v>
      </c>
      <c r="M192" s="31">
        <v>21.617460000000001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798.95</v>
      </c>
      <c r="D193" s="40">
        <v>808.31666666666661</v>
      </c>
      <c r="E193" s="40">
        <v>786.63333333333321</v>
      </c>
      <c r="F193" s="40">
        <v>774.31666666666661</v>
      </c>
      <c r="G193" s="40">
        <v>752.63333333333321</v>
      </c>
      <c r="H193" s="40">
        <v>820.63333333333321</v>
      </c>
      <c r="I193" s="40">
        <v>842.31666666666661</v>
      </c>
      <c r="J193" s="40">
        <v>854.63333333333321</v>
      </c>
      <c r="K193" s="31">
        <v>830</v>
      </c>
      <c r="L193" s="31">
        <v>796</v>
      </c>
      <c r="M193" s="31">
        <v>16.34131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6012.25</v>
      </c>
      <c r="D194" s="40">
        <v>6082.083333333333</v>
      </c>
      <c r="E194" s="40">
        <v>5920.1666666666661</v>
      </c>
      <c r="F194" s="40">
        <v>5828.083333333333</v>
      </c>
      <c r="G194" s="40">
        <v>5666.1666666666661</v>
      </c>
      <c r="H194" s="40">
        <v>6174.1666666666661</v>
      </c>
      <c r="I194" s="40">
        <v>6336.0833333333321</v>
      </c>
      <c r="J194" s="40">
        <v>6428.1666666666661</v>
      </c>
      <c r="K194" s="31">
        <v>6244</v>
      </c>
      <c r="L194" s="31">
        <v>5990</v>
      </c>
      <c r="M194" s="31">
        <v>1.57944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488.65</v>
      </c>
      <c r="D195" s="40">
        <v>491.91666666666669</v>
      </c>
      <c r="E195" s="40">
        <v>482.03333333333336</v>
      </c>
      <c r="F195" s="40">
        <v>475.41666666666669</v>
      </c>
      <c r="G195" s="40">
        <v>465.53333333333336</v>
      </c>
      <c r="H195" s="40">
        <v>498.53333333333336</v>
      </c>
      <c r="I195" s="40">
        <v>508.41666666666669</v>
      </c>
      <c r="J195" s="40">
        <v>515.0333333333333</v>
      </c>
      <c r="K195" s="31">
        <v>501.8</v>
      </c>
      <c r="L195" s="31">
        <v>485.3</v>
      </c>
      <c r="M195" s="31">
        <v>209.15836999999999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238.55</v>
      </c>
      <c r="D196" s="40">
        <v>240.85</v>
      </c>
      <c r="E196" s="40">
        <v>235</v>
      </c>
      <c r="F196" s="40">
        <v>231.45000000000002</v>
      </c>
      <c r="G196" s="40">
        <v>225.60000000000002</v>
      </c>
      <c r="H196" s="40">
        <v>244.39999999999998</v>
      </c>
      <c r="I196" s="40">
        <v>250.24999999999994</v>
      </c>
      <c r="J196" s="40">
        <v>253.79999999999995</v>
      </c>
      <c r="K196" s="31">
        <v>246.7</v>
      </c>
      <c r="L196" s="31">
        <v>237.3</v>
      </c>
      <c r="M196" s="31">
        <v>678.47217999999998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1178.5</v>
      </c>
      <c r="D197" s="40">
        <v>1184.2</v>
      </c>
      <c r="E197" s="40">
        <v>1165.45</v>
      </c>
      <c r="F197" s="40">
        <v>1152.4000000000001</v>
      </c>
      <c r="G197" s="40">
        <v>1133.6500000000001</v>
      </c>
      <c r="H197" s="40">
        <v>1197.25</v>
      </c>
      <c r="I197" s="40">
        <v>1216</v>
      </c>
      <c r="J197" s="40">
        <v>1229.05</v>
      </c>
      <c r="K197" s="31">
        <v>1202.95</v>
      </c>
      <c r="L197" s="31">
        <v>1171.1500000000001</v>
      </c>
      <c r="M197" s="31">
        <v>67.671009999999995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1538.1</v>
      </c>
      <c r="D198" s="40">
        <v>1546</v>
      </c>
      <c r="E198" s="40">
        <v>1522.1</v>
      </c>
      <c r="F198" s="40">
        <v>1506.1</v>
      </c>
      <c r="G198" s="40">
        <v>1482.1999999999998</v>
      </c>
      <c r="H198" s="40">
        <v>1562</v>
      </c>
      <c r="I198" s="40">
        <v>1585.9</v>
      </c>
      <c r="J198" s="40">
        <v>1601.9</v>
      </c>
      <c r="K198" s="31">
        <v>1569.9</v>
      </c>
      <c r="L198" s="31">
        <v>1530</v>
      </c>
      <c r="M198" s="31">
        <v>16.44163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992.6</v>
      </c>
      <c r="D199" s="40">
        <v>995.5</v>
      </c>
      <c r="E199" s="40">
        <v>981.45</v>
      </c>
      <c r="F199" s="40">
        <v>970.30000000000007</v>
      </c>
      <c r="G199" s="40">
        <v>956.25000000000011</v>
      </c>
      <c r="H199" s="40">
        <v>1006.65</v>
      </c>
      <c r="I199" s="40">
        <v>1020.6999999999999</v>
      </c>
      <c r="J199" s="40">
        <v>1031.8499999999999</v>
      </c>
      <c r="K199" s="31">
        <v>1009.55</v>
      </c>
      <c r="L199" s="31">
        <v>984.35</v>
      </c>
      <c r="M199" s="31">
        <v>3.3226599999999999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2375.85</v>
      </c>
      <c r="D200" s="40">
        <v>2382.0333333333333</v>
      </c>
      <c r="E200" s="40">
        <v>2358.8166666666666</v>
      </c>
      <c r="F200" s="40">
        <v>2341.7833333333333</v>
      </c>
      <c r="G200" s="40">
        <v>2318.5666666666666</v>
      </c>
      <c r="H200" s="40">
        <v>2399.0666666666666</v>
      </c>
      <c r="I200" s="40">
        <v>2422.2833333333328</v>
      </c>
      <c r="J200" s="40">
        <v>2439.3166666666666</v>
      </c>
      <c r="K200" s="31">
        <v>2405.25</v>
      </c>
      <c r="L200" s="31">
        <v>2365</v>
      </c>
      <c r="M200" s="31">
        <v>6.1414499999999999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2817.5</v>
      </c>
      <c r="D201" s="40">
        <v>2824.7333333333336</v>
      </c>
      <c r="E201" s="40">
        <v>2793.7666666666673</v>
      </c>
      <c r="F201" s="40">
        <v>2770.0333333333338</v>
      </c>
      <c r="G201" s="40">
        <v>2739.0666666666675</v>
      </c>
      <c r="H201" s="40">
        <v>2848.4666666666672</v>
      </c>
      <c r="I201" s="40">
        <v>2879.4333333333334</v>
      </c>
      <c r="J201" s="40">
        <v>2903.166666666667</v>
      </c>
      <c r="K201" s="31">
        <v>2855.7</v>
      </c>
      <c r="L201" s="31">
        <v>2801</v>
      </c>
      <c r="M201" s="31">
        <v>1.8164199999999999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550.5</v>
      </c>
      <c r="D202" s="40">
        <v>546.48333333333335</v>
      </c>
      <c r="E202" s="40">
        <v>535.01666666666665</v>
      </c>
      <c r="F202" s="40">
        <v>519.5333333333333</v>
      </c>
      <c r="G202" s="40">
        <v>508.06666666666661</v>
      </c>
      <c r="H202" s="40">
        <v>561.9666666666667</v>
      </c>
      <c r="I202" s="40">
        <v>573.43333333333339</v>
      </c>
      <c r="J202" s="40">
        <v>588.91666666666674</v>
      </c>
      <c r="K202" s="31">
        <v>557.95000000000005</v>
      </c>
      <c r="L202" s="31">
        <v>531</v>
      </c>
      <c r="M202" s="31">
        <v>21.182919999999999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1095.75</v>
      </c>
      <c r="D203" s="40">
        <v>1101.25</v>
      </c>
      <c r="E203" s="40">
        <v>1084.5</v>
      </c>
      <c r="F203" s="40">
        <v>1073.25</v>
      </c>
      <c r="G203" s="40">
        <v>1056.5</v>
      </c>
      <c r="H203" s="40">
        <v>1112.5</v>
      </c>
      <c r="I203" s="40">
        <v>1129.25</v>
      </c>
      <c r="J203" s="40">
        <v>1140.5</v>
      </c>
      <c r="K203" s="31">
        <v>1118</v>
      </c>
      <c r="L203" s="31">
        <v>1090</v>
      </c>
      <c r="M203" s="31">
        <v>10.45914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721.7</v>
      </c>
      <c r="D204" s="40">
        <v>724.65000000000009</v>
      </c>
      <c r="E204" s="40">
        <v>713.20000000000016</v>
      </c>
      <c r="F204" s="40">
        <v>704.7</v>
      </c>
      <c r="G204" s="40">
        <v>693.25000000000011</v>
      </c>
      <c r="H204" s="40">
        <v>733.1500000000002</v>
      </c>
      <c r="I204" s="40">
        <v>744.6</v>
      </c>
      <c r="J204" s="40">
        <v>753.10000000000025</v>
      </c>
      <c r="K204" s="31">
        <v>736.1</v>
      </c>
      <c r="L204" s="31">
        <v>716.15</v>
      </c>
      <c r="M204" s="31">
        <v>13.127050000000001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7577.3</v>
      </c>
      <c r="D205" s="40">
        <v>7631.7833333333328</v>
      </c>
      <c r="E205" s="40">
        <v>7495.5166666666655</v>
      </c>
      <c r="F205" s="40">
        <v>7413.7333333333327</v>
      </c>
      <c r="G205" s="40">
        <v>7277.4666666666653</v>
      </c>
      <c r="H205" s="40">
        <v>7713.5666666666657</v>
      </c>
      <c r="I205" s="40">
        <v>7849.8333333333321</v>
      </c>
      <c r="J205" s="40">
        <v>7931.6166666666659</v>
      </c>
      <c r="K205" s="31">
        <v>7768.05</v>
      </c>
      <c r="L205" s="31">
        <v>7550</v>
      </c>
      <c r="M205" s="31">
        <v>2.9276599999999999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46.3</v>
      </c>
      <c r="D206" s="40">
        <v>46.766666666666673</v>
      </c>
      <c r="E206" s="40">
        <v>45.483333333333348</v>
      </c>
      <c r="F206" s="40">
        <v>44.666666666666679</v>
      </c>
      <c r="G206" s="40">
        <v>43.383333333333354</v>
      </c>
      <c r="H206" s="40">
        <v>47.583333333333343</v>
      </c>
      <c r="I206" s="40">
        <v>48.86666666666666</v>
      </c>
      <c r="J206" s="40">
        <v>49.683333333333337</v>
      </c>
      <c r="K206" s="31">
        <v>48.05</v>
      </c>
      <c r="L206" s="31">
        <v>45.95</v>
      </c>
      <c r="M206" s="31">
        <v>119.23224999999999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1571.35</v>
      </c>
      <c r="D207" s="40">
        <v>1575.6999999999998</v>
      </c>
      <c r="E207" s="40">
        <v>1554.0999999999997</v>
      </c>
      <c r="F207" s="40">
        <v>1536.85</v>
      </c>
      <c r="G207" s="40">
        <v>1515.2499999999998</v>
      </c>
      <c r="H207" s="40">
        <v>1592.9499999999996</v>
      </c>
      <c r="I207" s="40">
        <v>1614.55</v>
      </c>
      <c r="J207" s="40">
        <v>1631.7999999999995</v>
      </c>
      <c r="K207" s="31">
        <v>1597.3</v>
      </c>
      <c r="L207" s="31">
        <v>1558.45</v>
      </c>
      <c r="M207" s="31">
        <v>1.66856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938.25</v>
      </c>
      <c r="D208" s="40">
        <v>942.36666666666667</v>
      </c>
      <c r="E208" s="40">
        <v>926.63333333333333</v>
      </c>
      <c r="F208" s="40">
        <v>915.01666666666665</v>
      </c>
      <c r="G208" s="40">
        <v>899.2833333333333</v>
      </c>
      <c r="H208" s="40">
        <v>953.98333333333335</v>
      </c>
      <c r="I208" s="40">
        <v>969.7166666666667</v>
      </c>
      <c r="J208" s="40">
        <v>981.33333333333337</v>
      </c>
      <c r="K208" s="31">
        <v>958.1</v>
      </c>
      <c r="L208" s="31">
        <v>930.75</v>
      </c>
      <c r="M208" s="31">
        <v>28.47579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915.7</v>
      </c>
      <c r="D209" s="40">
        <v>919.7166666666667</v>
      </c>
      <c r="E209" s="40">
        <v>901.98333333333335</v>
      </c>
      <c r="F209" s="40">
        <v>888.26666666666665</v>
      </c>
      <c r="G209" s="40">
        <v>870.5333333333333</v>
      </c>
      <c r="H209" s="40">
        <v>933.43333333333339</v>
      </c>
      <c r="I209" s="40">
        <v>951.16666666666674</v>
      </c>
      <c r="J209" s="40">
        <v>964.88333333333344</v>
      </c>
      <c r="K209" s="31">
        <v>937.45</v>
      </c>
      <c r="L209" s="31">
        <v>906</v>
      </c>
      <c r="M209" s="31">
        <v>3.0538500000000002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345.6</v>
      </c>
      <c r="D210" s="40">
        <v>346.43333333333334</v>
      </c>
      <c r="E210" s="40">
        <v>339.61666666666667</v>
      </c>
      <c r="F210" s="40">
        <v>333.63333333333333</v>
      </c>
      <c r="G210" s="40">
        <v>326.81666666666666</v>
      </c>
      <c r="H210" s="40">
        <v>352.41666666666669</v>
      </c>
      <c r="I210" s="40">
        <v>359.23333333333341</v>
      </c>
      <c r="J210" s="40">
        <v>365.2166666666667</v>
      </c>
      <c r="K210" s="31">
        <v>353.25</v>
      </c>
      <c r="L210" s="31">
        <v>340.45</v>
      </c>
      <c r="M210" s="31">
        <v>290.83798999999999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11</v>
      </c>
      <c r="D211" s="40">
        <v>10.916666666666666</v>
      </c>
      <c r="E211" s="40">
        <v>10.583333333333332</v>
      </c>
      <c r="F211" s="40">
        <v>10.166666666666666</v>
      </c>
      <c r="G211" s="40">
        <v>9.8333333333333321</v>
      </c>
      <c r="H211" s="40">
        <v>11.333333333333332</v>
      </c>
      <c r="I211" s="40">
        <v>11.666666666666664</v>
      </c>
      <c r="J211" s="40">
        <v>12.083333333333332</v>
      </c>
      <c r="K211" s="31">
        <v>11.25</v>
      </c>
      <c r="L211" s="31">
        <v>10.5</v>
      </c>
      <c r="M211" s="31">
        <v>4539.4369200000001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1199.5999999999999</v>
      </c>
      <c r="D212" s="40">
        <v>1200.1499999999999</v>
      </c>
      <c r="E212" s="40">
        <v>1183.9499999999998</v>
      </c>
      <c r="F212" s="40">
        <v>1168.3</v>
      </c>
      <c r="G212" s="40">
        <v>1152.0999999999999</v>
      </c>
      <c r="H212" s="40">
        <v>1215.7999999999997</v>
      </c>
      <c r="I212" s="40">
        <v>1232</v>
      </c>
      <c r="J212" s="40">
        <v>1247.6499999999996</v>
      </c>
      <c r="K212" s="31">
        <v>1216.3499999999999</v>
      </c>
      <c r="L212" s="31">
        <v>1184.5</v>
      </c>
      <c r="M212" s="31">
        <v>2.2776299999999998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2203.3000000000002</v>
      </c>
      <c r="D213" s="40">
        <v>2214.4666666666667</v>
      </c>
      <c r="E213" s="40">
        <v>2175.0833333333335</v>
      </c>
      <c r="F213" s="40">
        <v>2146.8666666666668</v>
      </c>
      <c r="G213" s="40">
        <v>2107.4833333333336</v>
      </c>
      <c r="H213" s="40">
        <v>2242.6833333333334</v>
      </c>
      <c r="I213" s="40">
        <v>2282.0666666666666</v>
      </c>
      <c r="J213" s="40">
        <v>2310.2833333333333</v>
      </c>
      <c r="K213" s="31">
        <v>2253.85</v>
      </c>
      <c r="L213" s="31">
        <v>2186.25</v>
      </c>
      <c r="M213" s="31">
        <v>1.8674900000000001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636.5</v>
      </c>
      <c r="D214" s="40">
        <v>639.06666666666661</v>
      </c>
      <c r="E214" s="40">
        <v>630.53333333333319</v>
      </c>
      <c r="F214" s="40">
        <v>624.56666666666661</v>
      </c>
      <c r="G214" s="40">
        <v>616.03333333333319</v>
      </c>
      <c r="H214" s="40">
        <v>645.03333333333319</v>
      </c>
      <c r="I214" s="40">
        <v>653.56666666666649</v>
      </c>
      <c r="J214" s="40">
        <v>659.53333333333319</v>
      </c>
      <c r="K214" s="40">
        <v>647.6</v>
      </c>
      <c r="L214" s="40">
        <v>633.1</v>
      </c>
      <c r="M214" s="40">
        <v>39.927759999999999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12.6</v>
      </c>
      <c r="D215" s="40">
        <v>12.666666666666666</v>
      </c>
      <c r="E215" s="40">
        <v>12.383333333333333</v>
      </c>
      <c r="F215" s="40">
        <v>12.166666666666666</v>
      </c>
      <c r="G215" s="40">
        <v>11.883333333333333</v>
      </c>
      <c r="H215" s="40">
        <v>12.883333333333333</v>
      </c>
      <c r="I215" s="40">
        <v>13.166666666666668</v>
      </c>
      <c r="J215" s="40">
        <v>13.383333333333333</v>
      </c>
      <c r="K215" s="40">
        <v>12.95</v>
      </c>
      <c r="L215" s="40">
        <v>12.45</v>
      </c>
      <c r="M215" s="40">
        <v>614.41021000000001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334.4</v>
      </c>
      <c r="D216" s="40">
        <v>328.83333333333331</v>
      </c>
      <c r="E216" s="40">
        <v>319.86666666666662</v>
      </c>
      <c r="F216" s="40">
        <v>305.33333333333331</v>
      </c>
      <c r="G216" s="40">
        <v>296.36666666666662</v>
      </c>
      <c r="H216" s="40">
        <v>343.36666666666662</v>
      </c>
      <c r="I216" s="40">
        <v>352.33333333333331</v>
      </c>
      <c r="J216" s="40">
        <v>366.86666666666662</v>
      </c>
      <c r="K216" s="40">
        <v>337.8</v>
      </c>
      <c r="L216" s="40">
        <v>314.3</v>
      </c>
      <c r="M216" s="40">
        <v>403.29091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B18" sqref="B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41"/>
      <c r="B1" s="542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44525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34" t="s">
        <v>16</v>
      </c>
      <c r="B9" s="536" t="s">
        <v>18</v>
      </c>
      <c r="C9" s="540" t="s">
        <v>20</v>
      </c>
      <c r="D9" s="540" t="s">
        <v>21</v>
      </c>
      <c r="E9" s="531" t="s">
        <v>22</v>
      </c>
      <c r="F9" s="532"/>
      <c r="G9" s="533"/>
      <c r="H9" s="531" t="s">
        <v>23</v>
      </c>
      <c r="I9" s="532"/>
      <c r="J9" s="533"/>
      <c r="K9" s="26"/>
      <c r="L9" s="27"/>
      <c r="M9" s="53"/>
      <c r="N9" s="1"/>
      <c r="O9" s="1"/>
    </row>
    <row r="10" spans="1:15" ht="42.75" customHeight="1">
      <c r="A10" s="538"/>
      <c r="B10" s="539"/>
      <c r="C10" s="539"/>
      <c r="D10" s="53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25885</v>
      </c>
      <c r="D11" s="40">
        <v>25737.316666666666</v>
      </c>
      <c r="E11" s="40">
        <v>25474.73333333333</v>
      </c>
      <c r="F11" s="40">
        <v>25064.466666666664</v>
      </c>
      <c r="G11" s="40">
        <v>24801.883333333328</v>
      </c>
      <c r="H11" s="40">
        <v>26147.583333333332</v>
      </c>
      <c r="I11" s="40">
        <v>26410.166666666668</v>
      </c>
      <c r="J11" s="40">
        <v>26820.433333333334</v>
      </c>
      <c r="K11" s="31">
        <v>25999.9</v>
      </c>
      <c r="L11" s="31">
        <v>25327.05</v>
      </c>
      <c r="M11" s="31">
        <v>1.8339999999999999E-2</v>
      </c>
      <c r="N11" s="1"/>
      <c r="O11" s="1"/>
    </row>
    <row r="12" spans="1:15" ht="12" customHeight="1">
      <c r="A12" s="31">
        <v>2</v>
      </c>
      <c r="B12" s="31" t="s">
        <v>294</v>
      </c>
      <c r="C12" s="31">
        <v>536.35</v>
      </c>
      <c r="D12" s="40">
        <v>528.46666666666658</v>
      </c>
      <c r="E12" s="40">
        <v>516.93333333333317</v>
      </c>
      <c r="F12" s="40">
        <v>497.51666666666659</v>
      </c>
      <c r="G12" s="40">
        <v>485.98333333333318</v>
      </c>
      <c r="H12" s="40">
        <v>547.88333333333321</v>
      </c>
      <c r="I12" s="40">
        <v>559.41666666666674</v>
      </c>
      <c r="J12" s="40">
        <v>578.83333333333314</v>
      </c>
      <c r="K12" s="31">
        <v>540</v>
      </c>
      <c r="L12" s="31">
        <v>509.05</v>
      </c>
      <c r="M12" s="31">
        <v>3.4585400000000002</v>
      </c>
      <c r="N12" s="1"/>
      <c r="O12" s="1"/>
    </row>
    <row r="13" spans="1:15" ht="12" customHeight="1">
      <c r="A13" s="31">
        <v>3</v>
      </c>
      <c r="B13" s="31" t="s">
        <v>39</v>
      </c>
      <c r="C13" s="31">
        <v>940.85</v>
      </c>
      <c r="D13" s="40">
        <v>939.81666666666661</v>
      </c>
      <c r="E13" s="40">
        <v>931.63333333333321</v>
      </c>
      <c r="F13" s="40">
        <v>922.41666666666663</v>
      </c>
      <c r="G13" s="40">
        <v>914.23333333333323</v>
      </c>
      <c r="H13" s="40">
        <v>949.03333333333319</v>
      </c>
      <c r="I13" s="40">
        <v>957.21666666666658</v>
      </c>
      <c r="J13" s="40">
        <v>966.43333333333317</v>
      </c>
      <c r="K13" s="31">
        <v>948</v>
      </c>
      <c r="L13" s="31">
        <v>930.6</v>
      </c>
      <c r="M13" s="31">
        <v>4.16228</v>
      </c>
      <c r="N13" s="1"/>
      <c r="O13" s="1"/>
    </row>
    <row r="14" spans="1:15" ht="12" customHeight="1">
      <c r="A14" s="31">
        <v>4</v>
      </c>
      <c r="B14" s="31" t="s">
        <v>295</v>
      </c>
      <c r="C14" s="31">
        <v>2785.35</v>
      </c>
      <c r="D14" s="40">
        <v>2793.8000000000006</v>
      </c>
      <c r="E14" s="40">
        <v>2742.6000000000013</v>
      </c>
      <c r="F14" s="40">
        <v>2699.8500000000008</v>
      </c>
      <c r="G14" s="40">
        <v>2648.6500000000015</v>
      </c>
      <c r="H14" s="40">
        <v>2836.5500000000011</v>
      </c>
      <c r="I14" s="40">
        <v>2887.7500000000009</v>
      </c>
      <c r="J14" s="40">
        <v>2930.5000000000009</v>
      </c>
      <c r="K14" s="31">
        <v>2845</v>
      </c>
      <c r="L14" s="31">
        <v>2751.05</v>
      </c>
      <c r="M14" s="31">
        <v>0.28112999999999999</v>
      </c>
      <c r="N14" s="1"/>
      <c r="O14" s="1"/>
    </row>
    <row r="15" spans="1:15" ht="12" customHeight="1">
      <c r="A15" s="31">
        <v>5</v>
      </c>
      <c r="B15" s="31" t="s">
        <v>290</v>
      </c>
      <c r="C15" s="31">
        <v>2085.8000000000002</v>
      </c>
      <c r="D15" s="40">
        <v>2083.8000000000002</v>
      </c>
      <c r="E15" s="40">
        <v>2057.7000000000003</v>
      </c>
      <c r="F15" s="40">
        <v>2029.6</v>
      </c>
      <c r="G15" s="40">
        <v>2003.5</v>
      </c>
      <c r="H15" s="40">
        <v>2111.9000000000005</v>
      </c>
      <c r="I15" s="40">
        <v>2138.0000000000009</v>
      </c>
      <c r="J15" s="40">
        <v>2166.1000000000008</v>
      </c>
      <c r="K15" s="31">
        <v>2109.9</v>
      </c>
      <c r="L15" s="31">
        <v>2055.6999999999998</v>
      </c>
      <c r="M15" s="31">
        <v>2.1476299999999999</v>
      </c>
      <c r="N15" s="1"/>
      <c r="O15" s="1"/>
    </row>
    <row r="16" spans="1:15" ht="12" customHeight="1">
      <c r="A16" s="31">
        <v>6</v>
      </c>
      <c r="B16" s="31" t="s">
        <v>239</v>
      </c>
      <c r="C16" s="31">
        <v>19167.400000000001</v>
      </c>
      <c r="D16" s="40">
        <v>19349.083333333332</v>
      </c>
      <c r="E16" s="40">
        <v>18818.316666666666</v>
      </c>
      <c r="F16" s="40">
        <v>18469.233333333334</v>
      </c>
      <c r="G16" s="40">
        <v>17938.466666666667</v>
      </c>
      <c r="H16" s="40">
        <v>19698.166666666664</v>
      </c>
      <c r="I16" s="40">
        <v>20228.933333333334</v>
      </c>
      <c r="J16" s="40">
        <v>20578.016666666663</v>
      </c>
      <c r="K16" s="31">
        <v>19879.849999999999</v>
      </c>
      <c r="L16" s="31">
        <v>19000</v>
      </c>
      <c r="M16" s="31">
        <v>0.12697</v>
      </c>
      <c r="N16" s="1"/>
      <c r="O16" s="1"/>
    </row>
    <row r="17" spans="1:15" ht="12" customHeight="1">
      <c r="A17" s="31">
        <v>7</v>
      </c>
      <c r="B17" s="31" t="s">
        <v>243</v>
      </c>
      <c r="C17" s="31">
        <v>102.95</v>
      </c>
      <c r="D17" s="40">
        <v>102.96666666666665</v>
      </c>
      <c r="E17" s="40">
        <v>101.48333333333331</v>
      </c>
      <c r="F17" s="40">
        <v>100.01666666666665</v>
      </c>
      <c r="G17" s="40">
        <v>98.533333333333303</v>
      </c>
      <c r="H17" s="40">
        <v>104.43333333333331</v>
      </c>
      <c r="I17" s="40">
        <v>105.91666666666666</v>
      </c>
      <c r="J17" s="40">
        <v>107.38333333333331</v>
      </c>
      <c r="K17" s="31">
        <v>104.45</v>
      </c>
      <c r="L17" s="31">
        <v>101.5</v>
      </c>
      <c r="M17" s="31">
        <v>13.63627</v>
      </c>
      <c r="N17" s="1"/>
      <c r="O17" s="1"/>
    </row>
    <row r="18" spans="1:15" ht="12" customHeight="1">
      <c r="A18" s="31">
        <v>8</v>
      </c>
      <c r="B18" s="31" t="s">
        <v>41</v>
      </c>
      <c r="C18" s="31">
        <v>272.95</v>
      </c>
      <c r="D18" s="40">
        <v>274.66666666666669</v>
      </c>
      <c r="E18" s="40">
        <v>269.83333333333337</v>
      </c>
      <c r="F18" s="40">
        <v>266.7166666666667</v>
      </c>
      <c r="G18" s="40">
        <v>261.88333333333338</v>
      </c>
      <c r="H18" s="40">
        <v>277.78333333333336</v>
      </c>
      <c r="I18" s="40">
        <v>282.61666666666673</v>
      </c>
      <c r="J18" s="40">
        <v>285.73333333333335</v>
      </c>
      <c r="K18" s="31">
        <v>279.5</v>
      </c>
      <c r="L18" s="31">
        <v>271.55</v>
      </c>
      <c r="M18" s="31">
        <v>20.57976</v>
      </c>
      <c r="N18" s="1"/>
      <c r="O18" s="1"/>
    </row>
    <row r="19" spans="1:15" ht="12" customHeight="1">
      <c r="A19" s="31">
        <v>9</v>
      </c>
      <c r="B19" s="31" t="s">
        <v>43</v>
      </c>
      <c r="C19" s="31">
        <v>2404.75</v>
      </c>
      <c r="D19" s="40">
        <v>2408.5166666666669</v>
      </c>
      <c r="E19" s="40">
        <v>2388.7833333333338</v>
      </c>
      <c r="F19" s="40">
        <v>2372.8166666666671</v>
      </c>
      <c r="G19" s="40">
        <v>2353.0833333333339</v>
      </c>
      <c r="H19" s="40">
        <v>2424.4833333333336</v>
      </c>
      <c r="I19" s="40">
        <v>2444.2166666666662</v>
      </c>
      <c r="J19" s="40">
        <v>2460.1833333333334</v>
      </c>
      <c r="K19" s="31">
        <v>2428.25</v>
      </c>
      <c r="L19" s="31">
        <v>2392.5500000000002</v>
      </c>
      <c r="M19" s="31">
        <v>2.3736199999999998</v>
      </c>
      <c r="N19" s="1"/>
      <c r="O19" s="1"/>
    </row>
    <row r="20" spans="1:15" ht="12" customHeight="1">
      <c r="A20" s="31">
        <v>10</v>
      </c>
      <c r="B20" s="31" t="s">
        <v>45</v>
      </c>
      <c r="C20" s="31">
        <v>1755.15</v>
      </c>
      <c r="D20" s="40">
        <v>1752.1666666666667</v>
      </c>
      <c r="E20" s="40">
        <v>1715.4333333333334</v>
      </c>
      <c r="F20" s="40">
        <v>1675.7166666666667</v>
      </c>
      <c r="G20" s="40">
        <v>1638.9833333333333</v>
      </c>
      <c r="H20" s="40">
        <v>1791.8833333333334</v>
      </c>
      <c r="I20" s="40">
        <v>1828.6166666666666</v>
      </c>
      <c r="J20" s="40">
        <v>1868.3333333333335</v>
      </c>
      <c r="K20" s="31">
        <v>1788.9</v>
      </c>
      <c r="L20" s="31">
        <v>1712.45</v>
      </c>
      <c r="M20" s="31">
        <v>45.628579999999999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1391.35</v>
      </c>
      <c r="D21" s="40">
        <v>1396.7833333333335</v>
      </c>
      <c r="E21" s="40">
        <v>1364.5666666666671</v>
      </c>
      <c r="F21" s="40">
        <v>1337.7833333333335</v>
      </c>
      <c r="G21" s="40">
        <v>1305.5666666666671</v>
      </c>
      <c r="H21" s="40">
        <v>1423.5666666666671</v>
      </c>
      <c r="I21" s="40">
        <v>1455.7833333333338</v>
      </c>
      <c r="J21" s="40">
        <v>1482.5666666666671</v>
      </c>
      <c r="K21" s="31">
        <v>1429</v>
      </c>
      <c r="L21" s="31">
        <v>1370</v>
      </c>
      <c r="M21" s="31">
        <v>30.073029999999999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763.05</v>
      </c>
      <c r="D22" s="40">
        <v>755.80000000000007</v>
      </c>
      <c r="E22" s="40">
        <v>739.25000000000011</v>
      </c>
      <c r="F22" s="40">
        <v>715.45</v>
      </c>
      <c r="G22" s="40">
        <v>698.90000000000009</v>
      </c>
      <c r="H22" s="40">
        <v>779.60000000000014</v>
      </c>
      <c r="I22" s="40">
        <v>796.15000000000009</v>
      </c>
      <c r="J22" s="40">
        <v>819.95000000000016</v>
      </c>
      <c r="K22" s="31">
        <v>772.35</v>
      </c>
      <c r="L22" s="31">
        <v>732</v>
      </c>
      <c r="M22" s="31">
        <v>116.47665000000001</v>
      </c>
      <c r="N22" s="1"/>
      <c r="O22" s="1"/>
    </row>
    <row r="23" spans="1:15" ht="12.75" customHeight="1">
      <c r="A23" s="31">
        <v>13</v>
      </c>
      <c r="B23" s="31" t="s">
        <v>242</v>
      </c>
      <c r="C23" s="31">
        <v>1937</v>
      </c>
      <c r="D23" s="40">
        <v>1942</v>
      </c>
      <c r="E23" s="40">
        <v>1899</v>
      </c>
      <c r="F23" s="40">
        <v>1861</v>
      </c>
      <c r="G23" s="40">
        <v>1818</v>
      </c>
      <c r="H23" s="40">
        <v>1980</v>
      </c>
      <c r="I23" s="40">
        <v>2023</v>
      </c>
      <c r="J23" s="40">
        <v>2061</v>
      </c>
      <c r="K23" s="31">
        <v>1985</v>
      </c>
      <c r="L23" s="31">
        <v>1904</v>
      </c>
      <c r="M23" s="31">
        <v>0.79161999999999999</v>
      </c>
      <c r="N23" s="1"/>
      <c r="O23" s="1"/>
    </row>
    <row r="24" spans="1:15" ht="12.75" customHeight="1">
      <c r="A24" s="31">
        <v>14</v>
      </c>
      <c r="B24" s="31" t="s">
        <v>296</v>
      </c>
      <c r="C24" s="31">
        <v>337</v>
      </c>
      <c r="D24" s="40">
        <v>339.4</v>
      </c>
      <c r="E24" s="40">
        <v>333.24999999999994</v>
      </c>
      <c r="F24" s="40">
        <v>329.49999999999994</v>
      </c>
      <c r="G24" s="40">
        <v>323.34999999999991</v>
      </c>
      <c r="H24" s="40">
        <v>343.15</v>
      </c>
      <c r="I24" s="40">
        <v>349.30000000000007</v>
      </c>
      <c r="J24" s="40">
        <v>353.05</v>
      </c>
      <c r="K24" s="31">
        <v>345.55</v>
      </c>
      <c r="L24" s="31">
        <v>335.65</v>
      </c>
      <c r="M24" s="31">
        <v>0.72360999999999998</v>
      </c>
      <c r="N24" s="1"/>
      <c r="O24" s="1"/>
    </row>
    <row r="25" spans="1:15" ht="12.75" customHeight="1">
      <c r="A25" s="31">
        <v>15</v>
      </c>
      <c r="B25" s="31" t="s">
        <v>297</v>
      </c>
      <c r="C25" s="31">
        <v>202.15</v>
      </c>
      <c r="D25" s="40">
        <v>202.53333333333333</v>
      </c>
      <c r="E25" s="40">
        <v>200.71666666666667</v>
      </c>
      <c r="F25" s="40">
        <v>199.28333333333333</v>
      </c>
      <c r="G25" s="40">
        <v>197.46666666666667</v>
      </c>
      <c r="H25" s="40">
        <v>203.96666666666667</v>
      </c>
      <c r="I25" s="40">
        <v>205.78333333333333</v>
      </c>
      <c r="J25" s="40">
        <v>207.21666666666667</v>
      </c>
      <c r="K25" s="31">
        <v>204.35</v>
      </c>
      <c r="L25" s="31">
        <v>201.1</v>
      </c>
      <c r="M25" s="31">
        <v>6.0760399999999999</v>
      </c>
      <c r="N25" s="1"/>
      <c r="O25" s="1"/>
    </row>
    <row r="26" spans="1:15" ht="12.75" customHeight="1">
      <c r="A26" s="31">
        <v>16</v>
      </c>
      <c r="B26" s="31" t="s">
        <v>298</v>
      </c>
      <c r="C26" s="31">
        <v>1153.4000000000001</v>
      </c>
      <c r="D26" s="40">
        <v>1162.6166666666668</v>
      </c>
      <c r="E26" s="40">
        <v>1118.7833333333335</v>
      </c>
      <c r="F26" s="40">
        <v>1084.1666666666667</v>
      </c>
      <c r="G26" s="40">
        <v>1040.3333333333335</v>
      </c>
      <c r="H26" s="40">
        <v>1197.2333333333336</v>
      </c>
      <c r="I26" s="40">
        <v>1241.0666666666666</v>
      </c>
      <c r="J26" s="40">
        <v>1275.6833333333336</v>
      </c>
      <c r="K26" s="31">
        <v>1206.45</v>
      </c>
      <c r="L26" s="31">
        <v>1128</v>
      </c>
      <c r="M26" s="31">
        <v>6.6409799999999999</v>
      </c>
      <c r="N26" s="1"/>
      <c r="O26" s="1"/>
    </row>
    <row r="27" spans="1:15" ht="12.75" customHeight="1">
      <c r="A27" s="31">
        <v>17</v>
      </c>
      <c r="B27" s="31" t="s">
        <v>292</v>
      </c>
      <c r="C27" s="31">
        <v>1867.55</v>
      </c>
      <c r="D27" s="40">
        <v>1872.5666666666666</v>
      </c>
      <c r="E27" s="40">
        <v>1855.0833333333333</v>
      </c>
      <c r="F27" s="40">
        <v>1842.6166666666666</v>
      </c>
      <c r="G27" s="40">
        <v>1825.1333333333332</v>
      </c>
      <c r="H27" s="40">
        <v>1885.0333333333333</v>
      </c>
      <c r="I27" s="40">
        <v>1902.5166666666669</v>
      </c>
      <c r="J27" s="40">
        <v>1914.9833333333333</v>
      </c>
      <c r="K27" s="31">
        <v>1890.05</v>
      </c>
      <c r="L27" s="31">
        <v>1860.1</v>
      </c>
      <c r="M27" s="31">
        <v>6.5710000000000005E-2</v>
      </c>
      <c r="N27" s="1"/>
      <c r="O27" s="1"/>
    </row>
    <row r="28" spans="1:15" ht="12.75" customHeight="1">
      <c r="A28" s="31">
        <v>18</v>
      </c>
      <c r="B28" s="31" t="s">
        <v>244</v>
      </c>
      <c r="C28" s="31">
        <v>2039</v>
      </c>
      <c r="D28" s="40">
        <v>2044</v>
      </c>
      <c r="E28" s="40">
        <v>2008</v>
      </c>
      <c r="F28" s="40">
        <v>1977</v>
      </c>
      <c r="G28" s="40">
        <v>1941</v>
      </c>
      <c r="H28" s="40">
        <v>2075</v>
      </c>
      <c r="I28" s="40">
        <v>2111</v>
      </c>
      <c r="J28" s="40">
        <v>2142</v>
      </c>
      <c r="K28" s="31">
        <v>2080</v>
      </c>
      <c r="L28" s="31">
        <v>2013</v>
      </c>
      <c r="M28" s="31">
        <v>0.63156000000000001</v>
      </c>
      <c r="N28" s="1"/>
      <c r="O28" s="1"/>
    </row>
    <row r="29" spans="1:15" ht="12.75" customHeight="1">
      <c r="A29" s="31">
        <v>19</v>
      </c>
      <c r="B29" s="31" t="s">
        <v>300</v>
      </c>
      <c r="C29" s="31">
        <v>101.35</v>
      </c>
      <c r="D29" s="40">
        <v>101.5</v>
      </c>
      <c r="E29" s="40">
        <v>99.6</v>
      </c>
      <c r="F29" s="40">
        <v>97.85</v>
      </c>
      <c r="G29" s="40">
        <v>95.949999999999989</v>
      </c>
      <c r="H29" s="40">
        <v>103.25</v>
      </c>
      <c r="I29" s="40">
        <v>105.15</v>
      </c>
      <c r="J29" s="40">
        <v>106.9</v>
      </c>
      <c r="K29" s="31">
        <v>103.4</v>
      </c>
      <c r="L29" s="31">
        <v>99.75</v>
      </c>
      <c r="M29" s="31">
        <v>2.79576</v>
      </c>
      <c r="N29" s="1"/>
      <c r="O29" s="1"/>
    </row>
    <row r="30" spans="1:15" ht="12.75" customHeight="1">
      <c r="A30" s="31">
        <v>20</v>
      </c>
      <c r="B30" s="31" t="s">
        <v>48</v>
      </c>
      <c r="C30" s="31">
        <v>3332.55</v>
      </c>
      <c r="D30" s="40">
        <v>3350.2333333333336</v>
      </c>
      <c r="E30" s="40">
        <v>3303.4666666666672</v>
      </c>
      <c r="F30" s="40">
        <v>3274.3833333333337</v>
      </c>
      <c r="G30" s="40">
        <v>3227.6166666666672</v>
      </c>
      <c r="H30" s="40">
        <v>3379.3166666666671</v>
      </c>
      <c r="I30" s="40">
        <v>3426.0833333333335</v>
      </c>
      <c r="J30" s="40">
        <v>3455.166666666667</v>
      </c>
      <c r="K30" s="31">
        <v>3397</v>
      </c>
      <c r="L30" s="31">
        <v>3321.15</v>
      </c>
      <c r="M30" s="31">
        <v>0.37835000000000002</v>
      </c>
      <c r="N30" s="1"/>
      <c r="O30" s="1"/>
    </row>
    <row r="31" spans="1:15" ht="12.75" customHeight="1">
      <c r="A31" s="31">
        <v>21</v>
      </c>
      <c r="B31" s="31" t="s">
        <v>301</v>
      </c>
      <c r="C31" s="31">
        <v>3323.5</v>
      </c>
      <c r="D31" s="40">
        <v>3307.8333333333335</v>
      </c>
      <c r="E31" s="40">
        <v>3255.666666666667</v>
      </c>
      <c r="F31" s="40">
        <v>3187.8333333333335</v>
      </c>
      <c r="G31" s="40">
        <v>3135.666666666667</v>
      </c>
      <c r="H31" s="40">
        <v>3375.666666666667</v>
      </c>
      <c r="I31" s="40">
        <v>3427.8333333333339</v>
      </c>
      <c r="J31" s="40">
        <v>3495.666666666667</v>
      </c>
      <c r="K31" s="31">
        <v>3360</v>
      </c>
      <c r="L31" s="31">
        <v>3240</v>
      </c>
      <c r="M31" s="31">
        <v>0.30813000000000001</v>
      </c>
      <c r="N31" s="1"/>
      <c r="O31" s="1"/>
    </row>
    <row r="32" spans="1:15" ht="12.75" customHeight="1">
      <c r="A32" s="31">
        <v>22</v>
      </c>
      <c r="B32" s="31" t="s">
        <v>302</v>
      </c>
      <c r="C32" s="31">
        <v>21.7</v>
      </c>
      <c r="D32" s="40">
        <v>21.8</v>
      </c>
      <c r="E32" s="40">
        <v>21.400000000000002</v>
      </c>
      <c r="F32" s="40">
        <v>21.1</v>
      </c>
      <c r="G32" s="40">
        <v>20.700000000000003</v>
      </c>
      <c r="H32" s="40">
        <v>22.1</v>
      </c>
      <c r="I32" s="40">
        <v>22.5</v>
      </c>
      <c r="J32" s="40">
        <v>22.8</v>
      </c>
      <c r="K32" s="31">
        <v>22.2</v>
      </c>
      <c r="L32" s="31">
        <v>21.5</v>
      </c>
      <c r="M32" s="31">
        <v>50.222430000000003</v>
      </c>
      <c r="N32" s="1"/>
      <c r="O32" s="1"/>
    </row>
    <row r="33" spans="1:15" ht="12.75" customHeight="1">
      <c r="A33" s="31">
        <v>23</v>
      </c>
      <c r="B33" s="31" t="s">
        <v>50</v>
      </c>
      <c r="C33" s="31">
        <v>634.54999999999995</v>
      </c>
      <c r="D33" s="40">
        <v>637.15</v>
      </c>
      <c r="E33" s="40">
        <v>628.69999999999993</v>
      </c>
      <c r="F33" s="40">
        <v>622.84999999999991</v>
      </c>
      <c r="G33" s="40">
        <v>614.39999999999986</v>
      </c>
      <c r="H33" s="40">
        <v>643</v>
      </c>
      <c r="I33" s="40">
        <v>651.45000000000005</v>
      </c>
      <c r="J33" s="40">
        <v>657.30000000000007</v>
      </c>
      <c r="K33" s="31">
        <v>645.6</v>
      </c>
      <c r="L33" s="31">
        <v>631.29999999999995</v>
      </c>
      <c r="M33" s="31">
        <v>8.1890099999999997</v>
      </c>
      <c r="N33" s="1"/>
      <c r="O33" s="1"/>
    </row>
    <row r="34" spans="1:15" ht="12.75" customHeight="1">
      <c r="A34" s="31">
        <v>24</v>
      </c>
      <c r="B34" s="31" t="s">
        <v>303</v>
      </c>
      <c r="C34" s="31">
        <v>3273</v>
      </c>
      <c r="D34" s="40">
        <v>3301</v>
      </c>
      <c r="E34" s="40">
        <v>3222</v>
      </c>
      <c r="F34" s="40">
        <v>3171</v>
      </c>
      <c r="G34" s="40">
        <v>3092</v>
      </c>
      <c r="H34" s="40">
        <v>3352</v>
      </c>
      <c r="I34" s="40">
        <v>3431</v>
      </c>
      <c r="J34" s="40">
        <v>3482</v>
      </c>
      <c r="K34" s="31">
        <v>3380</v>
      </c>
      <c r="L34" s="31">
        <v>3250</v>
      </c>
      <c r="M34" s="31">
        <v>0.22434000000000001</v>
      </c>
      <c r="N34" s="1"/>
      <c r="O34" s="1"/>
    </row>
    <row r="35" spans="1:15" ht="12.75" customHeight="1">
      <c r="A35" s="31">
        <v>25</v>
      </c>
      <c r="B35" s="31" t="s">
        <v>51</v>
      </c>
      <c r="C35" s="31">
        <v>393.5</v>
      </c>
      <c r="D35" s="40">
        <v>394.2833333333333</v>
      </c>
      <c r="E35" s="40">
        <v>390.01666666666659</v>
      </c>
      <c r="F35" s="40">
        <v>386.5333333333333</v>
      </c>
      <c r="G35" s="40">
        <v>382.26666666666659</v>
      </c>
      <c r="H35" s="40">
        <v>397.76666666666659</v>
      </c>
      <c r="I35" s="40">
        <v>402.03333333333325</v>
      </c>
      <c r="J35" s="40">
        <v>405.51666666666659</v>
      </c>
      <c r="K35" s="31">
        <v>398.55</v>
      </c>
      <c r="L35" s="31">
        <v>390.8</v>
      </c>
      <c r="M35" s="31">
        <v>24.61617</v>
      </c>
      <c r="N35" s="1"/>
      <c r="O35" s="1"/>
    </row>
    <row r="36" spans="1:15" ht="12.75" customHeight="1">
      <c r="A36" s="31">
        <v>26</v>
      </c>
      <c r="B36" s="31" t="s">
        <v>980</v>
      </c>
      <c r="C36" s="31">
        <v>1180.3</v>
      </c>
      <c r="D36" s="40">
        <v>1162.7333333333333</v>
      </c>
      <c r="E36" s="40">
        <v>1107.6666666666667</v>
      </c>
      <c r="F36" s="40">
        <v>1035.0333333333333</v>
      </c>
      <c r="G36" s="40">
        <v>979.9666666666667</v>
      </c>
      <c r="H36" s="40">
        <v>1235.3666666666668</v>
      </c>
      <c r="I36" s="40">
        <v>1290.4333333333334</v>
      </c>
      <c r="J36" s="40">
        <v>1363.0666666666668</v>
      </c>
      <c r="K36" s="31">
        <v>1217.8</v>
      </c>
      <c r="L36" s="31">
        <v>1090.0999999999999</v>
      </c>
      <c r="M36" s="31">
        <v>9.6197599999999994</v>
      </c>
      <c r="N36" s="1"/>
      <c r="O36" s="1"/>
    </row>
    <row r="37" spans="1:15" ht="12.75" customHeight="1">
      <c r="A37" s="31">
        <v>27</v>
      </c>
      <c r="B37" s="31" t="s">
        <v>819</v>
      </c>
      <c r="C37" s="31">
        <v>800.6</v>
      </c>
      <c r="D37" s="40">
        <v>806.23333333333323</v>
      </c>
      <c r="E37" s="40">
        <v>794.36666666666645</v>
      </c>
      <c r="F37" s="40">
        <v>788.13333333333321</v>
      </c>
      <c r="G37" s="40">
        <v>776.26666666666642</v>
      </c>
      <c r="H37" s="40">
        <v>812.46666666666647</v>
      </c>
      <c r="I37" s="40">
        <v>824.33333333333326</v>
      </c>
      <c r="J37" s="40">
        <v>830.56666666666649</v>
      </c>
      <c r="K37" s="31">
        <v>818.1</v>
      </c>
      <c r="L37" s="31">
        <v>800</v>
      </c>
      <c r="M37" s="31">
        <v>0.44078000000000001</v>
      </c>
      <c r="N37" s="1"/>
      <c r="O37" s="1"/>
    </row>
    <row r="38" spans="1:15" ht="12.75" customHeight="1">
      <c r="A38" s="31">
        <v>28</v>
      </c>
      <c r="B38" s="31" t="s">
        <v>293</v>
      </c>
      <c r="C38" s="31">
        <v>925.25</v>
      </c>
      <c r="D38" s="40">
        <v>922.73333333333323</v>
      </c>
      <c r="E38" s="40">
        <v>911.36666666666645</v>
      </c>
      <c r="F38" s="40">
        <v>897.48333333333323</v>
      </c>
      <c r="G38" s="40">
        <v>886.11666666666645</v>
      </c>
      <c r="H38" s="40">
        <v>936.61666666666645</v>
      </c>
      <c r="I38" s="40">
        <v>947.98333333333323</v>
      </c>
      <c r="J38" s="40">
        <v>961.86666666666645</v>
      </c>
      <c r="K38" s="31">
        <v>934.1</v>
      </c>
      <c r="L38" s="31">
        <v>908.85</v>
      </c>
      <c r="M38" s="31">
        <v>3.8565</v>
      </c>
      <c r="N38" s="1"/>
      <c r="O38" s="1"/>
    </row>
    <row r="39" spans="1:15" ht="12.75" customHeight="1">
      <c r="A39" s="31">
        <v>29</v>
      </c>
      <c r="B39" s="31" t="s">
        <v>52</v>
      </c>
      <c r="C39" s="31">
        <v>780.85</v>
      </c>
      <c r="D39" s="40">
        <v>774</v>
      </c>
      <c r="E39" s="40">
        <v>764.15</v>
      </c>
      <c r="F39" s="40">
        <v>747.44999999999993</v>
      </c>
      <c r="G39" s="40">
        <v>737.59999999999991</v>
      </c>
      <c r="H39" s="40">
        <v>790.7</v>
      </c>
      <c r="I39" s="40">
        <v>800.55</v>
      </c>
      <c r="J39" s="40">
        <v>817.25000000000011</v>
      </c>
      <c r="K39" s="31">
        <v>783.85</v>
      </c>
      <c r="L39" s="31">
        <v>757.3</v>
      </c>
      <c r="M39" s="31">
        <v>2.3576100000000002</v>
      </c>
      <c r="N39" s="1"/>
      <c r="O39" s="1"/>
    </row>
    <row r="40" spans="1:15" ht="12.75" customHeight="1">
      <c r="A40" s="31">
        <v>30</v>
      </c>
      <c r="B40" s="31" t="s">
        <v>53</v>
      </c>
      <c r="C40" s="31">
        <v>5397.2</v>
      </c>
      <c r="D40" s="40">
        <v>5394.583333333333</v>
      </c>
      <c r="E40" s="40">
        <v>5307.7166666666662</v>
      </c>
      <c r="F40" s="40">
        <v>5218.2333333333336</v>
      </c>
      <c r="G40" s="40">
        <v>5131.3666666666668</v>
      </c>
      <c r="H40" s="40">
        <v>5484.0666666666657</v>
      </c>
      <c r="I40" s="40">
        <v>5570.9333333333325</v>
      </c>
      <c r="J40" s="40">
        <v>5660.4166666666652</v>
      </c>
      <c r="K40" s="31">
        <v>5481.45</v>
      </c>
      <c r="L40" s="31">
        <v>5305.1</v>
      </c>
      <c r="M40" s="31">
        <v>6.9790900000000002</v>
      </c>
      <c r="N40" s="1"/>
      <c r="O40" s="1"/>
    </row>
    <row r="41" spans="1:15" ht="12.75" customHeight="1">
      <c r="A41" s="31">
        <v>31</v>
      </c>
      <c r="B41" s="31" t="s">
        <v>54</v>
      </c>
      <c r="C41" s="31">
        <v>223.1</v>
      </c>
      <c r="D41" s="40">
        <v>223.54999999999998</v>
      </c>
      <c r="E41" s="40">
        <v>220.74999999999997</v>
      </c>
      <c r="F41" s="40">
        <v>218.39999999999998</v>
      </c>
      <c r="G41" s="40">
        <v>215.59999999999997</v>
      </c>
      <c r="H41" s="40">
        <v>225.89999999999998</v>
      </c>
      <c r="I41" s="40">
        <v>228.7</v>
      </c>
      <c r="J41" s="40">
        <v>231.04999999999998</v>
      </c>
      <c r="K41" s="31">
        <v>226.35</v>
      </c>
      <c r="L41" s="31">
        <v>221.2</v>
      </c>
      <c r="M41" s="31">
        <v>19.814920000000001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493.1</v>
      </c>
      <c r="D42" s="40">
        <v>501.7166666666667</v>
      </c>
      <c r="E42" s="40">
        <v>479.43333333333339</v>
      </c>
      <c r="F42" s="40">
        <v>465.76666666666671</v>
      </c>
      <c r="G42" s="40">
        <v>443.48333333333341</v>
      </c>
      <c r="H42" s="40">
        <v>515.38333333333344</v>
      </c>
      <c r="I42" s="40">
        <v>537.66666666666674</v>
      </c>
      <c r="J42" s="40">
        <v>551.33333333333337</v>
      </c>
      <c r="K42" s="31">
        <v>524</v>
      </c>
      <c r="L42" s="31">
        <v>488.05</v>
      </c>
      <c r="M42" s="31">
        <v>2.2481300000000002</v>
      </c>
      <c r="N42" s="1"/>
      <c r="O42" s="1"/>
    </row>
    <row r="43" spans="1:15" ht="12.75" customHeight="1">
      <c r="A43" s="31">
        <v>33</v>
      </c>
      <c r="B43" s="31" t="s">
        <v>305</v>
      </c>
      <c r="C43" s="31">
        <v>99.2</v>
      </c>
      <c r="D43" s="40">
        <v>100.35000000000001</v>
      </c>
      <c r="E43" s="40">
        <v>97.850000000000023</v>
      </c>
      <c r="F43" s="40">
        <v>96.500000000000014</v>
      </c>
      <c r="G43" s="40">
        <v>94.000000000000028</v>
      </c>
      <c r="H43" s="40">
        <v>101.70000000000002</v>
      </c>
      <c r="I43" s="40">
        <v>104.19999999999999</v>
      </c>
      <c r="J43" s="40">
        <v>105.55000000000001</v>
      </c>
      <c r="K43" s="31">
        <v>102.85</v>
      </c>
      <c r="L43" s="31">
        <v>99</v>
      </c>
      <c r="M43" s="31">
        <v>15.52656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135.25</v>
      </c>
      <c r="D44" s="40">
        <v>135.66666666666666</v>
      </c>
      <c r="E44" s="40">
        <v>133.98333333333332</v>
      </c>
      <c r="F44" s="40">
        <v>132.71666666666667</v>
      </c>
      <c r="G44" s="40">
        <v>131.03333333333333</v>
      </c>
      <c r="H44" s="40">
        <v>136.93333333333331</v>
      </c>
      <c r="I44" s="40">
        <v>138.61666666666665</v>
      </c>
      <c r="J44" s="40">
        <v>139.8833333333333</v>
      </c>
      <c r="K44" s="31">
        <v>137.35</v>
      </c>
      <c r="L44" s="31">
        <v>134.4</v>
      </c>
      <c r="M44" s="31">
        <v>123.25597</v>
      </c>
      <c r="N44" s="1"/>
      <c r="O44" s="1"/>
    </row>
    <row r="45" spans="1:15" ht="12.75" customHeight="1">
      <c r="A45" s="31">
        <v>35</v>
      </c>
      <c r="B45" s="31" t="s">
        <v>57</v>
      </c>
      <c r="C45" s="31">
        <v>3157</v>
      </c>
      <c r="D45" s="40">
        <v>3171.9666666666667</v>
      </c>
      <c r="E45" s="40">
        <v>3135.0333333333333</v>
      </c>
      <c r="F45" s="40">
        <v>3113.0666666666666</v>
      </c>
      <c r="G45" s="40">
        <v>3076.1333333333332</v>
      </c>
      <c r="H45" s="40">
        <v>3193.9333333333334</v>
      </c>
      <c r="I45" s="40">
        <v>3230.8666666666668</v>
      </c>
      <c r="J45" s="40">
        <v>3252.8333333333335</v>
      </c>
      <c r="K45" s="31">
        <v>3208.9</v>
      </c>
      <c r="L45" s="31">
        <v>3150</v>
      </c>
      <c r="M45" s="31">
        <v>10.56213</v>
      </c>
      <c r="N45" s="1"/>
      <c r="O45" s="1"/>
    </row>
    <row r="46" spans="1:15" ht="12.75" customHeight="1">
      <c r="A46" s="31">
        <v>36</v>
      </c>
      <c r="B46" s="31" t="s">
        <v>306</v>
      </c>
      <c r="C46" s="31">
        <v>198.5</v>
      </c>
      <c r="D46" s="40">
        <v>200.88333333333333</v>
      </c>
      <c r="E46" s="40">
        <v>195.26666666666665</v>
      </c>
      <c r="F46" s="40">
        <v>192.03333333333333</v>
      </c>
      <c r="G46" s="40">
        <v>186.41666666666666</v>
      </c>
      <c r="H46" s="40">
        <v>204.11666666666665</v>
      </c>
      <c r="I46" s="40">
        <v>209.73333333333332</v>
      </c>
      <c r="J46" s="40">
        <v>212.96666666666664</v>
      </c>
      <c r="K46" s="31">
        <v>206.5</v>
      </c>
      <c r="L46" s="31">
        <v>197.65</v>
      </c>
      <c r="M46" s="31">
        <v>5.5906099999999999</v>
      </c>
      <c r="N46" s="1"/>
      <c r="O46" s="1"/>
    </row>
    <row r="47" spans="1:15" ht="12.75" customHeight="1">
      <c r="A47" s="31">
        <v>37</v>
      </c>
      <c r="B47" s="31" t="s">
        <v>308</v>
      </c>
      <c r="C47" s="31">
        <v>2184.3000000000002</v>
      </c>
      <c r="D47" s="40">
        <v>2190.7166666666667</v>
      </c>
      <c r="E47" s="40">
        <v>2164.4333333333334</v>
      </c>
      <c r="F47" s="40">
        <v>2144.5666666666666</v>
      </c>
      <c r="G47" s="40">
        <v>2118.2833333333333</v>
      </c>
      <c r="H47" s="40">
        <v>2210.5833333333335</v>
      </c>
      <c r="I47" s="40">
        <v>2236.8666666666672</v>
      </c>
      <c r="J47" s="40">
        <v>2256.7333333333336</v>
      </c>
      <c r="K47" s="31">
        <v>2217</v>
      </c>
      <c r="L47" s="31">
        <v>2170.85</v>
      </c>
      <c r="M47" s="31">
        <v>2.6036299999999999</v>
      </c>
      <c r="N47" s="1"/>
      <c r="O47" s="1"/>
    </row>
    <row r="48" spans="1:15" ht="12.75" customHeight="1">
      <c r="A48" s="31">
        <v>38</v>
      </c>
      <c r="B48" s="31" t="s">
        <v>307</v>
      </c>
      <c r="C48" s="31">
        <v>3054.55</v>
      </c>
      <c r="D48" s="40">
        <v>3038.1833333333329</v>
      </c>
      <c r="E48" s="40">
        <v>3001.3666666666659</v>
      </c>
      <c r="F48" s="40">
        <v>2948.1833333333329</v>
      </c>
      <c r="G48" s="40">
        <v>2911.3666666666659</v>
      </c>
      <c r="H48" s="40">
        <v>3091.3666666666659</v>
      </c>
      <c r="I48" s="40">
        <v>3128.1833333333325</v>
      </c>
      <c r="J48" s="40">
        <v>3181.3666666666659</v>
      </c>
      <c r="K48" s="31">
        <v>3075</v>
      </c>
      <c r="L48" s="31">
        <v>2985</v>
      </c>
      <c r="M48" s="31">
        <v>0.10111000000000001</v>
      </c>
      <c r="N48" s="1"/>
      <c r="O48" s="1"/>
    </row>
    <row r="49" spans="1:15" ht="12.75" customHeight="1">
      <c r="A49" s="31">
        <v>39</v>
      </c>
      <c r="B49" s="31" t="s">
        <v>241</v>
      </c>
      <c r="C49" s="31">
        <v>1656.25</v>
      </c>
      <c r="D49" s="40">
        <v>1657.4166666666667</v>
      </c>
      <c r="E49" s="40">
        <v>1629.8333333333335</v>
      </c>
      <c r="F49" s="40">
        <v>1603.4166666666667</v>
      </c>
      <c r="G49" s="40">
        <v>1575.8333333333335</v>
      </c>
      <c r="H49" s="40">
        <v>1683.8333333333335</v>
      </c>
      <c r="I49" s="40">
        <v>1711.416666666667</v>
      </c>
      <c r="J49" s="40">
        <v>1737.8333333333335</v>
      </c>
      <c r="K49" s="31">
        <v>1685</v>
      </c>
      <c r="L49" s="31">
        <v>1631</v>
      </c>
      <c r="M49" s="31">
        <v>0.69537000000000004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8574.25</v>
      </c>
      <c r="D50" s="40">
        <v>8597.85</v>
      </c>
      <c r="E50" s="40">
        <v>8478.4500000000007</v>
      </c>
      <c r="F50" s="40">
        <v>8382.65</v>
      </c>
      <c r="G50" s="40">
        <v>8263.25</v>
      </c>
      <c r="H50" s="40">
        <v>8693.6500000000015</v>
      </c>
      <c r="I50" s="40">
        <v>8813.0499999999993</v>
      </c>
      <c r="J50" s="40">
        <v>8908.8500000000022</v>
      </c>
      <c r="K50" s="31">
        <v>8717.25</v>
      </c>
      <c r="L50" s="31">
        <v>8502.0499999999993</v>
      </c>
      <c r="M50" s="31">
        <v>0.29738999999999999</v>
      </c>
      <c r="N50" s="1"/>
      <c r="O50" s="1"/>
    </row>
    <row r="51" spans="1:15" ht="12.75" customHeight="1">
      <c r="A51" s="31">
        <v>41</v>
      </c>
      <c r="B51" s="31" t="s">
        <v>59</v>
      </c>
      <c r="C51" s="31">
        <v>1204.8</v>
      </c>
      <c r="D51" s="40">
        <v>1205.9166666666667</v>
      </c>
      <c r="E51" s="40">
        <v>1190.8833333333334</v>
      </c>
      <c r="F51" s="40">
        <v>1176.9666666666667</v>
      </c>
      <c r="G51" s="40">
        <v>1161.9333333333334</v>
      </c>
      <c r="H51" s="40">
        <v>1219.8333333333335</v>
      </c>
      <c r="I51" s="40">
        <v>1234.8666666666668</v>
      </c>
      <c r="J51" s="40">
        <v>1248.7833333333335</v>
      </c>
      <c r="K51" s="31">
        <v>1220.95</v>
      </c>
      <c r="L51" s="31">
        <v>1192</v>
      </c>
      <c r="M51" s="31">
        <v>3.0577000000000001</v>
      </c>
      <c r="N51" s="1"/>
      <c r="O51" s="1"/>
    </row>
    <row r="52" spans="1:15" ht="12.75" customHeight="1">
      <c r="A52" s="31">
        <v>42</v>
      </c>
      <c r="B52" s="31" t="s">
        <v>60</v>
      </c>
      <c r="C52" s="31">
        <v>658.85</v>
      </c>
      <c r="D52" s="40">
        <v>660.16666666666663</v>
      </c>
      <c r="E52" s="40">
        <v>649.83333333333326</v>
      </c>
      <c r="F52" s="40">
        <v>640.81666666666661</v>
      </c>
      <c r="G52" s="40">
        <v>630.48333333333323</v>
      </c>
      <c r="H52" s="40">
        <v>669.18333333333328</v>
      </c>
      <c r="I52" s="40">
        <v>679.51666666666654</v>
      </c>
      <c r="J52" s="40">
        <v>688.5333333333333</v>
      </c>
      <c r="K52" s="31">
        <v>670.5</v>
      </c>
      <c r="L52" s="31">
        <v>651.15</v>
      </c>
      <c r="M52" s="31">
        <v>19.312080000000002</v>
      </c>
      <c r="N52" s="1"/>
      <c r="O52" s="1"/>
    </row>
    <row r="53" spans="1:15" ht="12.75" customHeight="1">
      <c r="A53" s="31">
        <v>43</v>
      </c>
      <c r="B53" s="31" t="s">
        <v>310</v>
      </c>
      <c r="C53" s="31">
        <v>544.15</v>
      </c>
      <c r="D53" s="40">
        <v>544.7166666666667</v>
      </c>
      <c r="E53" s="40">
        <v>541.43333333333339</v>
      </c>
      <c r="F53" s="40">
        <v>538.7166666666667</v>
      </c>
      <c r="G53" s="40">
        <v>535.43333333333339</v>
      </c>
      <c r="H53" s="40">
        <v>547.43333333333339</v>
      </c>
      <c r="I53" s="40">
        <v>550.7166666666667</v>
      </c>
      <c r="J53" s="40">
        <v>553.43333333333339</v>
      </c>
      <c r="K53" s="31">
        <v>548</v>
      </c>
      <c r="L53" s="31">
        <v>542</v>
      </c>
      <c r="M53" s="31">
        <v>0.84809999999999997</v>
      </c>
      <c r="N53" s="1"/>
      <c r="O53" s="1"/>
    </row>
    <row r="54" spans="1:15" ht="12.75" customHeight="1">
      <c r="A54" s="31">
        <v>44</v>
      </c>
      <c r="B54" s="31" t="s">
        <v>61</v>
      </c>
      <c r="C54" s="31">
        <v>685.15</v>
      </c>
      <c r="D54" s="40">
        <v>687.43333333333339</v>
      </c>
      <c r="E54" s="40">
        <v>679.76666666666677</v>
      </c>
      <c r="F54" s="40">
        <v>674.38333333333333</v>
      </c>
      <c r="G54" s="40">
        <v>666.7166666666667</v>
      </c>
      <c r="H54" s="40">
        <v>692.81666666666683</v>
      </c>
      <c r="I54" s="40">
        <v>700.48333333333335</v>
      </c>
      <c r="J54" s="40">
        <v>705.8666666666669</v>
      </c>
      <c r="K54" s="31">
        <v>695.1</v>
      </c>
      <c r="L54" s="31">
        <v>682.05</v>
      </c>
      <c r="M54" s="31">
        <v>114.63428999999999</v>
      </c>
      <c r="N54" s="1"/>
      <c r="O54" s="1"/>
    </row>
    <row r="55" spans="1:15" ht="12.75" customHeight="1">
      <c r="A55" s="31">
        <v>45</v>
      </c>
      <c r="B55" s="31" t="s">
        <v>62</v>
      </c>
      <c r="C55" s="31">
        <v>3407.1</v>
      </c>
      <c r="D55" s="40">
        <v>3417.25</v>
      </c>
      <c r="E55" s="40">
        <v>3375.5</v>
      </c>
      <c r="F55" s="40">
        <v>3343.9</v>
      </c>
      <c r="G55" s="40">
        <v>3302.15</v>
      </c>
      <c r="H55" s="40">
        <v>3448.85</v>
      </c>
      <c r="I55" s="40">
        <v>3490.6</v>
      </c>
      <c r="J55" s="40">
        <v>3522.2</v>
      </c>
      <c r="K55" s="31">
        <v>3459</v>
      </c>
      <c r="L55" s="31">
        <v>3385.65</v>
      </c>
      <c r="M55" s="31">
        <v>2.87005</v>
      </c>
      <c r="N55" s="1"/>
      <c r="O55" s="1"/>
    </row>
    <row r="56" spans="1:15" ht="12.75" customHeight="1">
      <c r="A56" s="31">
        <v>46</v>
      </c>
      <c r="B56" s="31" t="s">
        <v>314</v>
      </c>
      <c r="C56" s="31">
        <v>196.4</v>
      </c>
      <c r="D56" s="40">
        <v>195.51666666666665</v>
      </c>
      <c r="E56" s="40">
        <v>192.0333333333333</v>
      </c>
      <c r="F56" s="40">
        <v>187.66666666666666</v>
      </c>
      <c r="G56" s="40">
        <v>184.18333333333331</v>
      </c>
      <c r="H56" s="40">
        <v>199.8833333333333</v>
      </c>
      <c r="I56" s="40">
        <v>203.36666666666665</v>
      </c>
      <c r="J56" s="40">
        <v>207.73333333333329</v>
      </c>
      <c r="K56" s="31">
        <v>199</v>
      </c>
      <c r="L56" s="31">
        <v>191.15</v>
      </c>
      <c r="M56" s="31">
        <v>8.7903400000000005</v>
      </c>
      <c r="N56" s="1"/>
      <c r="O56" s="1"/>
    </row>
    <row r="57" spans="1:15" ht="12.75" customHeight="1">
      <c r="A57" s="31">
        <v>47</v>
      </c>
      <c r="B57" s="31" t="s">
        <v>315</v>
      </c>
      <c r="C57" s="31">
        <v>1057.0999999999999</v>
      </c>
      <c r="D57" s="40">
        <v>1067.3</v>
      </c>
      <c r="E57" s="40">
        <v>1039.8</v>
      </c>
      <c r="F57" s="40">
        <v>1022.5</v>
      </c>
      <c r="G57" s="40">
        <v>995</v>
      </c>
      <c r="H57" s="40">
        <v>1084.5999999999999</v>
      </c>
      <c r="I57" s="40">
        <v>1112.0999999999999</v>
      </c>
      <c r="J57" s="40">
        <v>1129.3999999999999</v>
      </c>
      <c r="K57" s="31">
        <v>1094.8</v>
      </c>
      <c r="L57" s="31">
        <v>1050</v>
      </c>
      <c r="M57" s="31">
        <v>0.69555</v>
      </c>
      <c r="N57" s="1"/>
      <c r="O57" s="1"/>
    </row>
    <row r="58" spans="1:15" ht="12.75" customHeight="1">
      <c r="A58" s="31">
        <v>48</v>
      </c>
      <c r="B58" s="31" t="s">
        <v>64</v>
      </c>
      <c r="C58" s="31">
        <v>17408.7</v>
      </c>
      <c r="D58" s="40">
        <v>17398.7</v>
      </c>
      <c r="E58" s="40">
        <v>17150.400000000001</v>
      </c>
      <c r="F58" s="40">
        <v>16892.100000000002</v>
      </c>
      <c r="G58" s="40">
        <v>16643.800000000003</v>
      </c>
      <c r="H58" s="40">
        <v>17657</v>
      </c>
      <c r="I58" s="40">
        <v>17905.299999999996</v>
      </c>
      <c r="J58" s="40">
        <v>18163.599999999999</v>
      </c>
      <c r="K58" s="31">
        <v>17647</v>
      </c>
      <c r="L58" s="31">
        <v>17140.400000000001</v>
      </c>
      <c r="M58" s="31">
        <v>2.74024</v>
      </c>
      <c r="N58" s="1"/>
      <c r="O58" s="1"/>
    </row>
    <row r="59" spans="1:15" ht="12" customHeight="1">
      <c r="A59" s="31">
        <v>49</v>
      </c>
      <c r="B59" s="31" t="s">
        <v>246</v>
      </c>
      <c r="C59" s="31">
        <v>4910.95</v>
      </c>
      <c r="D59" s="40">
        <v>4940.8833333333332</v>
      </c>
      <c r="E59" s="40">
        <v>4870.0666666666666</v>
      </c>
      <c r="F59" s="40">
        <v>4829.1833333333334</v>
      </c>
      <c r="G59" s="40">
        <v>4758.3666666666668</v>
      </c>
      <c r="H59" s="40">
        <v>4981.7666666666664</v>
      </c>
      <c r="I59" s="40">
        <v>5052.5833333333321</v>
      </c>
      <c r="J59" s="40">
        <v>5093.4666666666662</v>
      </c>
      <c r="K59" s="31">
        <v>5011.7</v>
      </c>
      <c r="L59" s="31">
        <v>4900</v>
      </c>
      <c r="M59" s="31">
        <v>0.18142</v>
      </c>
      <c r="N59" s="1"/>
      <c r="O59" s="1"/>
    </row>
    <row r="60" spans="1:15" ht="12.75" customHeight="1">
      <c r="A60" s="31">
        <v>50</v>
      </c>
      <c r="B60" s="31" t="s">
        <v>65</v>
      </c>
      <c r="C60" s="31">
        <v>7177.3</v>
      </c>
      <c r="D60" s="40">
        <v>7187.7</v>
      </c>
      <c r="E60" s="40">
        <v>7055.5999999999995</v>
      </c>
      <c r="F60" s="40">
        <v>6933.9</v>
      </c>
      <c r="G60" s="40">
        <v>6801.7999999999993</v>
      </c>
      <c r="H60" s="40">
        <v>7309.4</v>
      </c>
      <c r="I60" s="40">
        <v>7441.5</v>
      </c>
      <c r="J60" s="40">
        <v>7563.2</v>
      </c>
      <c r="K60" s="31">
        <v>7319.8</v>
      </c>
      <c r="L60" s="31">
        <v>7066</v>
      </c>
      <c r="M60" s="31">
        <v>10.9938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3186.75</v>
      </c>
      <c r="D61" s="40">
        <v>3224.9666666666667</v>
      </c>
      <c r="E61" s="40">
        <v>3124.9333333333334</v>
      </c>
      <c r="F61" s="40">
        <v>3063.1166666666668</v>
      </c>
      <c r="G61" s="40">
        <v>2963.0833333333335</v>
      </c>
      <c r="H61" s="40">
        <v>3286.7833333333333</v>
      </c>
      <c r="I61" s="40">
        <v>3386.8166666666671</v>
      </c>
      <c r="J61" s="40">
        <v>3448.6333333333332</v>
      </c>
      <c r="K61" s="31">
        <v>3325</v>
      </c>
      <c r="L61" s="31">
        <v>3163.15</v>
      </c>
      <c r="M61" s="31">
        <v>1.04769</v>
      </c>
      <c r="N61" s="1"/>
      <c r="O61" s="1"/>
    </row>
    <row r="62" spans="1:15" ht="12.75" customHeight="1">
      <c r="A62" s="31">
        <v>52</v>
      </c>
      <c r="B62" s="31" t="s">
        <v>66</v>
      </c>
      <c r="C62" s="31">
        <v>2258.25</v>
      </c>
      <c r="D62" s="40">
        <v>2274.4833333333336</v>
      </c>
      <c r="E62" s="40">
        <v>2230.416666666667</v>
      </c>
      <c r="F62" s="40">
        <v>2202.5833333333335</v>
      </c>
      <c r="G62" s="40">
        <v>2158.5166666666669</v>
      </c>
      <c r="H62" s="40">
        <v>2302.3166666666671</v>
      </c>
      <c r="I62" s="40">
        <v>2346.3833333333337</v>
      </c>
      <c r="J62" s="40">
        <v>2374.2166666666672</v>
      </c>
      <c r="K62" s="31">
        <v>2318.5500000000002</v>
      </c>
      <c r="L62" s="31">
        <v>2246.65</v>
      </c>
      <c r="M62" s="31">
        <v>2.5306099999999998</v>
      </c>
      <c r="N62" s="1"/>
      <c r="O62" s="1"/>
    </row>
    <row r="63" spans="1:15" ht="12.75" customHeight="1">
      <c r="A63" s="31">
        <v>53</v>
      </c>
      <c r="B63" s="31" t="s">
        <v>317</v>
      </c>
      <c r="C63" s="31">
        <v>321.8</v>
      </c>
      <c r="D63" s="40">
        <v>324.76666666666671</v>
      </c>
      <c r="E63" s="40">
        <v>315.18333333333339</v>
      </c>
      <c r="F63" s="40">
        <v>308.56666666666666</v>
      </c>
      <c r="G63" s="40">
        <v>298.98333333333335</v>
      </c>
      <c r="H63" s="40">
        <v>331.38333333333344</v>
      </c>
      <c r="I63" s="40">
        <v>340.96666666666681</v>
      </c>
      <c r="J63" s="40">
        <v>347.58333333333348</v>
      </c>
      <c r="K63" s="31">
        <v>334.35</v>
      </c>
      <c r="L63" s="31">
        <v>318.14999999999998</v>
      </c>
      <c r="M63" s="31">
        <v>15.31964</v>
      </c>
      <c r="N63" s="1"/>
      <c r="O63" s="1"/>
    </row>
    <row r="64" spans="1:15" ht="12.75" customHeight="1">
      <c r="A64" s="31">
        <v>54</v>
      </c>
      <c r="B64" s="31" t="s">
        <v>67</v>
      </c>
      <c r="C64" s="31">
        <v>309.10000000000002</v>
      </c>
      <c r="D64" s="40">
        <v>307.70000000000005</v>
      </c>
      <c r="E64" s="40">
        <v>304.60000000000008</v>
      </c>
      <c r="F64" s="40">
        <v>300.10000000000002</v>
      </c>
      <c r="G64" s="40">
        <v>297.00000000000006</v>
      </c>
      <c r="H64" s="40">
        <v>312.2000000000001</v>
      </c>
      <c r="I64" s="40">
        <v>315.3</v>
      </c>
      <c r="J64" s="40">
        <v>319.80000000000013</v>
      </c>
      <c r="K64" s="31">
        <v>310.8</v>
      </c>
      <c r="L64" s="31">
        <v>303.2</v>
      </c>
      <c r="M64" s="31">
        <v>28.500720000000001</v>
      </c>
      <c r="N64" s="1"/>
      <c r="O64" s="1"/>
    </row>
    <row r="65" spans="1:15" ht="12.75" customHeight="1">
      <c r="A65" s="31">
        <v>55</v>
      </c>
      <c r="B65" s="31" t="s">
        <v>68</v>
      </c>
      <c r="C65" s="31">
        <v>93.35</v>
      </c>
      <c r="D65" s="40">
        <v>93.8</v>
      </c>
      <c r="E65" s="40">
        <v>92.35</v>
      </c>
      <c r="F65" s="40">
        <v>91.35</v>
      </c>
      <c r="G65" s="40">
        <v>89.899999999999991</v>
      </c>
      <c r="H65" s="40">
        <v>94.8</v>
      </c>
      <c r="I65" s="40">
        <v>96.250000000000014</v>
      </c>
      <c r="J65" s="40">
        <v>97.25</v>
      </c>
      <c r="K65" s="31">
        <v>95.25</v>
      </c>
      <c r="L65" s="31">
        <v>92.8</v>
      </c>
      <c r="M65" s="31">
        <v>302.26184999999998</v>
      </c>
      <c r="N65" s="1"/>
      <c r="O65" s="1"/>
    </row>
    <row r="66" spans="1:15" ht="12.75" customHeight="1">
      <c r="A66" s="31">
        <v>56</v>
      </c>
      <c r="B66" s="31" t="s">
        <v>247</v>
      </c>
      <c r="C66" s="31">
        <v>58.35</v>
      </c>
      <c r="D66" s="40">
        <v>58.966666666666669</v>
      </c>
      <c r="E66" s="40">
        <v>57.583333333333336</v>
      </c>
      <c r="F66" s="40">
        <v>56.81666666666667</v>
      </c>
      <c r="G66" s="40">
        <v>55.433333333333337</v>
      </c>
      <c r="H66" s="40">
        <v>59.733333333333334</v>
      </c>
      <c r="I66" s="40">
        <v>61.11666666666666</v>
      </c>
      <c r="J66" s="40">
        <v>61.883333333333333</v>
      </c>
      <c r="K66" s="31">
        <v>60.35</v>
      </c>
      <c r="L66" s="31">
        <v>58.2</v>
      </c>
      <c r="M66" s="31">
        <v>66.403689999999997</v>
      </c>
      <c r="N66" s="1"/>
      <c r="O66" s="1"/>
    </row>
    <row r="67" spans="1:15" ht="12.75" customHeight="1">
      <c r="A67" s="31">
        <v>57</v>
      </c>
      <c r="B67" s="31" t="s">
        <v>311</v>
      </c>
      <c r="C67" s="31">
        <v>2788.75</v>
      </c>
      <c r="D67" s="40">
        <v>2810.3333333333335</v>
      </c>
      <c r="E67" s="40">
        <v>2753.416666666667</v>
      </c>
      <c r="F67" s="40">
        <v>2718.0833333333335</v>
      </c>
      <c r="G67" s="40">
        <v>2661.166666666667</v>
      </c>
      <c r="H67" s="40">
        <v>2845.666666666667</v>
      </c>
      <c r="I67" s="40">
        <v>2902.5833333333339</v>
      </c>
      <c r="J67" s="40">
        <v>2937.916666666667</v>
      </c>
      <c r="K67" s="31">
        <v>2867.25</v>
      </c>
      <c r="L67" s="31">
        <v>2775</v>
      </c>
      <c r="M67" s="31">
        <v>0.28745999999999999</v>
      </c>
      <c r="N67" s="1"/>
      <c r="O67" s="1"/>
    </row>
    <row r="68" spans="1:15" ht="12.75" customHeight="1">
      <c r="A68" s="31">
        <v>58</v>
      </c>
      <c r="B68" s="31" t="s">
        <v>69</v>
      </c>
      <c r="C68" s="31">
        <v>2039.7</v>
      </c>
      <c r="D68" s="40">
        <v>2053.6</v>
      </c>
      <c r="E68" s="40">
        <v>2004.4499999999998</v>
      </c>
      <c r="F68" s="40">
        <v>1969.1999999999998</v>
      </c>
      <c r="G68" s="40">
        <v>1920.0499999999997</v>
      </c>
      <c r="H68" s="40">
        <v>2088.85</v>
      </c>
      <c r="I68" s="40">
        <v>2138.0000000000005</v>
      </c>
      <c r="J68" s="40">
        <v>2173.25</v>
      </c>
      <c r="K68" s="31">
        <v>2102.75</v>
      </c>
      <c r="L68" s="31">
        <v>2018.35</v>
      </c>
      <c r="M68" s="31">
        <v>7.8635000000000002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4760</v>
      </c>
      <c r="D69" s="40">
        <v>4772.2</v>
      </c>
      <c r="E69" s="40">
        <v>4717</v>
      </c>
      <c r="F69" s="40">
        <v>4674</v>
      </c>
      <c r="G69" s="40">
        <v>4618.8</v>
      </c>
      <c r="H69" s="40">
        <v>4815.2</v>
      </c>
      <c r="I69" s="40">
        <v>4870.3999999999987</v>
      </c>
      <c r="J69" s="40">
        <v>4913.3999999999996</v>
      </c>
      <c r="K69" s="31">
        <v>4827.3999999999996</v>
      </c>
      <c r="L69" s="31">
        <v>4729.2</v>
      </c>
      <c r="M69" s="31">
        <v>0.69962000000000002</v>
      </c>
      <c r="N69" s="1"/>
      <c r="O69" s="1"/>
    </row>
    <row r="70" spans="1:15" ht="12.75" customHeight="1">
      <c r="A70" s="31">
        <v>60</v>
      </c>
      <c r="B70" s="31" t="s">
        <v>248</v>
      </c>
      <c r="C70" s="31">
        <v>1075.4000000000001</v>
      </c>
      <c r="D70" s="40">
        <v>1080.1333333333334</v>
      </c>
      <c r="E70" s="40">
        <v>1065.2666666666669</v>
      </c>
      <c r="F70" s="40">
        <v>1055.1333333333334</v>
      </c>
      <c r="G70" s="40">
        <v>1040.2666666666669</v>
      </c>
      <c r="H70" s="40">
        <v>1090.2666666666669</v>
      </c>
      <c r="I70" s="40">
        <v>1105.1333333333332</v>
      </c>
      <c r="J70" s="40">
        <v>1115.2666666666669</v>
      </c>
      <c r="K70" s="31">
        <v>1095</v>
      </c>
      <c r="L70" s="31">
        <v>1070</v>
      </c>
      <c r="M70" s="31">
        <v>0.23230999999999999</v>
      </c>
      <c r="N70" s="1"/>
      <c r="O70" s="1"/>
    </row>
    <row r="71" spans="1:15" ht="12.75" customHeight="1">
      <c r="A71" s="31">
        <v>61</v>
      </c>
      <c r="B71" s="31" t="s">
        <v>320</v>
      </c>
      <c r="C71" s="31">
        <v>405.1</v>
      </c>
      <c r="D71" s="40">
        <v>404</v>
      </c>
      <c r="E71" s="40">
        <v>399.75</v>
      </c>
      <c r="F71" s="40">
        <v>394.4</v>
      </c>
      <c r="G71" s="40">
        <v>390.15</v>
      </c>
      <c r="H71" s="40">
        <v>409.35</v>
      </c>
      <c r="I71" s="40">
        <v>413.6</v>
      </c>
      <c r="J71" s="40">
        <v>418.95000000000005</v>
      </c>
      <c r="K71" s="31">
        <v>408.25</v>
      </c>
      <c r="L71" s="31">
        <v>398.65</v>
      </c>
      <c r="M71" s="31">
        <v>1.05566</v>
      </c>
      <c r="N71" s="1"/>
      <c r="O71" s="1"/>
    </row>
    <row r="72" spans="1:15" ht="12.75" customHeight="1">
      <c r="A72" s="31">
        <v>62</v>
      </c>
      <c r="B72" s="31" t="s">
        <v>71</v>
      </c>
      <c r="C72" s="31">
        <v>208.35</v>
      </c>
      <c r="D72" s="40">
        <v>209.43333333333331</v>
      </c>
      <c r="E72" s="40">
        <v>205.91666666666663</v>
      </c>
      <c r="F72" s="40">
        <v>203.48333333333332</v>
      </c>
      <c r="G72" s="40">
        <v>199.96666666666664</v>
      </c>
      <c r="H72" s="40">
        <v>211.86666666666662</v>
      </c>
      <c r="I72" s="40">
        <v>215.38333333333333</v>
      </c>
      <c r="J72" s="40">
        <v>217.81666666666661</v>
      </c>
      <c r="K72" s="31">
        <v>212.95</v>
      </c>
      <c r="L72" s="31">
        <v>207</v>
      </c>
      <c r="M72" s="31">
        <v>38.261049999999997</v>
      </c>
      <c r="N72" s="1"/>
      <c r="O72" s="1"/>
    </row>
    <row r="73" spans="1:15" ht="12.75" customHeight="1">
      <c r="A73" s="31">
        <v>63</v>
      </c>
      <c r="B73" s="31" t="s">
        <v>312</v>
      </c>
      <c r="C73" s="31">
        <v>1560</v>
      </c>
      <c r="D73" s="40">
        <v>1565.3</v>
      </c>
      <c r="E73" s="40">
        <v>1551.6999999999998</v>
      </c>
      <c r="F73" s="40">
        <v>1543.3999999999999</v>
      </c>
      <c r="G73" s="40">
        <v>1529.7999999999997</v>
      </c>
      <c r="H73" s="40">
        <v>1573.6</v>
      </c>
      <c r="I73" s="40">
        <v>1587.1999999999998</v>
      </c>
      <c r="J73" s="40">
        <v>1595.5</v>
      </c>
      <c r="K73" s="31">
        <v>1578.9</v>
      </c>
      <c r="L73" s="31">
        <v>1557</v>
      </c>
      <c r="M73" s="31">
        <v>1.1233500000000001</v>
      </c>
      <c r="N73" s="1"/>
      <c r="O73" s="1"/>
    </row>
    <row r="74" spans="1:15" ht="12.75" customHeight="1">
      <c r="A74" s="31">
        <v>64</v>
      </c>
      <c r="B74" s="31" t="s">
        <v>72</v>
      </c>
      <c r="C74" s="31">
        <v>764</v>
      </c>
      <c r="D74" s="40">
        <v>767.31666666666661</v>
      </c>
      <c r="E74" s="40">
        <v>756.68333333333317</v>
      </c>
      <c r="F74" s="40">
        <v>749.36666666666656</v>
      </c>
      <c r="G74" s="40">
        <v>738.73333333333312</v>
      </c>
      <c r="H74" s="40">
        <v>774.63333333333321</v>
      </c>
      <c r="I74" s="40">
        <v>785.26666666666665</v>
      </c>
      <c r="J74" s="40">
        <v>792.58333333333326</v>
      </c>
      <c r="K74" s="31">
        <v>777.95</v>
      </c>
      <c r="L74" s="31">
        <v>760</v>
      </c>
      <c r="M74" s="31">
        <v>10.150930000000001</v>
      </c>
      <c r="N74" s="1"/>
      <c r="O74" s="1"/>
    </row>
    <row r="75" spans="1:15" ht="12.75" customHeight="1">
      <c r="A75" s="31">
        <v>65</v>
      </c>
      <c r="B75" s="31" t="s">
        <v>73</v>
      </c>
      <c r="C75" s="31">
        <v>740.6</v>
      </c>
      <c r="D75" s="40">
        <v>743.44999999999993</v>
      </c>
      <c r="E75" s="40">
        <v>732.14999999999986</v>
      </c>
      <c r="F75" s="40">
        <v>723.69999999999993</v>
      </c>
      <c r="G75" s="40">
        <v>712.39999999999986</v>
      </c>
      <c r="H75" s="40">
        <v>751.89999999999986</v>
      </c>
      <c r="I75" s="40">
        <v>763.19999999999982</v>
      </c>
      <c r="J75" s="40">
        <v>771.64999999999986</v>
      </c>
      <c r="K75" s="31">
        <v>754.75</v>
      </c>
      <c r="L75" s="31">
        <v>735</v>
      </c>
      <c r="M75" s="31">
        <v>11.458600000000001</v>
      </c>
      <c r="N75" s="1"/>
      <c r="O75" s="1"/>
    </row>
    <row r="76" spans="1:15" ht="12.75" customHeight="1">
      <c r="A76" s="31">
        <v>66</v>
      </c>
      <c r="B76" s="31" t="s">
        <v>321</v>
      </c>
      <c r="C76" s="31">
        <v>10089.549999999999</v>
      </c>
      <c r="D76" s="40">
        <v>10145.516666666666</v>
      </c>
      <c r="E76" s="40">
        <v>9996.0333333333328</v>
      </c>
      <c r="F76" s="40">
        <v>9902.5166666666664</v>
      </c>
      <c r="G76" s="40">
        <v>9753.0333333333328</v>
      </c>
      <c r="H76" s="40">
        <v>10239.033333333333</v>
      </c>
      <c r="I76" s="40">
        <v>10388.516666666666</v>
      </c>
      <c r="J76" s="40">
        <v>10482.033333333333</v>
      </c>
      <c r="K76" s="31">
        <v>10295</v>
      </c>
      <c r="L76" s="31">
        <v>10052</v>
      </c>
      <c r="M76" s="31">
        <v>1.8290000000000001E-2</v>
      </c>
      <c r="N76" s="1"/>
      <c r="O76" s="1"/>
    </row>
    <row r="77" spans="1:15" ht="12.75" customHeight="1">
      <c r="A77" s="31">
        <v>67</v>
      </c>
      <c r="B77" s="31" t="s">
        <v>75</v>
      </c>
      <c r="C77" s="31">
        <v>758.9</v>
      </c>
      <c r="D77" s="40">
        <v>765.65</v>
      </c>
      <c r="E77" s="40">
        <v>749.5</v>
      </c>
      <c r="F77" s="40">
        <v>740.1</v>
      </c>
      <c r="G77" s="40">
        <v>723.95</v>
      </c>
      <c r="H77" s="40">
        <v>775.05</v>
      </c>
      <c r="I77" s="40">
        <v>791.19999999999982</v>
      </c>
      <c r="J77" s="40">
        <v>800.59999999999991</v>
      </c>
      <c r="K77" s="31">
        <v>781.8</v>
      </c>
      <c r="L77" s="31">
        <v>756.25</v>
      </c>
      <c r="M77" s="31">
        <v>216.53711999999999</v>
      </c>
      <c r="N77" s="1"/>
      <c r="O77" s="1"/>
    </row>
    <row r="78" spans="1:15" ht="12.75" customHeight="1">
      <c r="A78" s="31">
        <v>68</v>
      </c>
      <c r="B78" s="31" t="s">
        <v>76</v>
      </c>
      <c r="C78" s="31">
        <v>62.45</v>
      </c>
      <c r="D78" s="40">
        <v>62.9</v>
      </c>
      <c r="E78" s="40">
        <v>61.7</v>
      </c>
      <c r="F78" s="40">
        <v>60.95</v>
      </c>
      <c r="G78" s="40">
        <v>59.750000000000007</v>
      </c>
      <c r="H78" s="40">
        <v>63.65</v>
      </c>
      <c r="I78" s="40">
        <v>64.849999999999994</v>
      </c>
      <c r="J78" s="40">
        <v>65.599999999999994</v>
      </c>
      <c r="K78" s="31">
        <v>64.099999999999994</v>
      </c>
      <c r="L78" s="31">
        <v>62.15</v>
      </c>
      <c r="M78" s="31">
        <v>267.87634000000003</v>
      </c>
      <c r="N78" s="1"/>
      <c r="O78" s="1"/>
    </row>
    <row r="79" spans="1:15" ht="12.75" customHeight="1">
      <c r="A79" s="31">
        <v>69</v>
      </c>
      <c r="B79" s="31" t="s">
        <v>77</v>
      </c>
      <c r="C79" s="31">
        <v>359.8</v>
      </c>
      <c r="D79" s="40">
        <v>362.34999999999997</v>
      </c>
      <c r="E79" s="40">
        <v>356.14999999999992</v>
      </c>
      <c r="F79" s="40">
        <v>352.49999999999994</v>
      </c>
      <c r="G79" s="40">
        <v>346.2999999999999</v>
      </c>
      <c r="H79" s="40">
        <v>365.99999999999994</v>
      </c>
      <c r="I79" s="40">
        <v>372.2</v>
      </c>
      <c r="J79" s="40">
        <v>375.84999999999997</v>
      </c>
      <c r="K79" s="31">
        <v>368.55</v>
      </c>
      <c r="L79" s="31">
        <v>358.7</v>
      </c>
      <c r="M79" s="31">
        <v>11.544650000000001</v>
      </c>
      <c r="N79" s="1"/>
      <c r="O79" s="1"/>
    </row>
    <row r="80" spans="1:15" ht="12.75" customHeight="1">
      <c r="A80" s="31">
        <v>70</v>
      </c>
      <c r="B80" s="31" t="s">
        <v>322</v>
      </c>
      <c r="C80" s="31">
        <v>1404.6</v>
      </c>
      <c r="D80" s="40">
        <v>1404.2833333333335</v>
      </c>
      <c r="E80" s="40">
        <v>1393.5666666666671</v>
      </c>
      <c r="F80" s="40">
        <v>1382.5333333333335</v>
      </c>
      <c r="G80" s="40">
        <v>1371.8166666666671</v>
      </c>
      <c r="H80" s="40">
        <v>1415.3166666666671</v>
      </c>
      <c r="I80" s="40">
        <v>1426.0333333333338</v>
      </c>
      <c r="J80" s="40">
        <v>1437.0666666666671</v>
      </c>
      <c r="K80" s="31">
        <v>1415</v>
      </c>
      <c r="L80" s="31">
        <v>1393.25</v>
      </c>
      <c r="M80" s="31">
        <v>0.53030999999999995</v>
      </c>
      <c r="N80" s="1"/>
      <c r="O80" s="1"/>
    </row>
    <row r="81" spans="1:15" ht="12.75" customHeight="1">
      <c r="A81" s="31">
        <v>71</v>
      </c>
      <c r="B81" s="31" t="s">
        <v>324</v>
      </c>
      <c r="C81" s="31">
        <v>6647.75</v>
      </c>
      <c r="D81" s="40">
        <v>6699.2833333333328</v>
      </c>
      <c r="E81" s="40">
        <v>6560.8666666666659</v>
      </c>
      <c r="F81" s="40">
        <v>6473.9833333333327</v>
      </c>
      <c r="G81" s="40">
        <v>6335.5666666666657</v>
      </c>
      <c r="H81" s="40">
        <v>6786.1666666666661</v>
      </c>
      <c r="I81" s="40">
        <v>6924.5833333333339</v>
      </c>
      <c r="J81" s="40">
        <v>7011.4666666666662</v>
      </c>
      <c r="K81" s="31">
        <v>6837.7</v>
      </c>
      <c r="L81" s="31">
        <v>6612.4</v>
      </c>
      <c r="M81" s="31">
        <v>8.9480000000000004E-2</v>
      </c>
      <c r="N81" s="1"/>
      <c r="O81" s="1"/>
    </row>
    <row r="82" spans="1:15" ht="12.75" customHeight="1">
      <c r="A82" s="31">
        <v>72</v>
      </c>
      <c r="B82" s="31" t="s">
        <v>325</v>
      </c>
      <c r="C82" s="31">
        <v>1010.7</v>
      </c>
      <c r="D82" s="40">
        <v>1014.4</v>
      </c>
      <c r="E82" s="40">
        <v>999.84999999999991</v>
      </c>
      <c r="F82" s="40">
        <v>988.99999999999989</v>
      </c>
      <c r="G82" s="40">
        <v>974.44999999999982</v>
      </c>
      <c r="H82" s="40">
        <v>1025.25</v>
      </c>
      <c r="I82" s="40">
        <v>1039.8</v>
      </c>
      <c r="J82" s="40">
        <v>1050.6500000000001</v>
      </c>
      <c r="K82" s="31">
        <v>1028.95</v>
      </c>
      <c r="L82" s="31">
        <v>1003.55</v>
      </c>
      <c r="M82" s="31">
        <v>0.31572</v>
      </c>
      <c r="N82" s="1"/>
      <c r="O82" s="1"/>
    </row>
    <row r="83" spans="1:15" ht="12.75" customHeight="1">
      <c r="A83" s="31">
        <v>73</v>
      </c>
      <c r="B83" s="31" t="s">
        <v>78</v>
      </c>
      <c r="C83" s="31">
        <v>17007.3</v>
      </c>
      <c r="D83" s="40">
        <v>17140.350000000002</v>
      </c>
      <c r="E83" s="40">
        <v>16766.950000000004</v>
      </c>
      <c r="F83" s="40">
        <v>16526.600000000002</v>
      </c>
      <c r="G83" s="40">
        <v>16153.200000000004</v>
      </c>
      <c r="H83" s="40">
        <v>17380.700000000004</v>
      </c>
      <c r="I83" s="40">
        <v>17754.100000000006</v>
      </c>
      <c r="J83" s="40">
        <v>17994.450000000004</v>
      </c>
      <c r="K83" s="31">
        <v>17513.75</v>
      </c>
      <c r="L83" s="31">
        <v>16900</v>
      </c>
      <c r="M83" s="31">
        <v>0.36851</v>
      </c>
      <c r="N83" s="1"/>
      <c r="O83" s="1"/>
    </row>
    <row r="84" spans="1:15" ht="12.75" customHeight="1">
      <c r="A84" s="31">
        <v>74</v>
      </c>
      <c r="B84" s="31" t="s">
        <v>80</v>
      </c>
      <c r="C84" s="31">
        <v>403.35</v>
      </c>
      <c r="D84" s="40">
        <v>403.81666666666666</v>
      </c>
      <c r="E84" s="40">
        <v>398.33333333333331</v>
      </c>
      <c r="F84" s="40">
        <v>393.31666666666666</v>
      </c>
      <c r="G84" s="40">
        <v>387.83333333333331</v>
      </c>
      <c r="H84" s="40">
        <v>408.83333333333331</v>
      </c>
      <c r="I84" s="40">
        <v>414.31666666666666</v>
      </c>
      <c r="J84" s="40">
        <v>419.33333333333331</v>
      </c>
      <c r="K84" s="31">
        <v>409.3</v>
      </c>
      <c r="L84" s="31">
        <v>398.8</v>
      </c>
      <c r="M84" s="31">
        <v>42.414079999999998</v>
      </c>
      <c r="N84" s="1"/>
      <c r="O84" s="1"/>
    </row>
    <row r="85" spans="1:15" ht="12.75" customHeight="1">
      <c r="A85" s="31">
        <v>75</v>
      </c>
      <c r="B85" s="31" t="s">
        <v>326</v>
      </c>
      <c r="C85" s="31">
        <v>482.05</v>
      </c>
      <c r="D85" s="40">
        <v>482.25</v>
      </c>
      <c r="E85" s="40">
        <v>474.55</v>
      </c>
      <c r="F85" s="40">
        <v>467.05</v>
      </c>
      <c r="G85" s="40">
        <v>459.35</v>
      </c>
      <c r="H85" s="40">
        <v>489.75</v>
      </c>
      <c r="I85" s="40">
        <v>497.45000000000005</v>
      </c>
      <c r="J85" s="40">
        <v>504.95</v>
      </c>
      <c r="K85" s="31">
        <v>489.95</v>
      </c>
      <c r="L85" s="31">
        <v>474.75</v>
      </c>
      <c r="M85" s="31">
        <v>3.0261800000000001</v>
      </c>
      <c r="N85" s="1"/>
      <c r="O85" s="1"/>
    </row>
    <row r="86" spans="1:15" ht="12.75" customHeight="1">
      <c r="A86" s="31">
        <v>76</v>
      </c>
      <c r="B86" s="31" t="s">
        <v>81</v>
      </c>
      <c r="C86" s="31">
        <v>3623.35</v>
      </c>
      <c r="D86" s="40">
        <v>3635.7833333333333</v>
      </c>
      <c r="E86" s="40">
        <v>3597.5666666666666</v>
      </c>
      <c r="F86" s="40">
        <v>3571.7833333333333</v>
      </c>
      <c r="G86" s="40">
        <v>3533.5666666666666</v>
      </c>
      <c r="H86" s="40">
        <v>3661.5666666666666</v>
      </c>
      <c r="I86" s="40">
        <v>3699.7833333333328</v>
      </c>
      <c r="J86" s="40">
        <v>3725.5666666666666</v>
      </c>
      <c r="K86" s="31">
        <v>3674</v>
      </c>
      <c r="L86" s="31">
        <v>3610</v>
      </c>
      <c r="M86" s="31">
        <v>1.4902500000000001</v>
      </c>
      <c r="N86" s="1"/>
      <c r="O86" s="1"/>
    </row>
    <row r="87" spans="1:15" ht="12.75" customHeight="1">
      <c r="A87" s="31">
        <v>77</v>
      </c>
      <c r="B87" s="31" t="s">
        <v>313</v>
      </c>
      <c r="C87" s="31">
        <v>1575.35</v>
      </c>
      <c r="D87" s="40">
        <v>1593.7666666666667</v>
      </c>
      <c r="E87" s="40">
        <v>1547.5333333333333</v>
      </c>
      <c r="F87" s="40">
        <v>1519.7166666666667</v>
      </c>
      <c r="G87" s="40">
        <v>1473.4833333333333</v>
      </c>
      <c r="H87" s="40">
        <v>1621.5833333333333</v>
      </c>
      <c r="I87" s="40">
        <v>1667.8166666666664</v>
      </c>
      <c r="J87" s="40">
        <v>1695.6333333333332</v>
      </c>
      <c r="K87" s="31">
        <v>1640</v>
      </c>
      <c r="L87" s="31">
        <v>1565.95</v>
      </c>
      <c r="M87" s="31">
        <v>10.603260000000001</v>
      </c>
      <c r="N87" s="1"/>
      <c r="O87" s="1"/>
    </row>
    <row r="88" spans="1:15" ht="12.75" customHeight="1">
      <c r="A88" s="31">
        <v>78</v>
      </c>
      <c r="B88" s="31" t="s">
        <v>323</v>
      </c>
      <c r="C88" s="31">
        <v>487.35</v>
      </c>
      <c r="D88" s="40">
        <v>494.61666666666673</v>
      </c>
      <c r="E88" s="40">
        <v>475.28333333333342</v>
      </c>
      <c r="F88" s="40">
        <v>463.2166666666667</v>
      </c>
      <c r="G88" s="40">
        <v>443.88333333333338</v>
      </c>
      <c r="H88" s="40">
        <v>506.68333333333345</v>
      </c>
      <c r="I88" s="40">
        <v>526.01666666666688</v>
      </c>
      <c r="J88" s="40">
        <v>538.08333333333348</v>
      </c>
      <c r="K88" s="31">
        <v>513.95000000000005</v>
      </c>
      <c r="L88" s="31">
        <v>482.55</v>
      </c>
      <c r="M88" s="31">
        <v>101.24934</v>
      </c>
      <c r="N88" s="1"/>
      <c r="O88" s="1"/>
    </row>
    <row r="89" spans="1:15" ht="12.75" customHeight="1">
      <c r="A89" s="31">
        <v>79</v>
      </c>
      <c r="B89" s="31" t="s">
        <v>327</v>
      </c>
      <c r="C89" s="31">
        <v>157</v>
      </c>
      <c r="D89" s="40">
        <v>157.51666666666668</v>
      </c>
      <c r="E89" s="40">
        <v>155.03333333333336</v>
      </c>
      <c r="F89" s="40">
        <v>153.06666666666669</v>
      </c>
      <c r="G89" s="40">
        <v>150.58333333333337</v>
      </c>
      <c r="H89" s="40">
        <v>159.48333333333335</v>
      </c>
      <c r="I89" s="40">
        <v>161.96666666666664</v>
      </c>
      <c r="J89" s="40">
        <v>163.93333333333334</v>
      </c>
      <c r="K89" s="31">
        <v>160</v>
      </c>
      <c r="L89" s="31">
        <v>155.55000000000001</v>
      </c>
      <c r="M89" s="31">
        <v>11.636710000000001</v>
      </c>
      <c r="N89" s="1"/>
      <c r="O89" s="1"/>
    </row>
    <row r="90" spans="1:15" ht="12.75" customHeight="1">
      <c r="A90" s="31">
        <v>80</v>
      </c>
      <c r="B90" s="31" t="s">
        <v>82</v>
      </c>
      <c r="C90" s="31">
        <v>459.35</v>
      </c>
      <c r="D90" s="40">
        <v>461.3</v>
      </c>
      <c r="E90" s="40">
        <v>455.6</v>
      </c>
      <c r="F90" s="40">
        <v>451.85</v>
      </c>
      <c r="G90" s="40">
        <v>446.15000000000003</v>
      </c>
      <c r="H90" s="40">
        <v>465.05</v>
      </c>
      <c r="I90" s="40">
        <v>470.74999999999994</v>
      </c>
      <c r="J90" s="40">
        <v>474.5</v>
      </c>
      <c r="K90" s="31">
        <v>467</v>
      </c>
      <c r="L90" s="31">
        <v>457.55</v>
      </c>
      <c r="M90" s="31">
        <v>12.34699</v>
      </c>
      <c r="N90" s="1"/>
      <c r="O90" s="1"/>
    </row>
    <row r="91" spans="1:15" ht="12.75" customHeight="1">
      <c r="A91" s="31">
        <v>81</v>
      </c>
      <c r="B91" s="31" t="s">
        <v>345</v>
      </c>
      <c r="C91" s="31">
        <v>3038.75</v>
      </c>
      <c r="D91" s="40">
        <v>3040.5333333333333</v>
      </c>
      <c r="E91" s="40">
        <v>3003.2166666666667</v>
      </c>
      <c r="F91" s="40">
        <v>2967.6833333333334</v>
      </c>
      <c r="G91" s="40">
        <v>2930.3666666666668</v>
      </c>
      <c r="H91" s="40">
        <v>3076.0666666666666</v>
      </c>
      <c r="I91" s="40">
        <v>3113.3833333333332</v>
      </c>
      <c r="J91" s="40">
        <v>3148.9166666666665</v>
      </c>
      <c r="K91" s="31">
        <v>3077.85</v>
      </c>
      <c r="L91" s="31">
        <v>3005</v>
      </c>
      <c r="M91" s="31">
        <v>1.3062499999999999</v>
      </c>
      <c r="N91" s="1"/>
      <c r="O91" s="1"/>
    </row>
    <row r="92" spans="1:15" ht="12.75" customHeight="1">
      <c r="A92" s="31">
        <v>82</v>
      </c>
      <c r="B92" s="31" t="s">
        <v>83</v>
      </c>
      <c r="C92" s="31">
        <v>213.5</v>
      </c>
      <c r="D92" s="40">
        <v>215.15</v>
      </c>
      <c r="E92" s="40">
        <v>211.3</v>
      </c>
      <c r="F92" s="40">
        <v>209.1</v>
      </c>
      <c r="G92" s="40">
        <v>205.25</v>
      </c>
      <c r="H92" s="40">
        <v>217.35000000000002</v>
      </c>
      <c r="I92" s="40">
        <v>221.2</v>
      </c>
      <c r="J92" s="40">
        <v>223.40000000000003</v>
      </c>
      <c r="K92" s="31">
        <v>219</v>
      </c>
      <c r="L92" s="31">
        <v>212.95</v>
      </c>
      <c r="M92" s="31">
        <v>90.555840000000003</v>
      </c>
      <c r="N92" s="1"/>
      <c r="O92" s="1"/>
    </row>
    <row r="93" spans="1:15" ht="12.75" customHeight="1">
      <c r="A93" s="31">
        <v>83</v>
      </c>
      <c r="B93" s="31" t="s">
        <v>331</v>
      </c>
      <c r="C93" s="31">
        <v>622.29999999999995</v>
      </c>
      <c r="D93" s="40">
        <v>625.44999999999993</v>
      </c>
      <c r="E93" s="40">
        <v>615.14999999999986</v>
      </c>
      <c r="F93" s="40">
        <v>607.99999999999989</v>
      </c>
      <c r="G93" s="40">
        <v>597.69999999999982</v>
      </c>
      <c r="H93" s="40">
        <v>632.59999999999991</v>
      </c>
      <c r="I93" s="40">
        <v>642.89999999999986</v>
      </c>
      <c r="J93" s="40">
        <v>650.04999999999995</v>
      </c>
      <c r="K93" s="31">
        <v>635.75</v>
      </c>
      <c r="L93" s="31">
        <v>618.29999999999995</v>
      </c>
      <c r="M93" s="31">
        <v>3.1377100000000002</v>
      </c>
      <c r="N93" s="1"/>
      <c r="O93" s="1"/>
    </row>
    <row r="94" spans="1:15" ht="12.75" customHeight="1">
      <c r="A94" s="31">
        <v>84</v>
      </c>
      <c r="B94" s="31" t="s">
        <v>332</v>
      </c>
      <c r="C94" s="31">
        <v>786.45</v>
      </c>
      <c r="D94" s="40">
        <v>790.48333333333323</v>
      </c>
      <c r="E94" s="40">
        <v>774.96666666666647</v>
      </c>
      <c r="F94" s="40">
        <v>763.48333333333323</v>
      </c>
      <c r="G94" s="40">
        <v>747.96666666666647</v>
      </c>
      <c r="H94" s="40">
        <v>801.96666666666647</v>
      </c>
      <c r="I94" s="40">
        <v>817.48333333333312</v>
      </c>
      <c r="J94" s="40">
        <v>828.96666666666647</v>
      </c>
      <c r="K94" s="31">
        <v>806</v>
      </c>
      <c r="L94" s="31">
        <v>779</v>
      </c>
      <c r="M94" s="31">
        <v>1.42256</v>
      </c>
      <c r="N94" s="1"/>
      <c r="O94" s="1"/>
    </row>
    <row r="95" spans="1:15" ht="12.75" customHeight="1">
      <c r="A95" s="31">
        <v>85</v>
      </c>
      <c r="B95" s="31" t="s">
        <v>334</v>
      </c>
      <c r="C95" s="31">
        <v>981.55</v>
      </c>
      <c r="D95" s="40">
        <v>961.51666666666677</v>
      </c>
      <c r="E95" s="40">
        <v>931.03333333333353</v>
      </c>
      <c r="F95" s="40">
        <v>880.51666666666677</v>
      </c>
      <c r="G95" s="40">
        <v>850.03333333333353</v>
      </c>
      <c r="H95" s="40">
        <v>1012.0333333333335</v>
      </c>
      <c r="I95" s="40">
        <v>1042.5166666666669</v>
      </c>
      <c r="J95" s="40">
        <v>1093.0333333333335</v>
      </c>
      <c r="K95" s="31">
        <v>992</v>
      </c>
      <c r="L95" s="31">
        <v>911</v>
      </c>
      <c r="M95" s="31">
        <v>20.704460000000001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129.6</v>
      </c>
      <c r="D96" s="40">
        <v>130.03333333333333</v>
      </c>
      <c r="E96" s="40">
        <v>128.86666666666667</v>
      </c>
      <c r="F96" s="40">
        <v>128.13333333333335</v>
      </c>
      <c r="G96" s="40">
        <v>126.9666666666667</v>
      </c>
      <c r="H96" s="40">
        <v>130.76666666666665</v>
      </c>
      <c r="I96" s="40">
        <v>131.93333333333334</v>
      </c>
      <c r="J96" s="40">
        <v>132.66666666666663</v>
      </c>
      <c r="K96" s="31">
        <v>131.19999999999999</v>
      </c>
      <c r="L96" s="31">
        <v>129.30000000000001</v>
      </c>
      <c r="M96" s="31">
        <v>6.22159</v>
      </c>
      <c r="N96" s="1"/>
      <c r="O96" s="1"/>
    </row>
    <row r="97" spans="1:15" ht="12.75" customHeight="1">
      <c r="A97" s="31">
        <v>87</v>
      </c>
      <c r="B97" s="31" t="s">
        <v>328</v>
      </c>
      <c r="C97" s="31">
        <v>384.85</v>
      </c>
      <c r="D97" s="40">
        <v>388.4666666666667</v>
      </c>
      <c r="E97" s="40">
        <v>378.98333333333341</v>
      </c>
      <c r="F97" s="40">
        <v>373.11666666666673</v>
      </c>
      <c r="G97" s="40">
        <v>363.63333333333344</v>
      </c>
      <c r="H97" s="40">
        <v>394.33333333333337</v>
      </c>
      <c r="I97" s="40">
        <v>403.81666666666672</v>
      </c>
      <c r="J97" s="40">
        <v>409.68333333333334</v>
      </c>
      <c r="K97" s="31">
        <v>397.95</v>
      </c>
      <c r="L97" s="31">
        <v>382.6</v>
      </c>
      <c r="M97" s="31">
        <v>1.8138099999999999</v>
      </c>
      <c r="N97" s="1"/>
      <c r="O97" s="1"/>
    </row>
    <row r="98" spans="1:15" ht="12.75" customHeight="1">
      <c r="A98" s="31">
        <v>88</v>
      </c>
      <c r="B98" s="31" t="s">
        <v>337</v>
      </c>
      <c r="C98" s="31">
        <v>1469.8</v>
      </c>
      <c r="D98" s="40">
        <v>1473.7166666666665</v>
      </c>
      <c r="E98" s="40">
        <v>1448.4333333333329</v>
      </c>
      <c r="F98" s="40">
        <v>1427.0666666666664</v>
      </c>
      <c r="G98" s="40">
        <v>1401.7833333333328</v>
      </c>
      <c r="H98" s="40">
        <v>1495.083333333333</v>
      </c>
      <c r="I98" s="40">
        <v>1520.3666666666663</v>
      </c>
      <c r="J98" s="40">
        <v>1541.7333333333331</v>
      </c>
      <c r="K98" s="31">
        <v>1499</v>
      </c>
      <c r="L98" s="31">
        <v>1452.35</v>
      </c>
      <c r="M98" s="31">
        <v>5.0183200000000001</v>
      </c>
      <c r="N98" s="1"/>
      <c r="O98" s="1"/>
    </row>
    <row r="99" spans="1:15" ht="12.75" customHeight="1">
      <c r="A99" s="31">
        <v>89</v>
      </c>
      <c r="B99" s="31" t="s">
        <v>335</v>
      </c>
      <c r="C99" s="31">
        <v>1198.5</v>
      </c>
      <c r="D99" s="40">
        <v>1199.4666666666667</v>
      </c>
      <c r="E99" s="40">
        <v>1189.0333333333333</v>
      </c>
      <c r="F99" s="40">
        <v>1179.5666666666666</v>
      </c>
      <c r="G99" s="40">
        <v>1169.1333333333332</v>
      </c>
      <c r="H99" s="40">
        <v>1208.9333333333334</v>
      </c>
      <c r="I99" s="40">
        <v>1219.3666666666668</v>
      </c>
      <c r="J99" s="40">
        <v>1228.8333333333335</v>
      </c>
      <c r="K99" s="31">
        <v>1209.9000000000001</v>
      </c>
      <c r="L99" s="31">
        <v>1190</v>
      </c>
      <c r="M99" s="31">
        <v>0.51249</v>
      </c>
      <c r="N99" s="1"/>
      <c r="O99" s="1"/>
    </row>
    <row r="100" spans="1:15" ht="12.75" customHeight="1">
      <c r="A100" s="31">
        <v>90</v>
      </c>
      <c r="B100" s="31" t="s">
        <v>336</v>
      </c>
      <c r="C100" s="31">
        <v>22.7</v>
      </c>
      <c r="D100" s="40">
        <v>22.966666666666665</v>
      </c>
      <c r="E100" s="40">
        <v>22.283333333333331</v>
      </c>
      <c r="F100" s="40">
        <v>21.866666666666667</v>
      </c>
      <c r="G100" s="40">
        <v>21.183333333333334</v>
      </c>
      <c r="H100" s="40">
        <v>23.383333333333329</v>
      </c>
      <c r="I100" s="40">
        <v>24.066666666666659</v>
      </c>
      <c r="J100" s="40">
        <v>24.483333333333327</v>
      </c>
      <c r="K100" s="31">
        <v>23.65</v>
      </c>
      <c r="L100" s="31">
        <v>22.55</v>
      </c>
      <c r="M100" s="31">
        <v>385.46856000000002</v>
      </c>
      <c r="N100" s="1"/>
      <c r="O100" s="1"/>
    </row>
    <row r="101" spans="1:15" ht="12.75" customHeight="1">
      <c r="A101" s="31">
        <v>91</v>
      </c>
      <c r="B101" s="31" t="s">
        <v>338</v>
      </c>
      <c r="C101" s="31">
        <v>651.79999999999995</v>
      </c>
      <c r="D101" s="40">
        <v>655.9</v>
      </c>
      <c r="E101" s="40">
        <v>645.44999999999993</v>
      </c>
      <c r="F101" s="40">
        <v>639.09999999999991</v>
      </c>
      <c r="G101" s="40">
        <v>628.64999999999986</v>
      </c>
      <c r="H101" s="40">
        <v>662.25</v>
      </c>
      <c r="I101" s="40">
        <v>672.7</v>
      </c>
      <c r="J101" s="40">
        <v>679.05000000000007</v>
      </c>
      <c r="K101" s="31">
        <v>666.35</v>
      </c>
      <c r="L101" s="31">
        <v>649.54999999999995</v>
      </c>
      <c r="M101" s="31">
        <v>1.1501699999999999</v>
      </c>
      <c r="N101" s="1"/>
      <c r="O101" s="1"/>
    </row>
    <row r="102" spans="1:15" ht="12.75" customHeight="1">
      <c r="A102" s="31">
        <v>92</v>
      </c>
      <c r="B102" s="31" t="s">
        <v>339</v>
      </c>
      <c r="C102" s="31">
        <v>825.35</v>
      </c>
      <c r="D102" s="40">
        <v>831.7833333333333</v>
      </c>
      <c r="E102" s="40">
        <v>813.56666666666661</v>
      </c>
      <c r="F102" s="40">
        <v>801.7833333333333</v>
      </c>
      <c r="G102" s="40">
        <v>783.56666666666661</v>
      </c>
      <c r="H102" s="40">
        <v>843.56666666666661</v>
      </c>
      <c r="I102" s="40">
        <v>861.7833333333333</v>
      </c>
      <c r="J102" s="40">
        <v>873.56666666666661</v>
      </c>
      <c r="K102" s="31">
        <v>850</v>
      </c>
      <c r="L102" s="31">
        <v>820</v>
      </c>
      <c r="M102" s="31">
        <v>3.82958</v>
      </c>
      <c r="N102" s="1"/>
      <c r="O102" s="1"/>
    </row>
    <row r="103" spans="1:15" ht="12.75" customHeight="1">
      <c r="A103" s="31">
        <v>93</v>
      </c>
      <c r="B103" s="31" t="s">
        <v>340</v>
      </c>
      <c r="C103" s="31">
        <v>5035.3500000000004</v>
      </c>
      <c r="D103" s="40">
        <v>5065.1166666666668</v>
      </c>
      <c r="E103" s="40">
        <v>4970.2333333333336</v>
      </c>
      <c r="F103" s="40">
        <v>4905.1166666666668</v>
      </c>
      <c r="G103" s="40">
        <v>4810.2333333333336</v>
      </c>
      <c r="H103" s="40">
        <v>5130.2333333333336</v>
      </c>
      <c r="I103" s="40">
        <v>5225.1166666666668</v>
      </c>
      <c r="J103" s="40">
        <v>5290.2333333333336</v>
      </c>
      <c r="K103" s="31">
        <v>5160</v>
      </c>
      <c r="L103" s="31">
        <v>5000</v>
      </c>
      <c r="M103" s="31">
        <v>0.11935</v>
      </c>
      <c r="N103" s="1"/>
      <c r="O103" s="1"/>
    </row>
    <row r="104" spans="1:15" ht="12.75" customHeight="1">
      <c r="A104" s="31">
        <v>94</v>
      </c>
      <c r="B104" s="31" t="s">
        <v>249</v>
      </c>
      <c r="C104" s="31">
        <v>91.1</v>
      </c>
      <c r="D104" s="40">
        <v>91.55</v>
      </c>
      <c r="E104" s="40">
        <v>89.8</v>
      </c>
      <c r="F104" s="40">
        <v>88.5</v>
      </c>
      <c r="G104" s="40">
        <v>86.75</v>
      </c>
      <c r="H104" s="40">
        <v>92.85</v>
      </c>
      <c r="I104" s="40">
        <v>94.6</v>
      </c>
      <c r="J104" s="40">
        <v>95.899999999999991</v>
      </c>
      <c r="K104" s="31">
        <v>93.3</v>
      </c>
      <c r="L104" s="31">
        <v>90.25</v>
      </c>
      <c r="M104" s="31">
        <v>50.86365</v>
      </c>
      <c r="N104" s="1"/>
      <c r="O104" s="1"/>
    </row>
    <row r="105" spans="1:15" ht="12.75" customHeight="1">
      <c r="A105" s="31">
        <v>95</v>
      </c>
      <c r="B105" s="31" t="s">
        <v>333</v>
      </c>
      <c r="C105" s="31">
        <v>517.15</v>
      </c>
      <c r="D105" s="40">
        <v>516.4</v>
      </c>
      <c r="E105" s="40">
        <v>507.75</v>
      </c>
      <c r="F105" s="40">
        <v>498.35</v>
      </c>
      <c r="G105" s="40">
        <v>489.70000000000005</v>
      </c>
      <c r="H105" s="40">
        <v>525.79999999999995</v>
      </c>
      <c r="I105" s="40">
        <v>534.44999999999982</v>
      </c>
      <c r="J105" s="40">
        <v>543.84999999999991</v>
      </c>
      <c r="K105" s="31">
        <v>525.04999999999995</v>
      </c>
      <c r="L105" s="31">
        <v>507</v>
      </c>
      <c r="M105" s="31">
        <v>0.40084999999999998</v>
      </c>
      <c r="N105" s="1"/>
      <c r="O105" s="1"/>
    </row>
    <row r="106" spans="1:15" ht="12.75" customHeight="1">
      <c r="A106" s="31">
        <v>96</v>
      </c>
      <c r="B106" s="31" t="s">
        <v>854</v>
      </c>
      <c r="C106" s="31">
        <v>155.44999999999999</v>
      </c>
      <c r="D106" s="40">
        <v>156.15</v>
      </c>
      <c r="E106" s="40">
        <v>154.30000000000001</v>
      </c>
      <c r="F106" s="40">
        <v>153.15</v>
      </c>
      <c r="G106" s="40">
        <v>151.30000000000001</v>
      </c>
      <c r="H106" s="40">
        <v>157.30000000000001</v>
      </c>
      <c r="I106" s="40">
        <v>159.14999999999998</v>
      </c>
      <c r="J106" s="40">
        <v>160.30000000000001</v>
      </c>
      <c r="K106" s="31">
        <v>158</v>
      </c>
      <c r="L106" s="31">
        <v>155</v>
      </c>
      <c r="M106" s="31">
        <v>6.0025399999999998</v>
      </c>
      <c r="N106" s="1"/>
      <c r="O106" s="1"/>
    </row>
    <row r="107" spans="1:15" ht="12.75" customHeight="1">
      <c r="A107" s="31">
        <v>97</v>
      </c>
      <c r="B107" s="31" t="s">
        <v>341</v>
      </c>
      <c r="C107" s="31">
        <v>271.5</v>
      </c>
      <c r="D107" s="40">
        <v>272</v>
      </c>
      <c r="E107" s="40">
        <v>267</v>
      </c>
      <c r="F107" s="40">
        <v>262.5</v>
      </c>
      <c r="G107" s="40">
        <v>257.5</v>
      </c>
      <c r="H107" s="40">
        <v>276.5</v>
      </c>
      <c r="I107" s="40">
        <v>281.5</v>
      </c>
      <c r="J107" s="40">
        <v>286</v>
      </c>
      <c r="K107" s="31">
        <v>277</v>
      </c>
      <c r="L107" s="31">
        <v>267.5</v>
      </c>
      <c r="M107" s="31">
        <v>2.7883300000000002</v>
      </c>
      <c r="N107" s="1"/>
      <c r="O107" s="1"/>
    </row>
    <row r="108" spans="1:15" ht="12.75" customHeight="1">
      <c r="A108" s="31">
        <v>98</v>
      </c>
      <c r="B108" s="31" t="s">
        <v>342</v>
      </c>
      <c r="C108" s="31">
        <v>379.4</v>
      </c>
      <c r="D108" s="40">
        <v>378.09999999999997</v>
      </c>
      <c r="E108" s="40">
        <v>366.19999999999993</v>
      </c>
      <c r="F108" s="40">
        <v>352.99999999999994</v>
      </c>
      <c r="G108" s="40">
        <v>341.09999999999991</v>
      </c>
      <c r="H108" s="40">
        <v>391.29999999999995</v>
      </c>
      <c r="I108" s="40">
        <v>403.19999999999993</v>
      </c>
      <c r="J108" s="40">
        <v>416.4</v>
      </c>
      <c r="K108" s="31">
        <v>390</v>
      </c>
      <c r="L108" s="31">
        <v>364.9</v>
      </c>
      <c r="M108" s="31">
        <v>41.209479999999999</v>
      </c>
      <c r="N108" s="1"/>
      <c r="O108" s="1"/>
    </row>
    <row r="109" spans="1:15" ht="12.75" customHeight="1">
      <c r="A109" s="31">
        <v>99</v>
      </c>
      <c r="B109" s="31" t="s">
        <v>84</v>
      </c>
      <c r="C109" s="31">
        <v>590.6</v>
      </c>
      <c r="D109" s="40">
        <v>595.1</v>
      </c>
      <c r="E109" s="40">
        <v>580.70000000000005</v>
      </c>
      <c r="F109" s="40">
        <v>570.80000000000007</v>
      </c>
      <c r="G109" s="40">
        <v>556.40000000000009</v>
      </c>
      <c r="H109" s="40">
        <v>605</v>
      </c>
      <c r="I109" s="40">
        <v>619.39999999999986</v>
      </c>
      <c r="J109" s="40">
        <v>629.29999999999995</v>
      </c>
      <c r="K109" s="31">
        <v>609.5</v>
      </c>
      <c r="L109" s="31">
        <v>585.20000000000005</v>
      </c>
      <c r="M109" s="31">
        <v>19.303049999999999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695.7</v>
      </c>
      <c r="D110" s="40">
        <v>699.65</v>
      </c>
      <c r="E110" s="40">
        <v>687.3</v>
      </c>
      <c r="F110" s="40">
        <v>678.9</v>
      </c>
      <c r="G110" s="40">
        <v>666.55</v>
      </c>
      <c r="H110" s="40">
        <v>708.05</v>
      </c>
      <c r="I110" s="40">
        <v>720.40000000000009</v>
      </c>
      <c r="J110" s="40">
        <v>728.8</v>
      </c>
      <c r="K110" s="31">
        <v>712</v>
      </c>
      <c r="L110" s="31">
        <v>691.25</v>
      </c>
      <c r="M110" s="31">
        <v>0.38164999999999999</v>
      </c>
      <c r="N110" s="1"/>
      <c r="O110" s="1"/>
    </row>
    <row r="111" spans="1:15" ht="12.75" customHeight="1">
      <c r="A111" s="31">
        <v>101</v>
      </c>
      <c r="B111" s="31" t="s">
        <v>85</v>
      </c>
      <c r="C111" s="31">
        <v>893.45</v>
      </c>
      <c r="D111" s="40">
        <v>900.06666666666661</v>
      </c>
      <c r="E111" s="40">
        <v>884.73333333333323</v>
      </c>
      <c r="F111" s="40">
        <v>876.01666666666665</v>
      </c>
      <c r="G111" s="40">
        <v>860.68333333333328</v>
      </c>
      <c r="H111" s="40">
        <v>908.78333333333319</v>
      </c>
      <c r="I111" s="40">
        <v>924.11666666666667</v>
      </c>
      <c r="J111" s="40">
        <v>932.83333333333314</v>
      </c>
      <c r="K111" s="31">
        <v>915.4</v>
      </c>
      <c r="L111" s="31">
        <v>891.35</v>
      </c>
      <c r="M111" s="31">
        <v>13.921900000000001</v>
      </c>
      <c r="N111" s="1"/>
      <c r="O111" s="1"/>
    </row>
    <row r="112" spans="1:15" ht="12.75" customHeight="1">
      <c r="A112" s="31">
        <v>102</v>
      </c>
      <c r="B112" s="31" t="s">
        <v>86</v>
      </c>
      <c r="C112" s="31">
        <v>159.1</v>
      </c>
      <c r="D112" s="40">
        <v>158.78333333333333</v>
      </c>
      <c r="E112" s="40">
        <v>155.91666666666666</v>
      </c>
      <c r="F112" s="40">
        <v>152.73333333333332</v>
      </c>
      <c r="G112" s="40">
        <v>149.86666666666665</v>
      </c>
      <c r="H112" s="40">
        <v>161.96666666666667</v>
      </c>
      <c r="I112" s="40">
        <v>164.83333333333334</v>
      </c>
      <c r="J112" s="40">
        <v>168.01666666666668</v>
      </c>
      <c r="K112" s="31">
        <v>161.65</v>
      </c>
      <c r="L112" s="31">
        <v>155.6</v>
      </c>
      <c r="M112" s="31">
        <v>188.09309999999999</v>
      </c>
      <c r="N112" s="1"/>
      <c r="O112" s="1"/>
    </row>
    <row r="113" spans="1:15" ht="12.75" customHeight="1">
      <c r="A113" s="31">
        <v>103</v>
      </c>
      <c r="B113" s="31" t="s">
        <v>344</v>
      </c>
      <c r="C113" s="31">
        <v>359.85</v>
      </c>
      <c r="D113" s="40">
        <v>359.75</v>
      </c>
      <c r="E113" s="40">
        <v>356.15</v>
      </c>
      <c r="F113" s="40">
        <v>352.45</v>
      </c>
      <c r="G113" s="40">
        <v>348.84999999999997</v>
      </c>
      <c r="H113" s="40">
        <v>363.45</v>
      </c>
      <c r="I113" s="40">
        <v>367.05</v>
      </c>
      <c r="J113" s="40">
        <v>370.75</v>
      </c>
      <c r="K113" s="31">
        <v>363.35</v>
      </c>
      <c r="L113" s="31">
        <v>356.05</v>
      </c>
      <c r="M113" s="31">
        <v>0.97726999999999997</v>
      </c>
      <c r="N113" s="1"/>
      <c r="O113" s="1"/>
    </row>
    <row r="114" spans="1:15" ht="12.75" customHeight="1">
      <c r="A114" s="31">
        <v>104</v>
      </c>
      <c r="B114" s="31" t="s">
        <v>88</v>
      </c>
      <c r="C114" s="31">
        <v>5377.7</v>
      </c>
      <c r="D114" s="40">
        <v>5399.1333333333332</v>
      </c>
      <c r="E114" s="40">
        <v>5300.5666666666666</v>
      </c>
      <c r="F114" s="40">
        <v>5223.4333333333334</v>
      </c>
      <c r="G114" s="40">
        <v>5124.8666666666668</v>
      </c>
      <c r="H114" s="40">
        <v>5476.2666666666664</v>
      </c>
      <c r="I114" s="40">
        <v>5574.8333333333321</v>
      </c>
      <c r="J114" s="40">
        <v>5651.9666666666662</v>
      </c>
      <c r="K114" s="31">
        <v>5497.7</v>
      </c>
      <c r="L114" s="31">
        <v>5322</v>
      </c>
      <c r="M114" s="31">
        <v>3.2118500000000001</v>
      </c>
      <c r="N114" s="1"/>
      <c r="O114" s="1"/>
    </row>
    <row r="115" spans="1:15" ht="12.75" customHeight="1">
      <c r="A115" s="31">
        <v>105</v>
      </c>
      <c r="B115" s="31" t="s">
        <v>89</v>
      </c>
      <c r="C115" s="31">
        <v>1471.3</v>
      </c>
      <c r="D115" s="40">
        <v>1478.2</v>
      </c>
      <c r="E115" s="40">
        <v>1461.1000000000001</v>
      </c>
      <c r="F115" s="40">
        <v>1450.9</v>
      </c>
      <c r="G115" s="40">
        <v>1433.8000000000002</v>
      </c>
      <c r="H115" s="40">
        <v>1488.4</v>
      </c>
      <c r="I115" s="40">
        <v>1505.5</v>
      </c>
      <c r="J115" s="40">
        <v>1515.7</v>
      </c>
      <c r="K115" s="31">
        <v>1495.3</v>
      </c>
      <c r="L115" s="31">
        <v>1468</v>
      </c>
      <c r="M115" s="31">
        <v>5.9765100000000002</v>
      </c>
      <c r="N115" s="1"/>
      <c r="O115" s="1"/>
    </row>
    <row r="116" spans="1:15" ht="12.75" customHeight="1">
      <c r="A116" s="31">
        <v>106</v>
      </c>
      <c r="B116" s="31" t="s">
        <v>90</v>
      </c>
      <c r="C116" s="31">
        <v>629.1</v>
      </c>
      <c r="D116" s="40">
        <v>631.2166666666667</v>
      </c>
      <c r="E116" s="40">
        <v>621.13333333333344</v>
      </c>
      <c r="F116" s="40">
        <v>613.16666666666674</v>
      </c>
      <c r="G116" s="40">
        <v>603.08333333333348</v>
      </c>
      <c r="H116" s="40">
        <v>639.18333333333339</v>
      </c>
      <c r="I116" s="40">
        <v>649.26666666666665</v>
      </c>
      <c r="J116" s="40">
        <v>657.23333333333335</v>
      </c>
      <c r="K116" s="31">
        <v>641.29999999999995</v>
      </c>
      <c r="L116" s="31">
        <v>623.25</v>
      </c>
      <c r="M116" s="31">
        <v>8.6080400000000008</v>
      </c>
      <c r="N116" s="1"/>
      <c r="O116" s="1"/>
    </row>
    <row r="117" spans="1:15" ht="12.75" customHeight="1">
      <c r="A117" s="31">
        <v>107</v>
      </c>
      <c r="B117" s="31" t="s">
        <v>91</v>
      </c>
      <c r="C117" s="31">
        <v>757.05</v>
      </c>
      <c r="D117" s="40">
        <v>759.88333333333321</v>
      </c>
      <c r="E117" s="40">
        <v>751.36666666666645</v>
      </c>
      <c r="F117" s="40">
        <v>745.68333333333328</v>
      </c>
      <c r="G117" s="40">
        <v>737.16666666666652</v>
      </c>
      <c r="H117" s="40">
        <v>765.56666666666638</v>
      </c>
      <c r="I117" s="40">
        <v>774.08333333333326</v>
      </c>
      <c r="J117" s="40">
        <v>779.76666666666631</v>
      </c>
      <c r="K117" s="31">
        <v>768.4</v>
      </c>
      <c r="L117" s="31">
        <v>754.2</v>
      </c>
      <c r="M117" s="31">
        <v>3.3638400000000002</v>
      </c>
      <c r="N117" s="1"/>
      <c r="O117" s="1"/>
    </row>
    <row r="118" spans="1:15" ht="12.75" customHeight="1">
      <c r="A118" s="31">
        <v>108</v>
      </c>
      <c r="B118" s="31" t="s">
        <v>346</v>
      </c>
      <c r="C118" s="31">
        <v>561.95000000000005</v>
      </c>
      <c r="D118" s="40">
        <v>564.16666666666663</v>
      </c>
      <c r="E118" s="40">
        <v>549.33333333333326</v>
      </c>
      <c r="F118" s="40">
        <v>536.71666666666658</v>
      </c>
      <c r="G118" s="40">
        <v>521.88333333333321</v>
      </c>
      <c r="H118" s="40">
        <v>576.7833333333333</v>
      </c>
      <c r="I118" s="40">
        <v>591.61666666666656</v>
      </c>
      <c r="J118" s="40">
        <v>604.23333333333335</v>
      </c>
      <c r="K118" s="31">
        <v>579</v>
      </c>
      <c r="L118" s="31">
        <v>551.54999999999995</v>
      </c>
      <c r="M118" s="31">
        <v>4.5856500000000002</v>
      </c>
      <c r="N118" s="1"/>
      <c r="O118" s="1"/>
    </row>
    <row r="119" spans="1:15" ht="12.75" customHeight="1">
      <c r="A119" s="31">
        <v>109</v>
      </c>
      <c r="B119" s="31" t="s">
        <v>329</v>
      </c>
      <c r="C119" s="31">
        <v>3216.3</v>
      </c>
      <c r="D119" s="40">
        <v>3242.5333333333328</v>
      </c>
      <c r="E119" s="40">
        <v>3156.7166666666658</v>
      </c>
      <c r="F119" s="40">
        <v>3097.1333333333328</v>
      </c>
      <c r="G119" s="40">
        <v>3011.3166666666657</v>
      </c>
      <c r="H119" s="40">
        <v>3302.1166666666659</v>
      </c>
      <c r="I119" s="40">
        <v>3387.9333333333334</v>
      </c>
      <c r="J119" s="40">
        <v>3447.516666666666</v>
      </c>
      <c r="K119" s="31">
        <v>3328.35</v>
      </c>
      <c r="L119" s="31">
        <v>3182.95</v>
      </c>
      <c r="M119" s="31">
        <v>0.35008</v>
      </c>
      <c r="N119" s="1"/>
      <c r="O119" s="1"/>
    </row>
    <row r="120" spans="1:15" ht="12.75" customHeight="1">
      <c r="A120" s="31">
        <v>110</v>
      </c>
      <c r="B120" s="31" t="s">
        <v>251</v>
      </c>
      <c r="C120" s="31">
        <v>438.85</v>
      </c>
      <c r="D120" s="40">
        <v>442.13333333333338</v>
      </c>
      <c r="E120" s="40">
        <v>432.61666666666679</v>
      </c>
      <c r="F120" s="40">
        <v>426.38333333333338</v>
      </c>
      <c r="G120" s="40">
        <v>416.86666666666679</v>
      </c>
      <c r="H120" s="40">
        <v>448.36666666666679</v>
      </c>
      <c r="I120" s="40">
        <v>457.88333333333333</v>
      </c>
      <c r="J120" s="40">
        <v>464.11666666666679</v>
      </c>
      <c r="K120" s="31">
        <v>451.65</v>
      </c>
      <c r="L120" s="31">
        <v>435.9</v>
      </c>
      <c r="M120" s="31">
        <v>12.97744</v>
      </c>
      <c r="N120" s="1"/>
      <c r="O120" s="1"/>
    </row>
    <row r="121" spans="1:15" ht="12.75" customHeight="1">
      <c r="A121" s="31">
        <v>111</v>
      </c>
      <c r="B121" s="31" t="s">
        <v>330</v>
      </c>
      <c r="C121" s="31">
        <v>282.45</v>
      </c>
      <c r="D121" s="40">
        <v>283.43333333333334</v>
      </c>
      <c r="E121" s="40">
        <v>280.01666666666665</v>
      </c>
      <c r="F121" s="40">
        <v>277.58333333333331</v>
      </c>
      <c r="G121" s="40">
        <v>274.16666666666663</v>
      </c>
      <c r="H121" s="40">
        <v>285.86666666666667</v>
      </c>
      <c r="I121" s="40">
        <v>289.2833333333333</v>
      </c>
      <c r="J121" s="40">
        <v>291.7166666666667</v>
      </c>
      <c r="K121" s="31">
        <v>286.85000000000002</v>
      </c>
      <c r="L121" s="31">
        <v>281</v>
      </c>
      <c r="M121" s="31">
        <v>0.57791000000000003</v>
      </c>
      <c r="N121" s="1"/>
      <c r="O121" s="1"/>
    </row>
    <row r="122" spans="1:15" ht="12.75" customHeight="1">
      <c r="A122" s="31">
        <v>112</v>
      </c>
      <c r="B122" s="31" t="s">
        <v>92</v>
      </c>
      <c r="C122" s="31">
        <v>153.9</v>
      </c>
      <c r="D122" s="40">
        <v>153.95000000000002</v>
      </c>
      <c r="E122" s="40">
        <v>152.55000000000004</v>
      </c>
      <c r="F122" s="40">
        <v>151.20000000000002</v>
      </c>
      <c r="G122" s="40">
        <v>149.80000000000004</v>
      </c>
      <c r="H122" s="40">
        <v>155.30000000000004</v>
      </c>
      <c r="I122" s="40">
        <v>156.70000000000002</v>
      </c>
      <c r="J122" s="40">
        <v>158.05000000000004</v>
      </c>
      <c r="K122" s="31">
        <v>155.35</v>
      </c>
      <c r="L122" s="31">
        <v>152.6</v>
      </c>
      <c r="M122" s="31">
        <v>12.91014</v>
      </c>
      <c r="N122" s="1"/>
      <c r="O122" s="1"/>
    </row>
    <row r="123" spans="1:15" ht="12.75" customHeight="1">
      <c r="A123" s="31">
        <v>113</v>
      </c>
      <c r="B123" s="31" t="s">
        <v>93</v>
      </c>
      <c r="C123" s="31">
        <v>897.25</v>
      </c>
      <c r="D123" s="40">
        <v>897.11666666666679</v>
      </c>
      <c r="E123" s="40">
        <v>892.3333333333336</v>
      </c>
      <c r="F123" s="40">
        <v>887.41666666666686</v>
      </c>
      <c r="G123" s="40">
        <v>882.63333333333367</v>
      </c>
      <c r="H123" s="40">
        <v>902.03333333333353</v>
      </c>
      <c r="I123" s="40">
        <v>906.81666666666683</v>
      </c>
      <c r="J123" s="40">
        <v>911.73333333333346</v>
      </c>
      <c r="K123" s="31">
        <v>901.9</v>
      </c>
      <c r="L123" s="31">
        <v>892.2</v>
      </c>
      <c r="M123" s="31">
        <v>5.3235799999999998</v>
      </c>
      <c r="N123" s="1"/>
      <c r="O123" s="1"/>
    </row>
    <row r="124" spans="1:15" ht="12.75" customHeight="1">
      <c r="A124" s="31">
        <v>114</v>
      </c>
      <c r="B124" s="31" t="s">
        <v>347</v>
      </c>
      <c r="C124" s="31">
        <v>1111.8499999999999</v>
      </c>
      <c r="D124" s="40">
        <v>1116.2166666666665</v>
      </c>
      <c r="E124" s="40">
        <v>1099.4333333333329</v>
      </c>
      <c r="F124" s="40">
        <v>1087.0166666666664</v>
      </c>
      <c r="G124" s="40">
        <v>1070.2333333333329</v>
      </c>
      <c r="H124" s="40">
        <v>1128.633333333333</v>
      </c>
      <c r="I124" s="40">
        <v>1145.4166666666663</v>
      </c>
      <c r="J124" s="40">
        <v>1157.833333333333</v>
      </c>
      <c r="K124" s="31">
        <v>1133</v>
      </c>
      <c r="L124" s="31">
        <v>1103.8</v>
      </c>
      <c r="M124" s="31">
        <v>1.8232999999999999</v>
      </c>
      <c r="N124" s="1"/>
      <c r="O124" s="1"/>
    </row>
    <row r="125" spans="1:15" ht="12.75" customHeight="1">
      <c r="A125" s="31">
        <v>115</v>
      </c>
      <c r="B125" s="31" t="s">
        <v>94</v>
      </c>
      <c r="C125" s="31">
        <v>602.95000000000005</v>
      </c>
      <c r="D125" s="40">
        <v>605.5</v>
      </c>
      <c r="E125" s="40">
        <v>599.45000000000005</v>
      </c>
      <c r="F125" s="40">
        <v>595.95000000000005</v>
      </c>
      <c r="G125" s="40">
        <v>589.90000000000009</v>
      </c>
      <c r="H125" s="40">
        <v>609</v>
      </c>
      <c r="I125" s="40">
        <v>615.04999999999995</v>
      </c>
      <c r="J125" s="40">
        <v>618.54999999999995</v>
      </c>
      <c r="K125" s="31">
        <v>611.54999999999995</v>
      </c>
      <c r="L125" s="31">
        <v>602</v>
      </c>
      <c r="M125" s="31">
        <v>18.453289999999999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2000.95</v>
      </c>
      <c r="D126" s="40">
        <v>2008.8500000000001</v>
      </c>
      <c r="E126" s="40">
        <v>1965.4</v>
      </c>
      <c r="F126" s="40">
        <v>1929.85</v>
      </c>
      <c r="G126" s="40">
        <v>1886.3999999999999</v>
      </c>
      <c r="H126" s="40">
        <v>2044.4000000000003</v>
      </c>
      <c r="I126" s="40">
        <v>2087.8500000000004</v>
      </c>
      <c r="J126" s="40">
        <v>2123.4000000000005</v>
      </c>
      <c r="K126" s="31">
        <v>2052.3000000000002</v>
      </c>
      <c r="L126" s="31">
        <v>1973.3</v>
      </c>
      <c r="M126" s="31">
        <v>4.1409700000000003</v>
      </c>
      <c r="N126" s="1"/>
      <c r="O126" s="1"/>
    </row>
    <row r="127" spans="1:15" ht="12.75" customHeight="1">
      <c r="A127" s="31">
        <v>117</v>
      </c>
      <c r="B127" s="31" t="s">
        <v>352</v>
      </c>
      <c r="C127" s="31">
        <v>521.95000000000005</v>
      </c>
      <c r="D127" s="40">
        <v>526.7166666666667</v>
      </c>
      <c r="E127" s="40">
        <v>506.43333333333339</v>
      </c>
      <c r="F127" s="40">
        <v>490.91666666666669</v>
      </c>
      <c r="G127" s="40">
        <v>470.63333333333338</v>
      </c>
      <c r="H127" s="40">
        <v>542.23333333333335</v>
      </c>
      <c r="I127" s="40">
        <v>562.51666666666665</v>
      </c>
      <c r="J127" s="40">
        <v>578.03333333333342</v>
      </c>
      <c r="K127" s="31">
        <v>547</v>
      </c>
      <c r="L127" s="31">
        <v>511.2</v>
      </c>
      <c r="M127" s="31">
        <v>1.89828</v>
      </c>
      <c r="N127" s="1"/>
      <c r="O127" s="1"/>
    </row>
    <row r="128" spans="1:15" ht="12.75" customHeight="1">
      <c r="A128" s="31">
        <v>118</v>
      </c>
      <c r="B128" s="31" t="s">
        <v>348</v>
      </c>
      <c r="C128" s="31">
        <v>94.25</v>
      </c>
      <c r="D128" s="40">
        <v>94.25</v>
      </c>
      <c r="E128" s="40">
        <v>93.55</v>
      </c>
      <c r="F128" s="40">
        <v>92.85</v>
      </c>
      <c r="G128" s="40">
        <v>92.149999999999991</v>
      </c>
      <c r="H128" s="40">
        <v>94.95</v>
      </c>
      <c r="I128" s="40">
        <v>95.649999999999991</v>
      </c>
      <c r="J128" s="40">
        <v>96.350000000000009</v>
      </c>
      <c r="K128" s="31">
        <v>94.95</v>
      </c>
      <c r="L128" s="31">
        <v>93.55</v>
      </c>
      <c r="M128" s="31">
        <v>5.44435</v>
      </c>
      <c r="N128" s="1"/>
      <c r="O128" s="1"/>
    </row>
    <row r="129" spans="1:15" ht="12.75" customHeight="1">
      <c r="A129" s="31">
        <v>119</v>
      </c>
      <c r="B129" s="31" t="s">
        <v>349</v>
      </c>
      <c r="C129" s="31">
        <v>967.85</v>
      </c>
      <c r="D129" s="40">
        <v>976.94999999999993</v>
      </c>
      <c r="E129" s="40">
        <v>953.89999999999986</v>
      </c>
      <c r="F129" s="40">
        <v>939.94999999999993</v>
      </c>
      <c r="G129" s="40">
        <v>916.89999999999986</v>
      </c>
      <c r="H129" s="40">
        <v>990.89999999999986</v>
      </c>
      <c r="I129" s="40">
        <v>1013.9499999999998</v>
      </c>
      <c r="J129" s="40">
        <v>1027.8999999999999</v>
      </c>
      <c r="K129" s="31">
        <v>1000</v>
      </c>
      <c r="L129" s="31">
        <v>963</v>
      </c>
      <c r="M129" s="31">
        <v>0.22584000000000001</v>
      </c>
      <c r="N129" s="1"/>
      <c r="O129" s="1"/>
    </row>
    <row r="130" spans="1:15" ht="12.75" customHeight="1">
      <c r="A130" s="31">
        <v>120</v>
      </c>
      <c r="B130" s="31" t="s">
        <v>95</v>
      </c>
      <c r="C130" s="31">
        <v>2155.15</v>
      </c>
      <c r="D130" s="40">
        <v>2160.7166666666667</v>
      </c>
      <c r="E130" s="40">
        <v>2134.4333333333334</v>
      </c>
      <c r="F130" s="40">
        <v>2113.7166666666667</v>
      </c>
      <c r="G130" s="40">
        <v>2087.4333333333334</v>
      </c>
      <c r="H130" s="40">
        <v>2181.4333333333334</v>
      </c>
      <c r="I130" s="40">
        <v>2207.7166666666672</v>
      </c>
      <c r="J130" s="40">
        <v>2228.4333333333334</v>
      </c>
      <c r="K130" s="31">
        <v>2187</v>
      </c>
      <c r="L130" s="31">
        <v>2140</v>
      </c>
      <c r="M130" s="31">
        <v>5.5936300000000001</v>
      </c>
      <c r="N130" s="1"/>
      <c r="O130" s="1"/>
    </row>
    <row r="131" spans="1:15" ht="12.75" customHeight="1">
      <c r="A131" s="31">
        <v>121</v>
      </c>
      <c r="B131" s="31" t="s">
        <v>350</v>
      </c>
      <c r="C131" s="31">
        <v>282.2</v>
      </c>
      <c r="D131" s="40">
        <v>284.23333333333335</v>
      </c>
      <c r="E131" s="40">
        <v>278.4666666666667</v>
      </c>
      <c r="F131" s="40">
        <v>274.73333333333335</v>
      </c>
      <c r="G131" s="40">
        <v>268.9666666666667</v>
      </c>
      <c r="H131" s="40">
        <v>287.9666666666667</v>
      </c>
      <c r="I131" s="40">
        <v>293.73333333333335</v>
      </c>
      <c r="J131" s="40">
        <v>297.4666666666667</v>
      </c>
      <c r="K131" s="31">
        <v>290</v>
      </c>
      <c r="L131" s="31">
        <v>280.5</v>
      </c>
      <c r="M131" s="31">
        <v>23.943899999999999</v>
      </c>
      <c r="N131" s="1"/>
      <c r="O131" s="1"/>
    </row>
    <row r="132" spans="1:15" ht="12.75" customHeight="1">
      <c r="A132" s="31">
        <v>122</v>
      </c>
      <c r="B132" s="31" t="s">
        <v>253</v>
      </c>
      <c r="C132" s="31">
        <v>173.15</v>
      </c>
      <c r="D132" s="40">
        <v>174.81666666666669</v>
      </c>
      <c r="E132" s="40">
        <v>170.63333333333338</v>
      </c>
      <c r="F132" s="40">
        <v>168.1166666666667</v>
      </c>
      <c r="G132" s="40">
        <v>163.93333333333339</v>
      </c>
      <c r="H132" s="40">
        <v>177.33333333333337</v>
      </c>
      <c r="I132" s="40">
        <v>181.51666666666671</v>
      </c>
      <c r="J132" s="40">
        <v>184.03333333333336</v>
      </c>
      <c r="K132" s="31">
        <v>179</v>
      </c>
      <c r="L132" s="31">
        <v>172.3</v>
      </c>
      <c r="M132" s="31">
        <v>17.054770000000001</v>
      </c>
      <c r="N132" s="1"/>
      <c r="O132" s="1"/>
    </row>
    <row r="133" spans="1:15" ht="12.75" customHeight="1">
      <c r="A133" s="31">
        <v>123</v>
      </c>
      <c r="B133" s="31" t="s">
        <v>351</v>
      </c>
      <c r="C133" s="31">
        <v>744.05</v>
      </c>
      <c r="D133" s="40">
        <v>749.18333333333339</v>
      </c>
      <c r="E133" s="40">
        <v>732.86666666666679</v>
      </c>
      <c r="F133" s="40">
        <v>721.68333333333339</v>
      </c>
      <c r="G133" s="40">
        <v>705.36666666666679</v>
      </c>
      <c r="H133" s="40">
        <v>760.36666666666679</v>
      </c>
      <c r="I133" s="40">
        <v>776.68333333333339</v>
      </c>
      <c r="J133" s="40">
        <v>787.86666666666679</v>
      </c>
      <c r="K133" s="31">
        <v>765.5</v>
      </c>
      <c r="L133" s="31">
        <v>738</v>
      </c>
      <c r="M133" s="31">
        <v>0.16247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4682.7</v>
      </c>
      <c r="D134" s="40">
        <v>4708.7</v>
      </c>
      <c r="E134" s="40">
        <v>4628.5</v>
      </c>
      <c r="F134" s="40">
        <v>4574.3</v>
      </c>
      <c r="G134" s="40">
        <v>4494.1000000000004</v>
      </c>
      <c r="H134" s="40">
        <v>4762.8999999999996</v>
      </c>
      <c r="I134" s="40">
        <v>4843.0999999999985</v>
      </c>
      <c r="J134" s="40">
        <v>4897.2999999999993</v>
      </c>
      <c r="K134" s="31">
        <v>4788.8999999999996</v>
      </c>
      <c r="L134" s="31">
        <v>4654.5</v>
      </c>
      <c r="M134" s="31">
        <v>3.22715</v>
      </c>
      <c r="N134" s="1"/>
      <c r="O134" s="1"/>
    </row>
    <row r="135" spans="1:15" ht="12.75" customHeight="1">
      <c r="A135" s="31">
        <v>125</v>
      </c>
      <c r="B135" s="31" t="s">
        <v>254</v>
      </c>
      <c r="C135" s="31">
        <v>5077.55</v>
      </c>
      <c r="D135" s="40">
        <v>5092.166666666667</v>
      </c>
      <c r="E135" s="40">
        <v>5036.3833333333341</v>
      </c>
      <c r="F135" s="40">
        <v>4995.2166666666672</v>
      </c>
      <c r="G135" s="40">
        <v>4939.4333333333343</v>
      </c>
      <c r="H135" s="40">
        <v>5133.3333333333339</v>
      </c>
      <c r="I135" s="40">
        <v>5189.1166666666668</v>
      </c>
      <c r="J135" s="40">
        <v>5230.2833333333338</v>
      </c>
      <c r="K135" s="31">
        <v>5147.95</v>
      </c>
      <c r="L135" s="31">
        <v>5051</v>
      </c>
      <c r="M135" s="31">
        <v>2.6773099999999999</v>
      </c>
      <c r="N135" s="1"/>
      <c r="O135" s="1"/>
    </row>
    <row r="136" spans="1:15" ht="12.75" customHeight="1">
      <c r="A136" s="31">
        <v>126</v>
      </c>
      <c r="B136" s="31" t="s">
        <v>98</v>
      </c>
      <c r="C136" s="31">
        <v>403.5</v>
      </c>
      <c r="D136" s="40">
        <v>405.73333333333335</v>
      </c>
      <c r="E136" s="40">
        <v>398.76666666666671</v>
      </c>
      <c r="F136" s="40">
        <v>394.03333333333336</v>
      </c>
      <c r="G136" s="40">
        <v>387.06666666666672</v>
      </c>
      <c r="H136" s="40">
        <v>410.4666666666667</v>
      </c>
      <c r="I136" s="40">
        <v>417.43333333333339</v>
      </c>
      <c r="J136" s="40">
        <v>422.16666666666669</v>
      </c>
      <c r="K136" s="31">
        <v>412.7</v>
      </c>
      <c r="L136" s="31">
        <v>401</v>
      </c>
      <c r="M136" s="31">
        <v>37.625610000000002</v>
      </c>
      <c r="N136" s="1"/>
      <c r="O136" s="1"/>
    </row>
    <row r="137" spans="1:15" ht="12.75" customHeight="1">
      <c r="A137" s="31">
        <v>127</v>
      </c>
      <c r="B137" s="31" t="s">
        <v>245</v>
      </c>
      <c r="C137" s="31">
        <v>4882.6000000000004</v>
      </c>
      <c r="D137" s="40">
        <v>4897.2</v>
      </c>
      <c r="E137" s="40">
        <v>4835.45</v>
      </c>
      <c r="F137" s="40">
        <v>4788.3</v>
      </c>
      <c r="G137" s="40">
        <v>4726.55</v>
      </c>
      <c r="H137" s="40">
        <v>4944.3499999999995</v>
      </c>
      <c r="I137" s="40">
        <v>5006.0999999999995</v>
      </c>
      <c r="J137" s="40">
        <v>5053.2499999999991</v>
      </c>
      <c r="K137" s="31">
        <v>4958.95</v>
      </c>
      <c r="L137" s="31">
        <v>4850.05</v>
      </c>
      <c r="M137" s="31">
        <v>4.83901</v>
      </c>
      <c r="N137" s="1"/>
      <c r="O137" s="1"/>
    </row>
    <row r="138" spans="1:15" ht="12.75" customHeight="1">
      <c r="A138" s="31">
        <v>128</v>
      </c>
      <c r="B138" s="31" t="s">
        <v>99</v>
      </c>
      <c r="C138" s="31">
        <v>4598.05</v>
      </c>
      <c r="D138" s="40">
        <v>4612.7500000000009</v>
      </c>
      <c r="E138" s="40">
        <v>4571.9000000000015</v>
      </c>
      <c r="F138" s="40">
        <v>4545.7500000000009</v>
      </c>
      <c r="G138" s="40">
        <v>4504.9000000000015</v>
      </c>
      <c r="H138" s="40">
        <v>4638.9000000000015</v>
      </c>
      <c r="I138" s="40">
        <v>4679.7500000000018</v>
      </c>
      <c r="J138" s="40">
        <v>4705.9000000000015</v>
      </c>
      <c r="K138" s="31">
        <v>4653.6000000000004</v>
      </c>
      <c r="L138" s="31">
        <v>4586.6000000000004</v>
      </c>
      <c r="M138" s="31">
        <v>1.99258</v>
      </c>
      <c r="N138" s="1"/>
      <c r="O138" s="1"/>
    </row>
    <row r="139" spans="1:15" ht="12.75" customHeight="1">
      <c r="A139" s="31">
        <v>129</v>
      </c>
      <c r="B139" s="31" t="s">
        <v>566</v>
      </c>
      <c r="C139" s="31">
        <v>2295.1999999999998</v>
      </c>
      <c r="D139" s="40">
        <v>2308.0499999999997</v>
      </c>
      <c r="E139" s="40">
        <v>2248.1499999999996</v>
      </c>
      <c r="F139" s="40">
        <v>2201.1</v>
      </c>
      <c r="G139" s="40">
        <v>2141.1999999999998</v>
      </c>
      <c r="H139" s="40">
        <v>2355.0999999999995</v>
      </c>
      <c r="I139" s="40">
        <v>2415</v>
      </c>
      <c r="J139" s="40">
        <v>2462.0499999999993</v>
      </c>
      <c r="K139" s="31">
        <v>2367.9499999999998</v>
      </c>
      <c r="L139" s="31">
        <v>2261</v>
      </c>
      <c r="M139" s="31">
        <v>0.47582000000000002</v>
      </c>
      <c r="N139" s="1"/>
      <c r="O139" s="1"/>
    </row>
    <row r="140" spans="1:15" ht="12.75" customHeight="1">
      <c r="A140" s="31">
        <v>130</v>
      </c>
      <c r="B140" s="31" t="s">
        <v>356</v>
      </c>
      <c r="C140" s="31">
        <v>75.5</v>
      </c>
      <c r="D140" s="40">
        <v>75.88333333333334</v>
      </c>
      <c r="E140" s="40">
        <v>74.866666666666674</v>
      </c>
      <c r="F140" s="40">
        <v>74.233333333333334</v>
      </c>
      <c r="G140" s="40">
        <v>73.216666666666669</v>
      </c>
      <c r="H140" s="40">
        <v>76.51666666666668</v>
      </c>
      <c r="I140" s="40">
        <v>77.53333333333336</v>
      </c>
      <c r="J140" s="40">
        <v>78.166666666666686</v>
      </c>
      <c r="K140" s="31">
        <v>76.900000000000006</v>
      </c>
      <c r="L140" s="31">
        <v>75.25</v>
      </c>
      <c r="M140" s="31">
        <v>8.4531299999999998</v>
      </c>
      <c r="N140" s="1"/>
      <c r="O140" s="1"/>
    </row>
    <row r="141" spans="1:15" ht="12.75" customHeight="1">
      <c r="A141" s="31">
        <v>131</v>
      </c>
      <c r="B141" s="31" t="s">
        <v>100</v>
      </c>
      <c r="C141" s="31">
        <v>2536.9499999999998</v>
      </c>
      <c r="D141" s="40">
        <v>2559.9666666666667</v>
      </c>
      <c r="E141" s="40">
        <v>2501.9833333333336</v>
      </c>
      <c r="F141" s="40">
        <v>2467.0166666666669</v>
      </c>
      <c r="G141" s="40">
        <v>2409.0333333333338</v>
      </c>
      <c r="H141" s="40">
        <v>2594.9333333333334</v>
      </c>
      <c r="I141" s="40">
        <v>2652.9166666666661</v>
      </c>
      <c r="J141" s="40">
        <v>2687.8833333333332</v>
      </c>
      <c r="K141" s="31">
        <v>2617.9499999999998</v>
      </c>
      <c r="L141" s="31">
        <v>2525</v>
      </c>
      <c r="M141" s="31">
        <v>4.5521500000000001</v>
      </c>
      <c r="N141" s="1"/>
      <c r="O141" s="1"/>
    </row>
    <row r="142" spans="1:15" ht="12.75" customHeight="1">
      <c r="A142" s="31">
        <v>132</v>
      </c>
      <c r="B142" s="31" t="s">
        <v>353</v>
      </c>
      <c r="C142" s="31">
        <v>481.35</v>
      </c>
      <c r="D142" s="40">
        <v>485.51666666666665</v>
      </c>
      <c r="E142" s="40">
        <v>470.5333333333333</v>
      </c>
      <c r="F142" s="40">
        <v>459.71666666666664</v>
      </c>
      <c r="G142" s="40">
        <v>444.73333333333329</v>
      </c>
      <c r="H142" s="40">
        <v>496.33333333333331</v>
      </c>
      <c r="I142" s="40">
        <v>511.31666666666666</v>
      </c>
      <c r="J142" s="40">
        <v>522.13333333333333</v>
      </c>
      <c r="K142" s="31">
        <v>500.5</v>
      </c>
      <c r="L142" s="31">
        <v>474.7</v>
      </c>
      <c r="M142" s="31">
        <v>4.9309599999999998</v>
      </c>
      <c r="N142" s="1"/>
      <c r="O142" s="1"/>
    </row>
    <row r="143" spans="1:15" ht="12.75" customHeight="1">
      <c r="A143" s="31">
        <v>133</v>
      </c>
      <c r="B143" s="31" t="s">
        <v>354</v>
      </c>
      <c r="C143" s="31">
        <v>137.80000000000001</v>
      </c>
      <c r="D143" s="40">
        <v>138.18333333333331</v>
      </c>
      <c r="E143" s="40">
        <v>136.76666666666662</v>
      </c>
      <c r="F143" s="40">
        <v>135.73333333333332</v>
      </c>
      <c r="G143" s="40">
        <v>134.31666666666663</v>
      </c>
      <c r="H143" s="40">
        <v>139.21666666666661</v>
      </c>
      <c r="I143" s="40">
        <v>140.6333333333333</v>
      </c>
      <c r="J143" s="40">
        <v>141.6666666666666</v>
      </c>
      <c r="K143" s="31">
        <v>139.6</v>
      </c>
      <c r="L143" s="31">
        <v>137.15</v>
      </c>
      <c r="M143" s="31">
        <v>2.3758400000000002</v>
      </c>
      <c r="N143" s="1"/>
      <c r="O143" s="1"/>
    </row>
    <row r="144" spans="1:15" ht="12.75" customHeight="1">
      <c r="A144" s="31">
        <v>134</v>
      </c>
      <c r="B144" s="31" t="s">
        <v>357</v>
      </c>
      <c r="C144" s="31">
        <v>267.2</v>
      </c>
      <c r="D144" s="40">
        <v>258.3</v>
      </c>
      <c r="E144" s="40">
        <v>242.65000000000003</v>
      </c>
      <c r="F144" s="40">
        <v>218.10000000000002</v>
      </c>
      <c r="G144" s="40">
        <v>202.45000000000005</v>
      </c>
      <c r="H144" s="40">
        <v>282.85000000000002</v>
      </c>
      <c r="I144" s="40">
        <v>298.5</v>
      </c>
      <c r="J144" s="40">
        <v>323.05</v>
      </c>
      <c r="K144" s="31">
        <v>273.95</v>
      </c>
      <c r="L144" s="31">
        <v>233.75</v>
      </c>
      <c r="M144" s="31">
        <v>89.540009999999995</v>
      </c>
      <c r="N144" s="1"/>
      <c r="O144" s="1"/>
    </row>
    <row r="145" spans="1:15" ht="12.75" customHeight="1">
      <c r="A145" s="31">
        <v>135</v>
      </c>
      <c r="B145" s="31" t="s">
        <v>255</v>
      </c>
      <c r="C145" s="31">
        <v>522.29999999999995</v>
      </c>
      <c r="D145" s="40">
        <v>521.4666666666667</v>
      </c>
      <c r="E145" s="40">
        <v>516.18333333333339</v>
      </c>
      <c r="F145" s="40">
        <v>510.06666666666672</v>
      </c>
      <c r="G145" s="40">
        <v>504.78333333333342</v>
      </c>
      <c r="H145" s="40">
        <v>527.58333333333337</v>
      </c>
      <c r="I145" s="40">
        <v>532.86666666666667</v>
      </c>
      <c r="J145" s="40">
        <v>538.98333333333335</v>
      </c>
      <c r="K145" s="31">
        <v>526.75</v>
      </c>
      <c r="L145" s="31">
        <v>515.35</v>
      </c>
      <c r="M145" s="31">
        <v>3.2927499999999998</v>
      </c>
      <c r="N145" s="1"/>
      <c r="O145" s="1"/>
    </row>
    <row r="146" spans="1:15" ht="12.75" customHeight="1">
      <c r="A146" s="31">
        <v>136</v>
      </c>
      <c r="B146" s="31" t="s">
        <v>256</v>
      </c>
      <c r="C146" s="31">
        <v>1734.45</v>
      </c>
      <c r="D146" s="40">
        <v>1734.3333333333333</v>
      </c>
      <c r="E146" s="40">
        <v>1698.7166666666665</v>
      </c>
      <c r="F146" s="40">
        <v>1662.9833333333331</v>
      </c>
      <c r="G146" s="40">
        <v>1627.3666666666663</v>
      </c>
      <c r="H146" s="40">
        <v>1770.0666666666666</v>
      </c>
      <c r="I146" s="40">
        <v>1805.6833333333334</v>
      </c>
      <c r="J146" s="40">
        <v>1841.4166666666667</v>
      </c>
      <c r="K146" s="31">
        <v>1769.95</v>
      </c>
      <c r="L146" s="31">
        <v>1698.6</v>
      </c>
      <c r="M146" s="31">
        <v>1.95099</v>
      </c>
      <c r="N146" s="1"/>
      <c r="O146" s="1"/>
    </row>
    <row r="147" spans="1:15" ht="12.75" customHeight="1">
      <c r="A147" s="31">
        <v>137</v>
      </c>
      <c r="B147" s="31" t="s">
        <v>358</v>
      </c>
      <c r="C147" s="31">
        <v>71.5</v>
      </c>
      <c r="D147" s="40">
        <v>71.7</v>
      </c>
      <c r="E147" s="40">
        <v>71.050000000000011</v>
      </c>
      <c r="F147" s="40">
        <v>70.600000000000009</v>
      </c>
      <c r="G147" s="40">
        <v>69.950000000000017</v>
      </c>
      <c r="H147" s="40">
        <v>72.150000000000006</v>
      </c>
      <c r="I147" s="40">
        <v>72.800000000000011</v>
      </c>
      <c r="J147" s="40">
        <v>73.25</v>
      </c>
      <c r="K147" s="31">
        <v>72.349999999999994</v>
      </c>
      <c r="L147" s="31">
        <v>71.25</v>
      </c>
      <c r="M147" s="31">
        <v>8.2329899999999991</v>
      </c>
      <c r="N147" s="1"/>
      <c r="O147" s="1"/>
    </row>
    <row r="148" spans="1:15" ht="12.75" customHeight="1">
      <c r="A148" s="31">
        <v>138</v>
      </c>
      <c r="B148" s="31" t="s">
        <v>355</v>
      </c>
      <c r="C148" s="31">
        <v>203.35</v>
      </c>
      <c r="D148" s="40">
        <v>204.31666666666669</v>
      </c>
      <c r="E148" s="40">
        <v>201.88333333333338</v>
      </c>
      <c r="F148" s="40">
        <v>200.41666666666669</v>
      </c>
      <c r="G148" s="40">
        <v>197.98333333333338</v>
      </c>
      <c r="H148" s="40">
        <v>205.78333333333339</v>
      </c>
      <c r="I148" s="40">
        <v>208.21666666666673</v>
      </c>
      <c r="J148" s="40">
        <v>209.68333333333339</v>
      </c>
      <c r="K148" s="31">
        <v>206.75</v>
      </c>
      <c r="L148" s="31">
        <v>202.85</v>
      </c>
      <c r="M148" s="31">
        <v>1.5959099999999999</v>
      </c>
      <c r="N148" s="1"/>
      <c r="O148" s="1"/>
    </row>
    <row r="149" spans="1:15" ht="12.75" customHeight="1">
      <c r="A149" s="31">
        <v>139</v>
      </c>
      <c r="B149" s="31" t="s">
        <v>359</v>
      </c>
      <c r="C149" s="31">
        <v>123</v>
      </c>
      <c r="D149" s="40">
        <v>122.96666666666665</v>
      </c>
      <c r="E149" s="40">
        <v>121.13333333333331</v>
      </c>
      <c r="F149" s="40">
        <v>119.26666666666665</v>
      </c>
      <c r="G149" s="40">
        <v>117.43333333333331</v>
      </c>
      <c r="H149" s="40">
        <v>124.83333333333331</v>
      </c>
      <c r="I149" s="40">
        <v>126.66666666666666</v>
      </c>
      <c r="J149" s="40">
        <v>128.5333333333333</v>
      </c>
      <c r="K149" s="31">
        <v>124.8</v>
      </c>
      <c r="L149" s="31">
        <v>121.1</v>
      </c>
      <c r="M149" s="31">
        <v>6.7782600000000004</v>
      </c>
      <c r="N149" s="1"/>
      <c r="O149" s="1"/>
    </row>
    <row r="150" spans="1:15" ht="12.75" customHeight="1">
      <c r="A150" s="31">
        <v>140</v>
      </c>
      <c r="B150" s="31" t="s">
        <v>855</v>
      </c>
      <c r="C150" s="31">
        <v>63.15</v>
      </c>
      <c r="D150" s="40">
        <v>63.6</v>
      </c>
      <c r="E150" s="40">
        <v>62.45</v>
      </c>
      <c r="F150" s="40">
        <v>61.75</v>
      </c>
      <c r="G150" s="40">
        <v>60.6</v>
      </c>
      <c r="H150" s="40">
        <v>64.300000000000011</v>
      </c>
      <c r="I150" s="40">
        <v>65.449999999999989</v>
      </c>
      <c r="J150" s="40">
        <v>66.150000000000006</v>
      </c>
      <c r="K150" s="31">
        <v>64.75</v>
      </c>
      <c r="L150" s="31">
        <v>62.9</v>
      </c>
      <c r="M150" s="31">
        <v>8.4132599999999993</v>
      </c>
      <c r="N150" s="1"/>
      <c r="O150" s="1"/>
    </row>
    <row r="151" spans="1:15" ht="12.75" customHeight="1">
      <c r="A151" s="31">
        <v>141</v>
      </c>
      <c r="B151" s="31" t="s">
        <v>360</v>
      </c>
      <c r="C151" s="31">
        <v>735</v>
      </c>
      <c r="D151" s="40">
        <v>735.91666666666663</v>
      </c>
      <c r="E151" s="40">
        <v>724.13333333333321</v>
      </c>
      <c r="F151" s="40">
        <v>713.26666666666654</v>
      </c>
      <c r="G151" s="40">
        <v>701.48333333333312</v>
      </c>
      <c r="H151" s="40">
        <v>746.7833333333333</v>
      </c>
      <c r="I151" s="40">
        <v>758.56666666666683</v>
      </c>
      <c r="J151" s="40">
        <v>769.43333333333339</v>
      </c>
      <c r="K151" s="31">
        <v>747.7</v>
      </c>
      <c r="L151" s="31">
        <v>725.05</v>
      </c>
      <c r="M151" s="31">
        <v>0.72423999999999999</v>
      </c>
      <c r="N151" s="1"/>
      <c r="O151" s="1"/>
    </row>
    <row r="152" spans="1:15" ht="12.75" customHeight="1">
      <c r="A152" s="31">
        <v>142</v>
      </c>
      <c r="B152" s="31" t="s">
        <v>101</v>
      </c>
      <c r="C152" s="31">
        <v>1802</v>
      </c>
      <c r="D152" s="40">
        <v>1809.75</v>
      </c>
      <c r="E152" s="40">
        <v>1788.5</v>
      </c>
      <c r="F152" s="40">
        <v>1775</v>
      </c>
      <c r="G152" s="40">
        <v>1753.75</v>
      </c>
      <c r="H152" s="40">
        <v>1823.25</v>
      </c>
      <c r="I152" s="40">
        <v>1844.5</v>
      </c>
      <c r="J152" s="40">
        <v>1858</v>
      </c>
      <c r="K152" s="31">
        <v>1831</v>
      </c>
      <c r="L152" s="31">
        <v>1796.25</v>
      </c>
      <c r="M152" s="31">
        <v>17.44444</v>
      </c>
      <c r="N152" s="1"/>
      <c r="O152" s="1"/>
    </row>
    <row r="153" spans="1:15" ht="12.75" customHeight="1">
      <c r="A153" s="31">
        <v>143</v>
      </c>
      <c r="B153" s="31" t="s">
        <v>102</v>
      </c>
      <c r="C153" s="31">
        <v>171.35</v>
      </c>
      <c r="D153" s="40">
        <v>171.71666666666667</v>
      </c>
      <c r="E153" s="40">
        <v>170.48333333333335</v>
      </c>
      <c r="F153" s="40">
        <v>169.61666666666667</v>
      </c>
      <c r="G153" s="40">
        <v>168.38333333333335</v>
      </c>
      <c r="H153" s="40">
        <v>172.58333333333334</v>
      </c>
      <c r="I153" s="40">
        <v>173.81666666666663</v>
      </c>
      <c r="J153" s="40">
        <v>174.68333333333334</v>
      </c>
      <c r="K153" s="31">
        <v>172.95</v>
      </c>
      <c r="L153" s="31">
        <v>170.85</v>
      </c>
      <c r="M153" s="31">
        <v>12.32564</v>
      </c>
      <c r="N153" s="1"/>
      <c r="O153" s="1"/>
    </row>
    <row r="154" spans="1:15" ht="12.75" customHeight="1">
      <c r="A154" s="31">
        <v>144</v>
      </c>
      <c r="B154" s="31" t="s">
        <v>856</v>
      </c>
      <c r="C154" s="31">
        <v>113.55</v>
      </c>
      <c r="D154" s="40">
        <v>114.23333333333335</v>
      </c>
      <c r="E154" s="40">
        <v>112.4666666666667</v>
      </c>
      <c r="F154" s="40">
        <v>111.38333333333335</v>
      </c>
      <c r="G154" s="40">
        <v>109.6166666666667</v>
      </c>
      <c r="H154" s="40">
        <v>115.31666666666669</v>
      </c>
      <c r="I154" s="40">
        <v>117.08333333333334</v>
      </c>
      <c r="J154" s="40">
        <v>118.16666666666669</v>
      </c>
      <c r="K154" s="31">
        <v>116</v>
      </c>
      <c r="L154" s="31">
        <v>113.15</v>
      </c>
      <c r="M154" s="31">
        <v>0.36179</v>
      </c>
      <c r="N154" s="1"/>
      <c r="O154" s="1"/>
    </row>
    <row r="155" spans="1:15" ht="12.75" customHeight="1">
      <c r="A155" s="31">
        <v>145</v>
      </c>
      <c r="B155" s="31" t="s">
        <v>361</v>
      </c>
      <c r="C155" s="31">
        <v>287.3</v>
      </c>
      <c r="D155" s="40">
        <v>287.56666666666666</v>
      </c>
      <c r="E155" s="40">
        <v>282.7833333333333</v>
      </c>
      <c r="F155" s="40">
        <v>278.26666666666665</v>
      </c>
      <c r="G155" s="40">
        <v>273.48333333333329</v>
      </c>
      <c r="H155" s="40">
        <v>292.08333333333331</v>
      </c>
      <c r="I155" s="40">
        <v>296.86666666666673</v>
      </c>
      <c r="J155" s="40">
        <v>301.38333333333333</v>
      </c>
      <c r="K155" s="31">
        <v>292.35000000000002</v>
      </c>
      <c r="L155" s="31">
        <v>283.05</v>
      </c>
      <c r="M155" s="31">
        <v>3.29094</v>
      </c>
      <c r="N155" s="1"/>
      <c r="O155" s="1"/>
    </row>
    <row r="156" spans="1:15" ht="12.75" customHeight="1">
      <c r="A156" s="31">
        <v>146</v>
      </c>
      <c r="B156" s="31" t="s">
        <v>103</v>
      </c>
      <c r="C156" s="31">
        <v>93.05</v>
      </c>
      <c r="D156" s="40">
        <v>93.383333333333326</v>
      </c>
      <c r="E156" s="40">
        <v>92.216666666666654</v>
      </c>
      <c r="F156" s="40">
        <v>91.383333333333326</v>
      </c>
      <c r="G156" s="40">
        <v>90.216666666666654</v>
      </c>
      <c r="H156" s="40">
        <v>94.216666666666654</v>
      </c>
      <c r="I156" s="40">
        <v>95.38333333333334</v>
      </c>
      <c r="J156" s="40">
        <v>96.216666666666654</v>
      </c>
      <c r="K156" s="31">
        <v>94.55</v>
      </c>
      <c r="L156" s="31">
        <v>92.55</v>
      </c>
      <c r="M156" s="31">
        <v>119.74638</v>
      </c>
      <c r="N156" s="1"/>
      <c r="O156" s="1"/>
    </row>
    <row r="157" spans="1:15" ht="12.75" customHeight="1">
      <c r="A157" s="31">
        <v>147</v>
      </c>
      <c r="B157" s="31" t="s">
        <v>363</v>
      </c>
      <c r="C157" s="31">
        <v>566.85</v>
      </c>
      <c r="D157" s="40">
        <v>573.45000000000005</v>
      </c>
      <c r="E157" s="40">
        <v>553.95000000000005</v>
      </c>
      <c r="F157" s="40">
        <v>541.04999999999995</v>
      </c>
      <c r="G157" s="40">
        <v>521.54999999999995</v>
      </c>
      <c r="H157" s="40">
        <v>586.35000000000014</v>
      </c>
      <c r="I157" s="40">
        <v>605.85000000000014</v>
      </c>
      <c r="J157" s="40">
        <v>618.75000000000023</v>
      </c>
      <c r="K157" s="31">
        <v>592.95000000000005</v>
      </c>
      <c r="L157" s="31">
        <v>560.54999999999995</v>
      </c>
      <c r="M157" s="31">
        <v>3.1364000000000001</v>
      </c>
      <c r="N157" s="1"/>
      <c r="O157" s="1"/>
    </row>
    <row r="158" spans="1:15" ht="12.75" customHeight="1">
      <c r="A158" s="31">
        <v>148</v>
      </c>
      <c r="B158" s="31" t="s">
        <v>362</v>
      </c>
      <c r="C158" s="31">
        <v>3630.8</v>
      </c>
      <c r="D158" s="40">
        <v>3626.6</v>
      </c>
      <c r="E158" s="40">
        <v>3524.2</v>
      </c>
      <c r="F158" s="40">
        <v>3417.6</v>
      </c>
      <c r="G158" s="40">
        <v>3315.2</v>
      </c>
      <c r="H158" s="40">
        <v>3733.2</v>
      </c>
      <c r="I158" s="40">
        <v>3835.6000000000004</v>
      </c>
      <c r="J158" s="40">
        <v>3942.2</v>
      </c>
      <c r="K158" s="31">
        <v>3729</v>
      </c>
      <c r="L158" s="31">
        <v>3520</v>
      </c>
      <c r="M158" s="31">
        <v>0.35127999999999998</v>
      </c>
      <c r="N158" s="1"/>
      <c r="O158" s="1"/>
    </row>
    <row r="159" spans="1:15" ht="12.75" customHeight="1">
      <c r="A159" s="31">
        <v>149</v>
      </c>
      <c r="B159" s="31" t="s">
        <v>364</v>
      </c>
      <c r="C159" s="31">
        <v>210.7</v>
      </c>
      <c r="D159" s="40">
        <v>211.95000000000002</v>
      </c>
      <c r="E159" s="40">
        <v>207.25000000000003</v>
      </c>
      <c r="F159" s="40">
        <v>203.8</v>
      </c>
      <c r="G159" s="40">
        <v>199.10000000000002</v>
      </c>
      <c r="H159" s="40">
        <v>215.40000000000003</v>
      </c>
      <c r="I159" s="40">
        <v>220.10000000000002</v>
      </c>
      <c r="J159" s="40">
        <v>223.55000000000004</v>
      </c>
      <c r="K159" s="31">
        <v>216.65</v>
      </c>
      <c r="L159" s="31">
        <v>208.5</v>
      </c>
      <c r="M159" s="31">
        <v>5.1286100000000001</v>
      </c>
      <c r="N159" s="1"/>
      <c r="O159" s="1"/>
    </row>
    <row r="160" spans="1:15" ht="12.75" customHeight="1">
      <c r="A160" s="31">
        <v>150</v>
      </c>
      <c r="B160" s="31" t="s">
        <v>381</v>
      </c>
      <c r="C160" s="31">
        <v>2050.25</v>
      </c>
      <c r="D160" s="40">
        <v>2056.4166666666665</v>
      </c>
      <c r="E160" s="40">
        <v>2024.9333333333329</v>
      </c>
      <c r="F160" s="40">
        <v>1999.6166666666663</v>
      </c>
      <c r="G160" s="40">
        <v>1968.1333333333328</v>
      </c>
      <c r="H160" s="40">
        <v>2081.7333333333331</v>
      </c>
      <c r="I160" s="40">
        <v>2113.2166666666667</v>
      </c>
      <c r="J160" s="40">
        <v>2138.5333333333333</v>
      </c>
      <c r="K160" s="31">
        <v>2087.9</v>
      </c>
      <c r="L160" s="31">
        <v>2031.1</v>
      </c>
      <c r="M160" s="31">
        <v>0.39711999999999997</v>
      </c>
      <c r="N160" s="1"/>
      <c r="O160" s="1"/>
    </row>
    <row r="161" spans="1:15" ht="12.75" customHeight="1">
      <c r="A161" s="31">
        <v>151</v>
      </c>
      <c r="B161" s="31" t="s">
        <v>257</v>
      </c>
      <c r="C161" s="31">
        <v>284.75</v>
      </c>
      <c r="D161" s="40">
        <v>284.71666666666664</v>
      </c>
      <c r="E161" s="40">
        <v>278.5333333333333</v>
      </c>
      <c r="F161" s="40">
        <v>272.31666666666666</v>
      </c>
      <c r="G161" s="40">
        <v>266.13333333333333</v>
      </c>
      <c r="H161" s="40">
        <v>290.93333333333328</v>
      </c>
      <c r="I161" s="40">
        <v>297.11666666666656</v>
      </c>
      <c r="J161" s="40">
        <v>303.33333333333326</v>
      </c>
      <c r="K161" s="31">
        <v>290.89999999999998</v>
      </c>
      <c r="L161" s="31">
        <v>278.5</v>
      </c>
      <c r="M161" s="31">
        <v>35.081539999999997</v>
      </c>
      <c r="N161" s="1"/>
      <c r="O161" s="1"/>
    </row>
    <row r="162" spans="1:15" ht="12.75" customHeight="1">
      <c r="A162" s="31">
        <v>152</v>
      </c>
      <c r="B162" s="31" t="s">
        <v>367</v>
      </c>
      <c r="C162" s="31">
        <v>50.4</v>
      </c>
      <c r="D162" s="40">
        <v>50.800000000000004</v>
      </c>
      <c r="E162" s="40">
        <v>49.600000000000009</v>
      </c>
      <c r="F162" s="40">
        <v>48.800000000000004</v>
      </c>
      <c r="G162" s="40">
        <v>47.600000000000009</v>
      </c>
      <c r="H162" s="40">
        <v>51.600000000000009</v>
      </c>
      <c r="I162" s="40">
        <v>52.800000000000011</v>
      </c>
      <c r="J162" s="40">
        <v>53.600000000000009</v>
      </c>
      <c r="K162" s="31">
        <v>52</v>
      </c>
      <c r="L162" s="31">
        <v>50</v>
      </c>
      <c r="M162" s="31">
        <v>13.36636</v>
      </c>
      <c r="N162" s="1"/>
      <c r="O162" s="1"/>
    </row>
    <row r="163" spans="1:15" ht="12.75" customHeight="1">
      <c r="A163" s="31">
        <v>153</v>
      </c>
      <c r="B163" s="31" t="s">
        <v>365</v>
      </c>
      <c r="C163" s="31">
        <v>175.15</v>
      </c>
      <c r="D163" s="40">
        <v>174.48333333333335</v>
      </c>
      <c r="E163" s="40">
        <v>171.91666666666669</v>
      </c>
      <c r="F163" s="40">
        <v>168.68333333333334</v>
      </c>
      <c r="G163" s="40">
        <v>166.11666666666667</v>
      </c>
      <c r="H163" s="40">
        <v>177.7166666666667</v>
      </c>
      <c r="I163" s="40">
        <v>180.28333333333336</v>
      </c>
      <c r="J163" s="40">
        <v>183.51666666666671</v>
      </c>
      <c r="K163" s="31">
        <v>177.05</v>
      </c>
      <c r="L163" s="31">
        <v>171.25</v>
      </c>
      <c r="M163" s="31">
        <v>62.959319999999998</v>
      </c>
      <c r="N163" s="1"/>
      <c r="O163" s="1"/>
    </row>
    <row r="164" spans="1:15" ht="12.75" customHeight="1">
      <c r="A164" s="31">
        <v>154</v>
      </c>
      <c r="B164" s="31" t="s">
        <v>380</v>
      </c>
      <c r="C164" s="31">
        <v>171.35</v>
      </c>
      <c r="D164" s="40">
        <v>170.79999999999998</v>
      </c>
      <c r="E164" s="40">
        <v>168.49999999999997</v>
      </c>
      <c r="F164" s="40">
        <v>165.64999999999998</v>
      </c>
      <c r="G164" s="40">
        <v>163.34999999999997</v>
      </c>
      <c r="H164" s="40">
        <v>173.64999999999998</v>
      </c>
      <c r="I164" s="40">
        <v>175.95</v>
      </c>
      <c r="J164" s="40">
        <v>178.79999999999998</v>
      </c>
      <c r="K164" s="31">
        <v>173.1</v>
      </c>
      <c r="L164" s="31">
        <v>167.95</v>
      </c>
      <c r="M164" s="31">
        <v>2.1451799999999999</v>
      </c>
      <c r="N164" s="1"/>
      <c r="O164" s="1"/>
    </row>
    <row r="165" spans="1:15" ht="12.75" customHeight="1">
      <c r="A165" s="31">
        <v>155</v>
      </c>
      <c r="B165" s="31" t="s">
        <v>104</v>
      </c>
      <c r="C165" s="31">
        <v>140.19999999999999</v>
      </c>
      <c r="D165" s="40">
        <v>140.79999999999998</v>
      </c>
      <c r="E165" s="40">
        <v>138.39999999999998</v>
      </c>
      <c r="F165" s="40">
        <v>136.6</v>
      </c>
      <c r="G165" s="40">
        <v>134.19999999999999</v>
      </c>
      <c r="H165" s="40">
        <v>142.59999999999997</v>
      </c>
      <c r="I165" s="40">
        <v>145</v>
      </c>
      <c r="J165" s="40">
        <v>146.79999999999995</v>
      </c>
      <c r="K165" s="31">
        <v>143.19999999999999</v>
      </c>
      <c r="L165" s="31">
        <v>139</v>
      </c>
      <c r="M165" s="31">
        <v>91.025319999999994</v>
      </c>
      <c r="N165" s="1"/>
      <c r="O165" s="1"/>
    </row>
    <row r="166" spans="1:15" ht="12.75" customHeight="1">
      <c r="A166" s="31">
        <v>156</v>
      </c>
      <c r="B166" s="31" t="s">
        <v>369</v>
      </c>
      <c r="C166" s="31">
        <v>2902.35</v>
      </c>
      <c r="D166" s="40">
        <v>2922.4500000000003</v>
      </c>
      <c r="E166" s="40">
        <v>2869.9000000000005</v>
      </c>
      <c r="F166" s="40">
        <v>2837.4500000000003</v>
      </c>
      <c r="G166" s="40">
        <v>2784.9000000000005</v>
      </c>
      <c r="H166" s="40">
        <v>2954.9000000000005</v>
      </c>
      <c r="I166" s="40">
        <v>3007.4500000000007</v>
      </c>
      <c r="J166" s="40">
        <v>3039.9000000000005</v>
      </c>
      <c r="K166" s="31">
        <v>2975</v>
      </c>
      <c r="L166" s="31">
        <v>2890</v>
      </c>
      <c r="M166" s="31">
        <v>0.12149</v>
      </c>
      <c r="N166" s="1"/>
      <c r="O166" s="1"/>
    </row>
    <row r="167" spans="1:15" ht="12.75" customHeight="1">
      <c r="A167" s="31">
        <v>157</v>
      </c>
      <c r="B167" s="31" t="s">
        <v>370</v>
      </c>
      <c r="C167" s="31">
        <v>3503.45</v>
      </c>
      <c r="D167" s="40">
        <v>3464</v>
      </c>
      <c r="E167" s="40">
        <v>3373</v>
      </c>
      <c r="F167" s="40">
        <v>3242.55</v>
      </c>
      <c r="G167" s="40">
        <v>3151.55</v>
      </c>
      <c r="H167" s="40">
        <v>3594.45</v>
      </c>
      <c r="I167" s="40">
        <v>3685.45</v>
      </c>
      <c r="J167" s="40">
        <v>3815.8999999999996</v>
      </c>
      <c r="K167" s="31">
        <v>3555</v>
      </c>
      <c r="L167" s="31">
        <v>3333.55</v>
      </c>
      <c r="M167" s="31">
        <v>0.16175</v>
      </c>
      <c r="N167" s="1"/>
      <c r="O167" s="1"/>
    </row>
    <row r="168" spans="1:15" ht="12.75" customHeight="1">
      <c r="A168" s="31">
        <v>158</v>
      </c>
      <c r="B168" s="31" t="s">
        <v>376</v>
      </c>
      <c r="C168" s="31">
        <v>314.60000000000002</v>
      </c>
      <c r="D168" s="40">
        <v>316.18333333333334</v>
      </c>
      <c r="E168" s="40">
        <v>310.36666666666667</v>
      </c>
      <c r="F168" s="40">
        <v>306.13333333333333</v>
      </c>
      <c r="G168" s="40">
        <v>300.31666666666666</v>
      </c>
      <c r="H168" s="40">
        <v>320.41666666666669</v>
      </c>
      <c r="I168" s="40">
        <v>326.23333333333341</v>
      </c>
      <c r="J168" s="40">
        <v>330.4666666666667</v>
      </c>
      <c r="K168" s="31">
        <v>322</v>
      </c>
      <c r="L168" s="31">
        <v>311.95</v>
      </c>
      <c r="M168" s="31">
        <v>0.89466999999999997</v>
      </c>
      <c r="N168" s="1"/>
      <c r="O168" s="1"/>
    </row>
    <row r="169" spans="1:15" ht="12.75" customHeight="1">
      <c r="A169" s="31">
        <v>159</v>
      </c>
      <c r="B169" s="31" t="s">
        <v>371</v>
      </c>
      <c r="C169" s="31">
        <v>147.6</v>
      </c>
      <c r="D169" s="40">
        <v>146.98333333333335</v>
      </c>
      <c r="E169" s="40">
        <v>144.7166666666667</v>
      </c>
      <c r="F169" s="40">
        <v>141.83333333333334</v>
      </c>
      <c r="G169" s="40">
        <v>139.56666666666669</v>
      </c>
      <c r="H169" s="40">
        <v>149.8666666666667</v>
      </c>
      <c r="I169" s="40">
        <v>152.13333333333335</v>
      </c>
      <c r="J169" s="40">
        <v>155.01666666666671</v>
      </c>
      <c r="K169" s="31">
        <v>149.25</v>
      </c>
      <c r="L169" s="31">
        <v>144.1</v>
      </c>
      <c r="M169" s="31">
        <v>16.14038</v>
      </c>
      <c r="N169" s="1"/>
      <c r="O169" s="1"/>
    </row>
    <row r="170" spans="1:15" ht="12.75" customHeight="1">
      <c r="A170" s="31">
        <v>160</v>
      </c>
      <c r="B170" s="31" t="s">
        <v>372</v>
      </c>
      <c r="C170" s="31">
        <v>5501.35</v>
      </c>
      <c r="D170" s="40">
        <v>5510.45</v>
      </c>
      <c r="E170" s="40">
        <v>5480.9</v>
      </c>
      <c r="F170" s="40">
        <v>5460.45</v>
      </c>
      <c r="G170" s="40">
        <v>5430.9</v>
      </c>
      <c r="H170" s="40">
        <v>5530.9</v>
      </c>
      <c r="I170" s="40">
        <v>5560.4500000000007</v>
      </c>
      <c r="J170" s="40">
        <v>5580.9</v>
      </c>
      <c r="K170" s="31">
        <v>5540</v>
      </c>
      <c r="L170" s="31">
        <v>5490</v>
      </c>
      <c r="M170" s="31">
        <v>2.163E-2</v>
      </c>
      <c r="N170" s="1"/>
      <c r="O170" s="1"/>
    </row>
    <row r="171" spans="1:15" ht="12.75" customHeight="1">
      <c r="A171" s="31">
        <v>161</v>
      </c>
      <c r="B171" s="31" t="s">
        <v>258</v>
      </c>
      <c r="C171" s="31">
        <v>3509.9</v>
      </c>
      <c r="D171" s="40">
        <v>3505.4833333333336</v>
      </c>
      <c r="E171" s="40">
        <v>3445.416666666667</v>
      </c>
      <c r="F171" s="40">
        <v>3380.9333333333334</v>
      </c>
      <c r="G171" s="40">
        <v>3320.8666666666668</v>
      </c>
      <c r="H171" s="40">
        <v>3569.9666666666672</v>
      </c>
      <c r="I171" s="40">
        <v>3630.0333333333338</v>
      </c>
      <c r="J171" s="40">
        <v>3694.5166666666673</v>
      </c>
      <c r="K171" s="31">
        <v>3565.55</v>
      </c>
      <c r="L171" s="31">
        <v>3441</v>
      </c>
      <c r="M171" s="31">
        <v>2.21157</v>
      </c>
      <c r="N171" s="1"/>
      <c r="O171" s="1"/>
    </row>
    <row r="172" spans="1:15" ht="12.75" customHeight="1">
      <c r="A172" s="31">
        <v>162</v>
      </c>
      <c r="B172" s="31" t="s">
        <v>373</v>
      </c>
      <c r="C172" s="31">
        <v>1619.15</v>
      </c>
      <c r="D172" s="40">
        <v>1621.7166666666665</v>
      </c>
      <c r="E172" s="40">
        <v>1593.4333333333329</v>
      </c>
      <c r="F172" s="40">
        <v>1567.7166666666665</v>
      </c>
      <c r="G172" s="40">
        <v>1539.4333333333329</v>
      </c>
      <c r="H172" s="40">
        <v>1647.4333333333329</v>
      </c>
      <c r="I172" s="40">
        <v>1675.7166666666662</v>
      </c>
      <c r="J172" s="40">
        <v>1701.4333333333329</v>
      </c>
      <c r="K172" s="31">
        <v>1650</v>
      </c>
      <c r="L172" s="31">
        <v>1596</v>
      </c>
      <c r="M172" s="31">
        <v>0.45812000000000003</v>
      </c>
      <c r="N172" s="1"/>
      <c r="O172" s="1"/>
    </row>
    <row r="173" spans="1:15" ht="12.75" customHeight="1">
      <c r="A173" s="31">
        <v>163</v>
      </c>
      <c r="B173" s="31" t="s">
        <v>105</v>
      </c>
      <c r="C173" s="31">
        <v>519.75</v>
      </c>
      <c r="D173" s="40">
        <v>518.98333333333335</v>
      </c>
      <c r="E173" s="40">
        <v>511.2166666666667</v>
      </c>
      <c r="F173" s="40">
        <v>502.68333333333334</v>
      </c>
      <c r="G173" s="40">
        <v>494.91666666666669</v>
      </c>
      <c r="H173" s="40">
        <v>527.51666666666665</v>
      </c>
      <c r="I173" s="40">
        <v>535.2833333333333</v>
      </c>
      <c r="J173" s="40">
        <v>543.81666666666672</v>
      </c>
      <c r="K173" s="31">
        <v>526.75</v>
      </c>
      <c r="L173" s="31">
        <v>510.45</v>
      </c>
      <c r="M173" s="31">
        <v>22.809200000000001</v>
      </c>
      <c r="N173" s="1"/>
      <c r="O173" s="1"/>
    </row>
    <row r="174" spans="1:15" ht="12.75" customHeight="1">
      <c r="A174" s="31">
        <v>164</v>
      </c>
      <c r="B174" s="31" t="s">
        <v>368</v>
      </c>
      <c r="C174" s="31">
        <v>4527.8</v>
      </c>
      <c r="D174" s="40">
        <v>4543.9000000000005</v>
      </c>
      <c r="E174" s="40">
        <v>4488.9000000000015</v>
      </c>
      <c r="F174" s="40">
        <v>4450.0000000000009</v>
      </c>
      <c r="G174" s="40">
        <v>4395.0000000000018</v>
      </c>
      <c r="H174" s="40">
        <v>4582.8000000000011</v>
      </c>
      <c r="I174" s="40">
        <v>4637.7999999999993</v>
      </c>
      <c r="J174" s="40">
        <v>4676.7000000000007</v>
      </c>
      <c r="K174" s="31">
        <v>4598.8999999999996</v>
      </c>
      <c r="L174" s="31">
        <v>4505</v>
      </c>
      <c r="M174" s="31">
        <v>0.21865000000000001</v>
      </c>
      <c r="N174" s="1"/>
      <c r="O174" s="1"/>
    </row>
    <row r="175" spans="1:15" ht="12.75" customHeight="1">
      <c r="A175" s="31">
        <v>165</v>
      </c>
      <c r="B175" s="31" t="s">
        <v>107</v>
      </c>
      <c r="C175" s="31">
        <v>39.4</v>
      </c>
      <c r="D175" s="40">
        <v>39.533333333333331</v>
      </c>
      <c r="E175" s="40">
        <v>38.916666666666664</v>
      </c>
      <c r="F175" s="40">
        <v>38.43333333333333</v>
      </c>
      <c r="G175" s="40">
        <v>37.816666666666663</v>
      </c>
      <c r="H175" s="40">
        <v>40.016666666666666</v>
      </c>
      <c r="I175" s="40">
        <v>40.63333333333334</v>
      </c>
      <c r="J175" s="40">
        <v>41.116666666666667</v>
      </c>
      <c r="K175" s="31">
        <v>40.15</v>
      </c>
      <c r="L175" s="31">
        <v>39.049999999999997</v>
      </c>
      <c r="M175" s="31">
        <v>185.60382000000001</v>
      </c>
      <c r="N175" s="1"/>
      <c r="O175" s="1"/>
    </row>
    <row r="176" spans="1:15" ht="12.75" customHeight="1">
      <c r="A176" s="31">
        <v>166</v>
      </c>
      <c r="B176" s="31" t="s">
        <v>382</v>
      </c>
      <c r="C176" s="31">
        <v>407.5</v>
      </c>
      <c r="D176" s="40">
        <v>410.41666666666669</v>
      </c>
      <c r="E176" s="40">
        <v>402.18333333333339</v>
      </c>
      <c r="F176" s="40">
        <v>396.86666666666673</v>
      </c>
      <c r="G176" s="40">
        <v>388.63333333333344</v>
      </c>
      <c r="H176" s="40">
        <v>415.73333333333335</v>
      </c>
      <c r="I176" s="40">
        <v>423.96666666666658</v>
      </c>
      <c r="J176" s="40">
        <v>429.2833333333333</v>
      </c>
      <c r="K176" s="31">
        <v>418.65</v>
      </c>
      <c r="L176" s="31">
        <v>405.1</v>
      </c>
      <c r="M176" s="31">
        <v>4.5372899999999996</v>
      </c>
      <c r="N176" s="1"/>
      <c r="O176" s="1"/>
    </row>
    <row r="177" spans="1:15" ht="12.75" customHeight="1">
      <c r="A177" s="31">
        <v>167</v>
      </c>
      <c r="B177" s="31" t="s">
        <v>374</v>
      </c>
      <c r="C177" s="31">
        <v>1139.1500000000001</v>
      </c>
      <c r="D177" s="40">
        <v>1152.75</v>
      </c>
      <c r="E177" s="40">
        <v>1117.5</v>
      </c>
      <c r="F177" s="40">
        <v>1095.8499999999999</v>
      </c>
      <c r="G177" s="40">
        <v>1060.5999999999999</v>
      </c>
      <c r="H177" s="40">
        <v>1174.4000000000001</v>
      </c>
      <c r="I177" s="40">
        <v>1209.6500000000001</v>
      </c>
      <c r="J177" s="40">
        <v>1231.3000000000002</v>
      </c>
      <c r="K177" s="31">
        <v>1188</v>
      </c>
      <c r="L177" s="31">
        <v>1131.0999999999999</v>
      </c>
      <c r="M177" s="31">
        <v>0.27510000000000001</v>
      </c>
      <c r="N177" s="1"/>
      <c r="O177" s="1"/>
    </row>
    <row r="178" spans="1:15" ht="12.75" customHeight="1">
      <c r="A178" s="31">
        <v>168</v>
      </c>
      <c r="B178" s="31" t="s">
        <v>259</v>
      </c>
      <c r="C178" s="31">
        <v>572.45000000000005</v>
      </c>
      <c r="D178" s="40">
        <v>576.41666666666663</v>
      </c>
      <c r="E178" s="40">
        <v>564.08333333333326</v>
      </c>
      <c r="F178" s="40">
        <v>555.71666666666658</v>
      </c>
      <c r="G178" s="40">
        <v>543.38333333333321</v>
      </c>
      <c r="H178" s="40">
        <v>584.7833333333333</v>
      </c>
      <c r="I178" s="40">
        <v>597.11666666666656</v>
      </c>
      <c r="J178" s="40">
        <v>605.48333333333335</v>
      </c>
      <c r="K178" s="31">
        <v>588.75</v>
      </c>
      <c r="L178" s="31">
        <v>568.04999999999995</v>
      </c>
      <c r="M178" s="31">
        <v>0.70248999999999995</v>
      </c>
      <c r="N178" s="1"/>
      <c r="O178" s="1"/>
    </row>
    <row r="179" spans="1:15" ht="12.75" customHeight="1">
      <c r="A179" s="31">
        <v>169</v>
      </c>
      <c r="B179" s="31" t="s">
        <v>108</v>
      </c>
      <c r="C179" s="31">
        <v>913.85</v>
      </c>
      <c r="D179" s="40">
        <v>914.69999999999993</v>
      </c>
      <c r="E179" s="40">
        <v>905.14999999999986</v>
      </c>
      <c r="F179" s="40">
        <v>896.44999999999993</v>
      </c>
      <c r="G179" s="40">
        <v>886.89999999999986</v>
      </c>
      <c r="H179" s="40">
        <v>923.39999999999986</v>
      </c>
      <c r="I179" s="40">
        <v>932.94999999999982</v>
      </c>
      <c r="J179" s="40">
        <v>941.64999999999986</v>
      </c>
      <c r="K179" s="31">
        <v>924.25</v>
      </c>
      <c r="L179" s="31">
        <v>906</v>
      </c>
      <c r="M179" s="31">
        <v>6.7174100000000001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619.25</v>
      </c>
      <c r="D180" s="40">
        <v>619.23333333333335</v>
      </c>
      <c r="E180" s="40">
        <v>612.4666666666667</v>
      </c>
      <c r="F180" s="40">
        <v>605.68333333333339</v>
      </c>
      <c r="G180" s="40">
        <v>598.91666666666674</v>
      </c>
      <c r="H180" s="40">
        <v>626.01666666666665</v>
      </c>
      <c r="I180" s="40">
        <v>632.7833333333333</v>
      </c>
      <c r="J180" s="40">
        <v>639.56666666666661</v>
      </c>
      <c r="K180" s="31">
        <v>626</v>
      </c>
      <c r="L180" s="31">
        <v>612.45000000000005</v>
      </c>
      <c r="M180" s="31">
        <v>1.84169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2182.5</v>
      </c>
      <c r="D181" s="40">
        <v>2199.2666666666669</v>
      </c>
      <c r="E181" s="40">
        <v>2143.7333333333336</v>
      </c>
      <c r="F181" s="40">
        <v>2104.9666666666667</v>
      </c>
      <c r="G181" s="40">
        <v>2049.4333333333334</v>
      </c>
      <c r="H181" s="40">
        <v>2238.0333333333338</v>
      </c>
      <c r="I181" s="40">
        <v>2293.5666666666675</v>
      </c>
      <c r="J181" s="40">
        <v>2332.3333333333339</v>
      </c>
      <c r="K181" s="31">
        <v>2254.8000000000002</v>
      </c>
      <c r="L181" s="31">
        <v>2160.5</v>
      </c>
      <c r="M181" s="31">
        <v>13.465870000000001</v>
      </c>
      <c r="N181" s="1"/>
      <c r="O181" s="1"/>
    </row>
    <row r="182" spans="1:15" ht="12.75" customHeight="1">
      <c r="A182" s="31">
        <v>172</v>
      </c>
      <c r="B182" s="31" t="s">
        <v>383</v>
      </c>
      <c r="C182" s="31">
        <v>105.2</v>
      </c>
      <c r="D182" s="40">
        <v>105.03333333333335</v>
      </c>
      <c r="E182" s="40">
        <v>103.31666666666669</v>
      </c>
      <c r="F182" s="40">
        <v>101.43333333333335</v>
      </c>
      <c r="G182" s="40">
        <v>99.716666666666697</v>
      </c>
      <c r="H182" s="40">
        <v>106.91666666666669</v>
      </c>
      <c r="I182" s="40">
        <v>108.63333333333335</v>
      </c>
      <c r="J182" s="40">
        <v>110.51666666666668</v>
      </c>
      <c r="K182" s="31">
        <v>106.75</v>
      </c>
      <c r="L182" s="31">
        <v>103.15</v>
      </c>
      <c r="M182" s="31">
        <v>4.6531500000000001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312.64999999999998</v>
      </c>
      <c r="D183" s="40">
        <v>314.13333333333338</v>
      </c>
      <c r="E183" s="40">
        <v>309.96666666666675</v>
      </c>
      <c r="F183" s="40">
        <v>307.28333333333336</v>
      </c>
      <c r="G183" s="40">
        <v>303.11666666666673</v>
      </c>
      <c r="H183" s="40">
        <v>316.81666666666678</v>
      </c>
      <c r="I183" s="40">
        <v>320.98333333333341</v>
      </c>
      <c r="J183" s="40">
        <v>323.6666666666668</v>
      </c>
      <c r="K183" s="31">
        <v>318.3</v>
      </c>
      <c r="L183" s="31">
        <v>311.45</v>
      </c>
      <c r="M183" s="31">
        <v>13.008179999999999</v>
      </c>
      <c r="N183" s="1"/>
      <c r="O183" s="1"/>
    </row>
    <row r="184" spans="1:15" ht="12.75" customHeight="1">
      <c r="A184" s="31">
        <v>174</v>
      </c>
      <c r="B184" s="31" t="s">
        <v>375</v>
      </c>
      <c r="C184" s="31">
        <v>458.9</v>
      </c>
      <c r="D184" s="40">
        <v>461.84999999999997</v>
      </c>
      <c r="E184" s="40">
        <v>447.29999999999995</v>
      </c>
      <c r="F184" s="40">
        <v>435.7</v>
      </c>
      <c r="G184" s="40">
        <v>421.15</v>
      </c>
      <c r="H184" s="40">
        <v>473.44999999999993</v>
      </c>
      <c r="I184" s="40">
        <v>488</v>
      </c>
      <c r="J184" s="40">
        <v>499.59999999999991</v>
      </c>
      <c r="K184" s="31">
        <v>476.4</v>
      </c>
      <c r="L184" s="31">
        <v>450.25</v>
      </c>
      <c r="M184" s="31">
        <v>10.624320000000001</v>
      </c>
      <c r="N184" s="1"/>
      <c r="O184" s="1"/>
    </row>
    <row r="185" spans="1:15" ht="12.75" customHeight="1">
      <c r="A185" s="31">
        <v>175</v>
      </c>
      <c r="B185" s="31" t="s">
        <v>111</v>
      </c>
      <c r="C185" s="31">
        <v>1746.95</v>
      </c>
      <c r="D185" s="40">
        <v>1758.3333333333333</v>
      </c>
      <c r="E185" s="40">
        <v>1722.7166666666665</v>
      </c>
      <c r="F185" s="40">
        <v>1698.4833333333331</v>
      </c>
      <c r="G185" s="40">
        <v>1662.8666666666663</v>
      </c>
      <c r="H185" s="40">
        <v>1782.5666666666666</v>
      </c>
      <c r="I185" s="40">
        <v>1818.1833333333334</v>
      </c>
      <c r="J185" s="40">
        <v>1842.4166666666667</v>
      </c>
      <c r="K185" s="31">
        <v>1793.95</v>
      </c>
      <c r="L185" s="31">
        <v>1734.1</v>
      </c>
      <c r="M185" s="31">
        <v>6.9584599999999996</v>
      </c>
      <c r="N185" s="1"/>
      <c r="O185" s="1"/>
    </row>
    <row r="186" spans="1:15" ht="12.75" customHeight="1">
      <c r="A186" s="31">
        <v>176</v>
      </c>
      <c r="B186" s="31" t="s">
        <v>377</v>
      </c>
      <c r="C186" s="31">
        <v>155.6</v>
      </c>
      <c r="D186" s="40">
        <v>158.06666666666666</v>
      </c>
      <c r="E186" s="40">
        <v>152.53333333333333</v>
      </c>
      <c r="F186" s="40">
        <v>149.46666666666667</v>
      </c>
      <c r="G186" s="40">
        <v>143.93333333333334</v>
      </c>
      <c r="H186" s="40">
        <v>161.13333333333333</v>
      </c>
      <c r="I186" s="40">
        <v>166.66666666666663</v>
      </c>
      <c r="J186" s="40">
        <v>169.73333333333332</v>
      </c>
      <c r="K186" s="31">
        <v>163.6</v>
      </c>
      <c r="L186" s="31">
        <v>155</v>
      </c>
      <c r="M186" s="31">
        <v>71.798910000000006</v>
      </c>
      <c r="N186" s="1"/>
      <c r="O186" s="1"/>
    </row>
    <row r="187" spans="1:15" ht="12.75" customHeight="1">
      <c r="A187" s="31">
        <v>177</v>
      </c>
      <c r="B187" s="31" t="s">
        <v>378</v>
      </c>
      <c r="C187" s="31">
        <v>1796.75</v>
      </c>
      <c r="D187" s="40">
        <v>1799.0666666666666</v>
      </c>
      <c r="E187" s="40">
        <v>1763.1833333333332</v>
      </c>
      <c r="F187" s="40">
        <v>1729.6166666666666</v>
      </c>
      <c r="G187" s="40">
        <v>1693.7333333333331</v>
      </c>
      <c r="H187" s="40">
        <v>1832.6333333333332</v>
      </c>
      <c r="I187" s="40">
        <v>1868.5166666666664</v>
      </c>
      <c r="J187" s="40">
        <v>1902.0833333333333</v>
      </c>
      <c r="K187" s="31">
        <v>1834.95</v>
      </c>
      <c r="L187" s="31">
        <v>1765.5</v>
      </c>
      <c r="M187" s="31">
        <v>0.83862999999999999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114.35</v>
      </c>
      <c r="D188" s="40">
        <v>115.16666666666667</v>
      </c>
      <c r="E188" s="40">
        <v>112.43333333333334</v>
      </c>
      <c r="F188" s="40">
        <v>110.51666666666667</v>
      </c>
      <c r="G188" s="40">
        <v>107.78333333333333</v>
      </c>
      <c r="H188" s="40">
        <v>117.08333333333334</v>
      </c>
      <c r="I188" s="40">
        <v>119.81666666666666</v>
      </c>
      <c r="J188" s="40">
        <v>121.73333333333335</v>
      </c>
      <c r="K188" s="31">
        <v>117.9</v>
      </c>
      <c r="L188" s="31">
        <v>113.25</v>
      </c>
      <c r="M188" s="31">
        <v>10.62818</v>
      </c>
      <c r="N188" s="1"/>
      <c r="O188" s="1"/>
    </row>
    <row r="189" spans="1:15" ht="12.75" customHeight="1">
      <c r="A189" s="31">
        <v>179</v>
      </c>
      <c r="B189" s="31" t="s">
        <v>261</v>
      </c>
      <c r="C189" s="31">
        <v>313.25</v>
      </c>
      <c r="D189" s="40">
        <v>315.11666666666662</v>
      </c>
      <c r="E189" s="40">
        <v>307.83333333333326</v>
      </c>
      <c r="F189" s="40">
        <v>302.41666666666663</v>
      </c>
      <c r="G189" s="40">
        <v>295.13333333333327</v>
      </c>
      <c r="H189" s="40">
        <v>320.53333333333325</v>
      </c>
      <c r="I189" s="40">
        <v>327.81666666666666</v>
      </c>
      <c r="J189" s="40">
        <v>333.23333333333323</v>
      </c>
      <c r="K189" s="31">
        <v>322.39999999999998</v>
      </c>
      <c r="L189" s="31">
        <v>309.7</v>
      </c>
      <c r="M189" s="31">
        <v>18.13599</v>
      </c>
      <c r="N189" s="1"/>
      <c r="O189" s="1"/>
    </row>
    <row r="190" spans="1:15" ht="12.75" customHeight="1">
      <c r="A190" s="31">
        <v>180</v>
      </c>
      <c r="B190" s="31" t="s">
        <v>379</v>
      </c>
      <c r="C190" s="31">
        <v>630.65</v>
      </c>
      <c r="D190" s="40">
        <v>635.68333333333328</v>
      </c>
      <c r="E190" s="40">
        <v>623.06666666666661</v>
      </c>
      <c r="F190" s="40">
        <v>615.48333333333335</v>
      </c>
      <c r="G190" s="40">
        <v>602.86666666666667</v>
      </c>
      <c r="H190" s="40">
        <v>643.26666666666654</v>
      </c>
      <c r="I190" s="40">
        <v>655.8833333333331</v>
      </c>
      <c r="J190" s="40">
        <v>663.46666666666647</v>
      </c>
      <c r="K190" s="31">
        <v>648.29999999999995</v>
      </c>
      <c r="L190" s="31">
        <v>628.1</v>
      </c>
      <c r="M190" s="31">
        <v>1.33334</v>
      </c>
      <c r="N190" s="1"/>
      <c r="O190" s="1"/>
    </row>
    <row r="191" spans="1:15" ht="12.75" customHeight="1">
      <c r="A191" s="31">
        <v>181</v>
      </c>
      <c r="B191" s="31" t="s">
        <v>112</v>
      </c>
      <c r="C191" s="31">
        <v>658.1</v>
      </c>
      <c r="D191" s="40">
        <v>658.43333333333328</v>
      </c>
      <c r="E191" s="40">
        <v>648.86666666666656</v>
      </c>
      <c r="F191" s="40">
        <v>639.63333333333333</v>
      </c>
      <c r="G191" s="40">
        <v>630.06666666666661</v>
      </c>
      <c r="H191" s="40">
        <v>667.66666666666652</v>
      </c>
      <c r="I191" s="40">
        <v>677.23333333333335</v>
      </c>
      <c r="J191" s="40">
        <v>686.46666666666647</v>
      </c>
      <c r="K191" s="31">
        <v>668</v>
      </c>
      <c r="L191" s="31">
        <v>649.20000000000005</v>
      </c>
      <c r="M191" s="31">
        <v>11.53443</v>
      </c>
      <c r="N191" s="1"/>
      <c r="O191" s="1"/>
    </row>
    <row r="192" spans="1:15" ht="12.75" customHeight="1">
      <c r="A192" s="31">
        <v>182</v>
      </c>
      <c r="B192" s="31" t="s">
        <v>262</v>
      </c>
      <c r="C192" s="31">
        <v>1375.95</v>
      </c>
      <c r="D192" s="40">
        <v>1386.95</v>
      </c>
      <c r="E192" s="40">
        <v>1354.2</v>
      </c>
      <c r="F192" s="40">
        <v>1332.45</v>
      </c>
      <c r="G192" s="40">
        <v>1299.7</v>
      </c>
      <c r="H192" s="40">
        <v>1408.7</v>
      </c>
      <c r="I192" s="40">
        <v>1441.45</v>
      </c>
      <c r="J192" s="40">
        <v>1463.2</v>
      </c>
      <c r="K192" s="31">
        <v>1419.7</v>
      </c>
      <c r="L192" s="31">
        <v>1365.2</v>
      </c>
      <c r="M192" s="31">
        <v>4.6626599999999998</v>
      </c>
      <c r="N192" s="1"/>
      <c r="O192" s="1"/>
    </row>
    <row r="193" spans="1:15" ht="12.75" customHeight="1">
      <c r="A193" s="31">
        <v>183</v>
      </c>
      <c r="B193" s="31" t="s">
        <v>388</v>
      </c>
      <c r="C193" s="31">
        <v>1285.4000000000001</v>
      </c>
      <c r="D193" s="40">
        <v>1284.45</v>
      </c>
      <c r="E193" s="40">
        <v>1268.95</v>
      </c>
      <c r="F193" s="40">
        <v>1252.5</v>
      </c>
      <c r="G193" s="40">
        <v>1237</v>
      </c>
      <c r="H193" s="40">
        <v>1300.9000000000001</v>
      </c>
      <c r="I193" s="40">
        <v>1316.4</v>
      </c>
      <c r="J193" s="40">
        <v>1332.8500000000001</v>
      </c>
      <c r="K193" s="31">
        <v>1299.95</v>
      </c>
      <c r="L193" s="31">
        <v>1268</v>
      </c>
      <c r="M193" s="31">
        <v>0.80628</v>
      </c>
      <c r="N193" s="1"/>
      <c r="O193" s="1"/>
    </row>
    <row r="194" spans="1:15" ht="12.75" customHeight="1">
      <c r="A194" s="31">
        <v>184</v>
      </c>
      <c r="B194" s="31" t="s">
        <v>857</v>
      </c>
      <c r="C194" s="31">
        <v>21.05</v>
      </c>
      <c r="D194" s="40">
        <v>21.25</v>
      </c>
      <c r="E194" s="40">
        <v>20.6</v>
      </c>
      <c r="F194" s="40">
        <v>20.150000000000002</v>
      </c>
      <c r="G194" s="40">
        <v>19.500000000000004</v>
      </c>
      <c r="H194" s="40">
        <v>21.7</v>
      </c>
      <c r="I194" s="40">
        <v>22.349999999999998</v>
      </c>
      <c r="J194" s="40">
        <v>22.799999999999997</v>
      </c>
      <c r="K194" s="31">
        <v>21.9</v>
      </c>
      <c r="L194" s="31">
        <v>20.8</v>
      </c>
      <c r="M194" s="31">
        <v>60.295540000000003</v>
      </c>
      <c r="N194" s="1"/>
      <c r="O194" s="1"/>
    </row>
    <row r="195" spans="1:15" ht="12.75" customHeight="1">
      <c r="A195" s="31">
        <v>185</v>
      </c>
      <c r="B195" s="31" t="s">
        <v>389</v>
      </c>
      <c r="C195" s="31">
        <v>1296.05</v>
      </c>
      <c r="D195" s="40">
        <v>1310.4833333333333</v>
      </c>
      <c r="E195" s="40">
        <v>1272.9666666666667</v>
      </c>
      <c r="F195" s="40">
        <v>1249.8833333333334</v>
      </c>
      <c r="G195" s="40">
        <v>1212.3666666666668</v>
      </c>
      <c r="H195" s="40">
        <v>1333.5666666666666</v>
      </c>
      <c r="I195" s="40">
        <v>1371.0833333333335</v>
      </c>
      <c r="J195" s="40">
        <v>1394.1666666666665</v>
      </c>
      <c r="K195" s="31">
        <v>1348</v>
      </c>
      <c r="L195" s="31">
        <v>1287.4000000000001</v>
      </c>
      <c r="M195" s="31">
        <v>0.18225</v>
      </c>
      <c r="N195" s="1"/>
      <c r="O195" s="1"/>
    </row>
    <row r="196" spans="1:15" ht="12.75" customHeight="1">
      <c r="A196" s="31">
        <v>186</v>
      </c>
      <c r="B196" s="31" t="s">
        <v>113</v>
      </c>
      <c r="C196" s="31">
        <v>1372.55</v>
      </c>
      <c r="D196" s="40">
        <v>1380.1999999999998</v>
      </c>
      <c r="E196" s="40">
        <v>1352.7999999999997</v>
      </c>
      <c r="F196" s="40">
        <v>1333.05</v>
      </c>
      <c r="G196" s="40">
        <v>1305.6499999999999</v>
      </c>
      <c r="H196" s="40">
        <v>1399.9499999999996</v>
      </c>
      <c r="I196" s="40">
        <v>1427.3499999999997</v>
      </c>
      <c r="J196" s="40">
        <v>1447.0999999999995</v>
      </c>
      <c r="K196" s="31">
        <v>1407.6</v>
      </c>
      <c r="L196" s="31">
        <v>1360.45</v>
      </c>
      <c r="M196" s="31">
        <v>9.9584600000000005</v>
      </c>
      <c r="N196" s="1"/>
      <c r="O196" s="1"/>
    </row>
    <row r="197" spans="1:15" ht="12.75" customHeight="1">
      <c r="A197" s="31">
        <v>187</v>
      </c>
      <c r="B197" s="31" t="s">
        <v>114</v>
      </c>
      <c r="C197" s="31">
        <v>1119.45</v>
      </c>
      <c r="D197" s="40">
        <v>1121.6833333333334</v>
      </c>
      <c r="E197" s="40">
        <v>1110.7166666666667</v>
      </c>
      <c r="F197" s="40">
        <v>1101.9833333333333</v>
      </c>
      <c r="G197" s="40">
        <v>1091.0166666666667</v>
      </c>
      <c r="H197" s="40">
        <v>1130.4166666666667</v>
      </c>
      <c r="I197" s="40">
        <v>1141.3833333333334</v>
      </c>
      <c r="J197" s="40">
        <v>1150.1166666666668</v>
      </c>
      <c r="K197" s="31">
        <v>1132.6500000000001</v>
      </c>
      <c r="L197" s="31">
        <v>1112.95</v>
      </c>
      <c r="M197" s="31">
        <v>26.756319999999999</v>
      </c>
      <c r="N197" s="1"/>
      <c r="O197" s="1"/>
    </row>
    <row r="198" spans="1:15" ht="12.75" customHeight="1">
      <c r="A198" s="31">
        <v>188</v>
      </c>
      <c r="B198" s="31" t="s">
        <v>115</v>
      </c>
      <c r="C198" s="31">
        <v>2883.55</v>
      </c>
      <c r="D198" s="40">
        <v>2890.35</v>
      </c>
      <c r="E198" s="40">
        <v>2857.7</v>
      </c>
      <c r="F198" s="40">
        <v>2831.85</v>
      </c>
      <c r="G198" s="40">
        <v>2799.2</v>
      </c>
      <c r="H198" s="40">
        <v>2916.2</v>
      </c>
      <c r="I198" s="40">
        <v>2948.8500000000004</v>
      </c>
      <c r="J198" s="40">
        <v>2974.7</v>
      </c>
      <c r="K198" s="31">
        <v>2923</v>
      </c>
      <c r="L198" s="31">
        <v>2864.5</v>
      </c>
      <c r="M198" s="31">
        <v>23.18225</v>
      </c>
      <c r="N198" s="1"/>
      <c r="O198" s="1"/>
    </row>
    <row r="199" spans="1:15" ht="12.75" customHeight="1">
      <c r="A199" s="31">
        <v>189</v>
      </c>
      <c r="B199" s="31" t="s">
        <v>116</v>
      </c>
      <c r="C199" s="31">
        <v>2538.9</v>
      </c>
      <c r="D199" s="40">
        <v>2547.2833333333333</v>
      </c>
      <c r="E199" s="40">
        <v>2524.6166666666668</v>
      </c>
      <c r="F199" s="40">
        <v>2510.3333333333335</v>
      </c>
      <c r="G199" s="40">
        <v>2487.666666666667</v>
      </c>
      <c r="H199" s="40">
        <v>2561.5666666666666</v>
      </c>
      <c r="I199" s="40">
        <v>2584.2333333333336</v>
      </c>
      <c r="J199" s="40">
        <v>2598.5166666666664</v>
      </c>
      <c r="K199" s="31">
        <v>2569.9499999999998</v>
      </c>
      <c r="L199" s="31">
        <v>2533</v>
      </c>
      <c r="M199" s="31">
        <v>3.7574200000000002</v>
      </c>
      <c r="N199" s="1"/>
      <c r="O199" s="1"/>
    </row>
    <row r="200" spans="1:15" ht="12.75" customHeight="1">
      <c r="A200" s="31">
        <v>190</v>
      </c>
      <c r="B200" s="31" t="s">
        <v>117</v>
      </c>
      <c r="C200" s="31">
        <v>1518.05</v>
      </c>
      <c r="D200" s="40">
        <v>1522.8166666666666</v>
      </c>
      <c r="E200" s="40">
        <v>1509.2833333333333</v>
      </c>
      <c r="F200" s="40">
        <v>1500.5166666666667</v>
      </c>
      <c r="G200" s="40">
        <v>1486.9833333333333</v>
      </c>
      <c r="H200" s="40">
        <v>1531.5833333333333</v>
      </c>
      <c r="I200" s="40">
        <v>1545.1166666666666</v>
      </c>
      <c r="J200" s="40">
        <v>1553.8833333333332</v>
      </c>
      <c r="K200" s="31">
        <v>1536.35</v>
      </c>
      <c r="L200" s="31">
        <v>1514.05</v>
      </c>
      <c r="M200" s="31">
        <v>154.01142999999999</v>
      </c>
      <c r="N200" s="1"/>
      <c r="O200" s="1"/>
    </row>
    <row r="201" spans="1:15" ht="12.75" customHeight="1">
      <c r="A201" s="31">
        <v>191</v>
      </c>
      <c r="B201" s="31" t="s">
        <v>118</v>
      </c>
      <c r="C201" s="31">
        <v>687.2</v>
      </c>
      <c r="D201" s="40">
        <v>691.5</v>
      </c>
      <c r="E201" s="40">
        <v>678.55</v>
      </c>
      <c r="F201" s="40">
        <v>669.9</v>
      </c>
      <c r="G201" s="40">
        <v>656.94999999999993</v>
      </c>
      <c r="H201" s="40">
        <v>700.15</v>
      </c>
      <c r="I201" s="40">
        <v>713.1</v>
      </c>
      <c r="J201" s="40">
        <v>721.75</v>
      </c>
      <c r="K201" s="31">
        <v>704.45</v>
      </c>
      <c r="L201" s="31">
        <v>682.85</v>
      </c>
      <c r="M201" s="31">
        <v>20.9343</v>
      </c>
      <c r="N201" s="1"/>
      <c r="O201" s="1"/>
    </row>
    <row r="202" spans="1:15" ht="12.75" customHeight="1">
      <c r="A202" s="31">
        <v>192</v>
      </c>
      <c r="B202" s="31" t="s">
        <v>386</v>
      </c>
      <c r="C202" s="31">
        <v>2024</v>
      </c>
      <c r="D202" s="40">
        <v>2035.0999999999997</v>
      </c>
      <c r="E202" s="40">
        <v>1993.4999999999995</v>
      </c>
      <c r="F202" s="40">
        <v>1962.9999999999998</v>
      </c>
      <c r="G202" s="40">
        <v>1921.3999999999996</v>
      </c>
      <c r="H202" s="40">
        <v>2065.5999999999995</v>
      </c>
      <c r="I202" s="40">
        <v>2107.1999999999994</v>
      </c>
      <c r="J202" s="40">
        <v>2137.6999999999994</v>
      </c>
      <c r="K202" s="31">
        <v>2076.6999999999998</v>
      </c>
      <c r="L202" s="31">
        <v>2004.6</v>
      </c>
      <c r="M202" s="31">
        <v>1.29636</v>
      </c>
      <c r="N202" s="1"/>
      <c r="O202" s="1"/>
    </row>
    <row r="203" spans="1:15" ht="12.75" customHeight="1">
      <c r="A203" s="31">
        <v>193</v>
      </c>
      <c r="B203" s="31" t="s">
        <v>390</v>
      </c>
      <c r="C203" s="31">
        <v>235.65</v>
      </c>
      <c r="D203" s="40">
        <v>236.51666666666665</v>
      </c>
      <c r="E203" s="40">
        <v>233.18333333333331</v>
      </c>
      <c r="F203" s="40">
        <v>230.71666666666667</v>
      </c>
      <c r="G203" s="40">
        <v>227.38333333333333</v>
      </c>
      <c r="H203" s="40">
        <v>238.98333333333329</v>
      </c>
      <c r="I203" s="40">
        <v>242.31666666666666</v>
      </c>
      <c r="J203" s="40">
        <v>244.78333333333327</v>
      </c>
      <c r="K203" s="31">
        <v>239.85</v>
      </c>
      <c r="L203" s="31">
        <v>234.05</v>
      </c>
      <c r="M203" s="31">
        <v>0.41471999999999998</v>
      </c>
      <c r="N203" s="1"/>
      <c r="O203" s="1"/>
    </row>
    <row r="204" spans="1:15" ht="12.75" customHeight="1">
      <c r="A204" s="31">
        <v>194</v>
      </c>
      <c r="B204" s="31" t="s">
        <v>391</v>
      </c>
      <c r="C204" s="31">
        <v>136.69999999999999</v>
      </c>
      <c r="D204" s="40">
        <v>137.53333333333333</v>
      </c>
      <c r="E204" s="40">
        <v>134.16666666666666</v>
      </c>
      <c r="F204" s="40">
        <v>131.63333333333333</v>
      </c>
      <c r="G204" s="40">
        <v>128.26666666666665</v>
      </c>
      <c r="H204" s="40">
        <v>140.06666666666666</v>
      </c>
      <c r="I204" s="40">
        <v>143.43333333333334</v>
      </c>
      <c r="J204" s="40">
        <v>145.96666666666667</v>
      </c>
      <c r="K204" s="31">
        <v>140.9</v>
      </c>
      <c r="L204" s="31">
        <v>135</v>
      </c>
      <c r="M204" s="31">
        <v>6.7227899999999998</v>
      </c>
      <c r="N204" s="1"/>
      <c r="O204" s="1"/>
    </row>
    <row r="205" spans="1:15" ht="12.75" customHeight="1">
      <c r="A205" s="31">
        <v>195</v>
      </c>
      <c r="B205" s="31" t="s">
        <v>119</v>
      </c>
      <c r="C205" s="31">
        <v>2621.0500000000002</v>
      </c>
      <c r="D205" s="40">
        <v>2630.65</v>
      </c>
      <c r="E205" s="40">
        <v>2603.4</v>
      </c>
      <c r="F205" s="40">
        <v>2585.75</v>
      </c>
      <c r="G205" s="40">
        <v>2558.5</v>
      </c>
      <c r="H205" s="40">
        <v>2648.3</v>
      </c>
      <c r="I205" s="40">
        <v>2675.55</v>
      </c>
      <c r="J205" s="40">
        <v>2693.2000000000003</v>
      </c>
      <c r="K205" s="31">
        <v>2657.9</v>
      </c>
      <c r="L205" s="31">
        <v>2613</v>
      </c>
      <c r="M205" s="31">
        <v>5.6422999999999996</v>
      </c>
      <c r="N205" s="1"/>
      <c r="O205" s="1"/>
    </row>
    <row r="206" spans="1:15" ht="12.75" customHeight="1">
      <c r="A206" s="31">
        <v>196</v>
      </c>
      <c r="B206" s="31" t="s">
        <v>387</v>
      </c>
      <c r="C206" s="31">
        <v>75.650000000000006</v>
      </c>
      <c r="D206" s="40">
        <v>75.916666666666671</v>
      </c>
      <c r="E206" s="40">
        <v>73.833333333333343</v>
      </c>
      <c r="F206" s="40">
        <v>72.016666666666666</v>
      </c>
      <c r="G206" s="40">
        <v>69.933333333333337</v>
      </c>
      <c r="H206" s="40">
        <v>77.733333333333348</v>
      </c>
      <c r="I206" s="40">
        <v>79.816666666666691</v>
      </c>
      <c r="J206" s="40">
        <v>81.633333333333354</v>
      </c>
      <c r="K206" s="31">
        <v>78</v>
      </c>
      <c r="L206" s="31">
        <v>74.099999999999994</v>
      </c>
      <c r="M206" s="31">
        <v>115.70771999999999</v>
      </c>
      <c r="N206" s="1"/>
      <c r="O206" s="1"/>
    </row>
    <row r="207" spans="1:15" ht="12.75" customHeight="1">
      <c r="A207" s="31">
        <v>197</v>
      </c>
      <c r="B207" s="31" t="s">
        <v>858</v>
      </c>
      <c r="C207" s="31">
        <v>2900</v>
      </c>
      <c r="D207" s="40">
        <v>2930.2000000000003</v>
      </c>
      <c r="E207" s="40">
        <v>2862.8000000000006</v>
      </c>
      <c r="F207" s="40">
        <v>2825.6000000000004</v>
      </c>
      <c r="G207" s="40">
        <v>2758.2000000000007</v>
      </c>
      <c r="H207" s="40">
        <v>2967.4000000000005</v>
      </c>
      <c r="I207" s="40">
        <v>3034.8</v>
      </c>
      <c r="J207" s="40">
        <v>3072.0000000000005</v>
      </c>
      <c r="K207" s="31">
        <v>2997.6</v>
      </c>
      <c r="L207" s="31">
        <v>2893</v>
      </c>
      <c r="M207" s="31">
        <v>0.23552000000000001</v>
      </c>
      <c r="N207" s="1"/>
      <c r="O207" s="1"/>
    </row>
    <row r="208" spans="1:15" ht="12.75" customHeight="1">
      <c r="A208" s="31">
        <v>198</v>
      </c>
      <c r="B208" s="31" t="s">
        <v>839</v>
      </c>
      <c r="C208" s="31">
        <v>526.5</v>
      </c>
      <c r="D208" s="40">
        <v>529.01666666666665</v>
      </c>
      <c r="E208" s="40">
        <v>518.0333333333333</v>
      </c>
      <c r="F208" s="40">
        <v>509.56666666666661</v>
      </c>
      <c r="G208" s="40">
        <v>498.58333333333326</v>
      </c>
      <c r="H208" s="40">
        <v>537.48333333333335</v>
      </c>
      <c r="I208" s="40">
        <v>548.4666666666667</v>
      </c>
      <c r="J208" s="40">
        <v>556.93333333333339</v>
      </c>
      <c r="K208" s="31">
        <v>540</v>
      </c>
      <c r="L208" s="31">
        <v>520.54999999999995</v>
      </c>
      <c r="M208" s="31">
        <v>2.5799300000000001</v>
      </c>
      <c r="N208" s="1"/>
      <c r="O208" s="1"/>
    </row>
    <row r="209" spans="1:15" ht="12.75" customHeight="1">
      <c r="A209" s="31">
        <v>199</v>
      </c>
      <c r="B209" s="31" t="s">
        <v>121</v>
      </c>
      <c r="C209" s="31">
        <v>452.1</v>
      </c>
      <c r="D209" s="40">
        <v>451.06666666666666</v>
      </c>
      <c r="E209" s="40">
        <v>445.23333333333335</v>
      </c>
      <c r="F209" s="40">
        <v>438.36666666666667</v>
      </c>
      <c r="G209" s="40">
        <v>432.53333333333336</v>
      </c>
      <c r="H209" s="40">
        <v>457.93333333333334</v>
      </c>
      <c r="I209" s="40">
        <v>463.76666666666671</v>
      </c>
      <c r="J209" s="40">
        <v>470.63333333333333</v>
      </c>
      <c r="K209" s="31">
        <v>456.9</v>
      </c>
      <c r="L209" s="31">
        <v>444.2</v>
      </c>
      <c r="M209" s="31">
        <v>77.615229999999997</v>
      </c>
      <c r="N209" s="1"/>
      <c r="O209" s="1"/>
    </row>
    <row r="210" spans="1:15" ht="12.75" customHeight="1">
      <c r="A210" s="31">
        <v>200</v>
      </c>
      <c r="B210" s="31" t="s">
        <v>392</v>
      </c>
      <c r="C210" s="31">
        <v>119.4</v>
      </c>
      <c r="D210" s="40">
        <v>120.05</v>
      </c>
      <c r="E210" s="40">
        <v>118.44999999999999</v>
      </c>
      <c r="F210" s="40">
        <v>117.49999999999999</v>
      </c>
      <c r="G210" s="40">
        <v>115.89999999999998</v>
      </c>
      <c r="H210" s="40">
        <v>121</v>
      </c>
      <c r="I210" s="40">
        <v>122.6</v>
      </c>
      <c r="J210" s="40">
        <v>123.55000000000001</v>
      </c>
      <c r="K210" s="31">
        <v>121.65</v>
      </c>
      <c r="L210" s="31">
        <v>119.1</v>
      </c>
      <c r="M210" s="31">
        <v>17.478429999999999</v>
      </c>
      <c r="N210" s="1"/>
      <c r="O210" s="1"/>
    </row>
    <row r="211" spans="1:15" ht="12.75" customHeight="1">
      <c r="A211" s="31">
        <v>201</v>
      </c>
      <c r="B211" s="31" t="s">
        <v>122</v>
      </c>
      <c r="C211" s="31">
        <v>324.10000000000002</v>
      </c>
      <c r="D211" s="40">
        <v>324.93333333333334</v>
      </c>
      <c r="E211" s="40">
        <v>318.66666666666669</v>
      </c>
      <c r="F211" s="40">
        <v>313.23333333333335</v>
      </c>
      <c r="G211" s="40">
        <v>306.9666666666667</v>
      </c>
      <c r="H211" s="40">
        <v>330.36666666666667</v>
      </c>
      <c r="I211" s="40">
        <v>336.63333333333333</v>
      </c>
      <c r="J211" s="40">
        <v>342.06666666666666</v>
      </c>
      <c r="K211" s="31">
        <v>331.2</v>
      </c>
      <c r="L211" s="31">
        <v>319.5</v>
      </c>
      <c r="M211" s="31">
        <v>40.863</v>
      </c>
      <c r="N211" s="1"/>
      <c r="O211" s="1"/>
    </row>
    <row r="212" spans="1:15" ht="12.75" customHeight="1">
      <c r="A212" s="31">
        <v>202</v>
      </c>
      <c r="B212" s="31" t="s">
        <v>123</v>
      </c>
      <c r="C212" s="31">
        <v>2374.75</v>
      </c>
      <c r="D212" s="40">
        <v>2382.5833333333335</v>
      </c>
      <c r="E212" s="40">
        <v>2359.166666666667</v>
      </c>
      <c r="F212" s="40">
        <v>2343.5833333333335</v>
      </c>
      <c r="G212" s="40">
        <v>2320.166666666667</v>
      </c>
      <c r="H212" s="40">
        <v>2398.166666666667</v>
      </c>
      <c r="I212" s="40">
        <v>2421.5833333333339</v>
      </c>
      <c r="J212" s="40">
        <v>2437.166666666667</v>
      </c>
      <c r="K212" s="31">
        <v>2406</v>
      </c>
      <c r="L212" s="31">
        <v>2367</v>
      </c>
      <c r="M212" s="31">
        <v>9.9907000000000004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330.25</v>
      </c>
      <c r="D213" s="40">
        <v>329.06666666666666</v>
      </c>
      <c r="E213" s="40">
        <v>326.5333333333333</v>
      </c>
      <c r="F213" s="40">
        <v>322.81666666666666</v>
      </c>
      <c r="G213" s="40">
        <v>320.2833333333333</v>
      </c>
      <c r="H213" s="40">
        <v>332.7833333333333</v>
      </c>
      <c r="I213" s="40">
        <v>335.31666666666672</v>
      </c>
      <c r="J213" s="40">
        <v>339.0333333333333</v>
      </c>
      <c r="K213" s="31">
        <v>331.6</v>
      </c>
      <c r="L213" s="31">
        <v>325.35000000000002</v>
      </c>
      <c r="M213" s="31">
        <v>7.3690899999999999</v>
      </c>
      <c r="N213" s="1"/>
      <c r="O213" s="1"/>
    </row>
    <row r="214" spans="1:15" ht="12.75" customHeight="1">
      <c r="A214" s="31">
        <v>204</v>
      </c>
      <c r="B214" s="31" t="s">
        <v>859</v>
      </c>
      <c r="C214" s="31">
        <v>808.75</v>
      </c>
      <c r="D214" s="40">
        <v>806.93333333333339</v>
      </c>
      <c r="E214" s="40">
        <v>793.86666666666679</v>
      </c>
      <c r="F214" s="40">
        <v>778.98333333333335</v>
      </c>
      <c r="G214" s="40">
        <v>765.91666666666674</v>
      </c>
      <c r="H214" s="40">
        <v>821.81666666666683</v>
      </c>
      <c r="I214" s="40">
        <v>834.88333333333344</v>
      </c>
      <c r="J214" s="40">
        <v>849.76666666666688</v>
      </c>
      <c r="K214" s="31">
        <v>820</v>
      </c>
      <c r="L214" s="31">
        <v>792.05</v>
      </c>
      <c r="M214" s="31">
        <v>2.1849099999999999</v>
      </c>
      <c r="N214" s="1"/>
      <c r="O214" s="1"/>
    </row>
    <row r="215" spans="1:15" ht="12.75" customHeight="1">
      <c r="A215" s="31">
        <v>205</v>
      </c>
      <c r="B215" s="31" t="s">
        <v>393</v>
      </c>
      <c r="C215" s="31">
        <v>39163.699999999997</v>
      </c>
      <c r="D215" s="40">
        <v>39287.883333333331</v>
      </c>
      <c r="E215" s="40">
        <v>38875.816666666666</v>
      </c>
      <c r="F215" s="40">
        <v>38587.933333333334</v>
      </c>
      <c r="G215" s="40">
        <v>38175.866666666669</v>
      </c>
      <c r="H215" s="40">
        <v>39575.766666666663</v>
      </c>
      <c r="I215" s="40">
        <v>39987.833333333328</v>
      </c>
      <c r="J215" s="40">
        <v>40275.71666666666</v>
      </c>
      <c r="K215" s="31">
        <v>39699.949999999997</v>
      </c>
      <c r="L215" s="31">
        <v>39000</v>
      </c>
      <c r="M215" s="31">
        <v>1.9179999999999999E-2</v>
      </c>
      <c r="N215" s="1"/>
      <c r="O215" s="1"/>
    </row>
    <row r="216" spans="1:15" ht="12.75" customHeight="1">
      <c r="A216" s="31">
        <v>206</v>
      </c>
      <c r="B216" s="31" t="s">
        <v>394</v>
      </c>
      <c r="C216" s="31">
        <v>40.799999999999997</v>
      </c>
      <c r="D216" s="40">
        <v>40.933333333333337</v>
      </c>
      <c r="E216" s="40">
        <v>40.516666666666673</v>
      </c>
      <c r="F216" s="40">
        <v>40.233333333333334</v>
      </c>
      <c r="G216" s="40">
        <v>39.81666666666667</v>
      </c>
      <c r="H216" s="40">
        <v>41.216666666666676</v>
      </c>
      <c r="I216" s="40">
        <v>41.633333333333333</v>
      </c>
      <c r="J216" s="40">
        <v>41.916666666666679</v>
      </c>
      <c r="K216" s="31">
        <v>41.35</v>
      </c>
      <c r="L216" s="31">
        <v>40.65</v>
      </c>
      <c r="M216" s="31">
        <v>11.08197</v>
      </c>
      <c r="N216" s="1"/>
      <c r="O216" s="1"/>
    </row>
    <row r="217" spans="1:15" ht="12.75" customHeight="1">
      <c r="A217" s="31">
        <v>207</v>
      </c>
      <c r="B217" s="31" t="s">
        <v>406</v>
      </c>
      <c r="C217" s="31">
        <v>176.7</v>
      </c>
      <c r="D217" s="40">
        <v>177.95000000000002</v>
      </c>
      <c r="E217" s="40">
        <v>173.50000000000003</v>
      </c>
      <c r="F217" s="40">
        <v>170.3</v>
      </c>
      <c r="G217" s="40">
        <v>165.85000000000002</v>
      </c>
      <c r="H217" s="40">
        <v>181.15000000000003</v>
      </c>
      <c r="I217" s="40">
        <v>185.60000000000002</v>
      </c>
      <c r="J217" s="40">
        <v>188.80000000000004</v>
      </c>
      <c r="K217" s="31">
        <v>182.4</v>
      </c>
      <c r="L217" s="31">
        <v>174.75</v>
      </c>
      <c r="M217" s="31">
        <v>135.10309000000001</v>
      </c>
      <c r="N217" s="1"/>
      <c r="O217" s="1"/>
    </row>
    <row r="218" spans="1:15" ht="12.75" customHeight="1">
      <c r="A218" s="31">
        <v>208</v>
      </c>
      <c r="B218" s="31" t="s">
        <v>124</v>
      </c>
      <c r="C218" s="31">
        <v>214.8</v>
      </c>
      <c r="D218" s="40">
        <v>216.45000000000002</v>
      </c>
      <c r="E218" s="40">
        <v>211.90000000000003</v>
      </c>
      <c r="F218" s="40">
        <v>209.00000000000003</v>
      </c>
      <c r="G218" s="40">
        <v>204.45000000000005</v>
      </c>
      <c r="H218" s="40">
        <v>219.35000000000002</v>
      </c>
      <c r="I218" s="40">
        <v>223.90000000000003</v>
      </c>
      <c r="J218" s="40">
        <v>226.8</v>
      </c>
      <c r="K218" s="31">
        <v>221</v>
      </c>
      <c r="L218" s="31">
        <v>213.55</v>
      </c>
      <c r="M218" s="31">
        <v>120.66341</v>
      </c>
      <c r="N218" s="1"/>
      <c r="O218" s="1"/>
    </row>
    <row r="219" spans="1:15" ht="12.75" customHeight="1">
      <c r="A219" s="31">
        <v>209</v>
      </c>
      <c r="B219" s="31" t="s">
        <v>125</v>
      </c>
      <c r="C219" s="31">
        <v>760.2</v>
      </c>
      <c r="D219" s="40">
        <v>759.7166666666667</v>
      </c>
      <c r="E219" s="40">
        <v>747.18333333333339</v>
      </c>
      <c r="F219" s="40">
        <v>734.16666666666674</v>
      </c>
      <c r="G219" s="40">
        <v>721.63333333333344</v>
      </c>
      <c r="H219" s="40">
        <v>772.73333333333335</v>
      </c>
      <c r="I219" s="40">
        <v>785.26666666666665</v>
      </c>
      <c r="J219" s="40">
        <v>798.2833333333333</v>
      </c>
      <c r="K219" s="31">
        <v>772.25</v>
      </c>
      <c r="L219" s="31">
        <v>746.7</v>
      </c>
      <c r="M219" s="31">
        <v>231.86419000000001</v>
      </c>
      <c r="N219" s="1"/>
      <c r="O219" s="1"/>
    </row>
    <row r="220" spans="1:15" ht="12.75" customHeight="1">
      <c r="A220" s="31">
        <v>210</v>
      </c>
      <c r="B220" s="31" t="s">
        <v>126</v>
      </c>
      <c r="C220" s="31">
        <v>1487.9</v>
      </c>
      <c r="D220" s="40">
        <v>1489.9666666666665</v>
      </c>
      <c r="E220" s="40">
        <v>1457.9333333333329</v>
      </c>
      <c r="F220" s="40">
        <v>1427.9666666666665</v>
      </c>
      <c r="G220" s="40">
        <v>1395.9333333333329</v>
      </c>
      <c r="H220" s="40">
        <v>1519.9333333333329</v>
      </c>
      <c r="I220" s="40">
        <v>1551.9666666666662</v>
      </c>
      <c r="J220" s="40">
        <v>1581.9333333333329</v>
      </c>
      <c r="K220" s="31">
        <v>1522</v>
      </c>
      <c r="L220" s="31">
        <v>1460</v>
      </c>
      <c r="M220" s="31">
        <v>13.559570000000001</v>
      </c>
      <c r="N220" s="1"/>
      <c r="O220" s="1"/>
    </row>
    <row r="221" spans="1:15" ht="12.75" customHeight="1">
      <c r="A221" s="31">
        <v>211</v>
      </c>
      <c r="B221" s="31" t="s">
        <v>127</v>
      </c>
      <c r="C221" s="31">
        <v>604.1</v>
      </c>
      <c r="D221" s="40">
        <v>608.61666666666667</v>
      </c>
      <c r="E221" s="40">
        <v>592.08333333333337</v>
      </c>
      <c r="F221" s="40">
        <v>580.06666666666672</v>
      </c>
      <c r="G221" s="40">
        <v>563.53333333333342</v>
      </c>
      <c r="H221" s="40">
        <v>620.63333333333333</v>
      </c>
      <c r="I221" s="40">
        <v>637.16666666666663</v>
      </c>
      <c r="J221" s="40">
        <v>649.18333333333328</v>
      </c>
      <c r="K221" s="31">
        <v>625.15</v>
      </c>
      <c r="L221" s="31">
        <v>596.6</v>
      </c>
      <c r="M221" s="31">
        <v>12.264060000000001</v>
      </c>
      <c r="N221" s="1"/>
      <c r="O221" s="1"/>
    </row>
    <row r="222" spans="1:15" ht="12.75" customHeight="1">
      <c r="A222" s="31">
        <v>212</v>
      </c>
      <c r="B222" s="31" t="s">
        <v>410</v>
      </c>
      <c r="C222" s="31">
        <v>267.25</v>
      </c>
      <c r="D222" s="40">
        <v>268.15000000000003</v>
      </c>
      <c r="E222" s="40">
        <v>261.80000000000007</v>
      </c>
      <c r="F222" s="40">
        <v>256.35000000000002</v>
      </c>
      <c r="G222" s="40">
        <v>250.00000000000006</v>
      </c>
      <c r="H222" s="40">
        <v>273.60000000000008</v>
      </c>
      <c r="I222" s="40">
        <v>279.9500000000001</v>
      </c>
      <c r="J222" s="40">
        <v>285.40000000000009</v>
      </c>
      <c r="K222" s="31">
        <v>274.5</v>
      </c>
      <c r="L222" s="31">
        <v>262.7</v>
      </c>
      <c r="M222" s="31">
        <v>5.8427600000000002</v>
      </c>
      <c r="N222" s="1"/>
      <c r="O222" s="1"/>
    </row>
    <row r="223" spans="1:15" ht="12.75" customHeight="1">
      <c r="A223" s="31">
        <v>213</v>
      </c>
      <c r="B223" s="31" t="s">
        <v>396</v>
      </c>
      <c r="C223" s="31">
        <v>48.9</v>
      </c>
      <c r="D223" s="40">
        <v>49.300000000000004</v>
      </c>
      <c r="E223" s="40">
        <v>48.20000000000001</v>
      </c>
      <c r="F223" s="40">
        <v>47.500000000000007</v>
      </c>
      <c r="G223" s="40">
        <v>46.400000000000013</v>
      </c>
      <c r="H223" s="40">
        <v>50.000000000000007</v>
      </c>
      <c r="I223" s="40">
        <v>51.1</v>
      </c>
      <c r="J223" s="40">
        <v>51.800000000000004</v>
      </c>
      <c r="K223" s="31">
        <v>50.4</v>
      </c>
      <c r="L223" s="31">
        <v>48.6</v>
      </c>
      <c r="M223" s="31">
        <v>127.82871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11</v>
      </c>
      <c r="D224" s="40">
        <v>10.916666666666666</v>
      </c>
      <c r="E224" s="40">
        <v>10.583333333333332</v>
      </c>
      <c r="F224" s="40">
        <v>10.166666666666666</v>
      </c>
      <c r="G224" s="40">
        <v>9.8333333333333321</v>
      </c>
      <c r="H224" s="40">
        <v>11.333333333333332</v>
      </c>
      <c r="I224" s="40">
        <v>11.666666666666664</v>
      </c>
      <c r="J224" s="40">
        <v>12.083333333333332</v>
      </c>
      <c r="K224" s="31">
        <v>11.25</v>
      </c>
      <c r="L224" s="31">
        <v>10.5</v>
      </c>
      <c r="M224" s="31">
        <v>4539.4369200000001</v>
      </c>
      <c r="N224" s="1"/>
      <c r="O224" s="1"/>
    </row>
    <row r="225" spans="1:15" ht="12.75" customHeight="1">
      <c r="A225" s="31">
        <v>215</v>
      </c>
      <c r="B225" s="31" t="s">
        <v>397</v>
      </c>
      <c r="C225" s="31">
        <v>57.1</v>
      </c>
      <c r="D225" s="40">
        <v>57.333333333333336</v>
      </c>
      <c r="E225" s="40">
        <v>55.466666666666669</v>
      </c>
      <c r="F225" s="40">
        <v>53.833333333333336</v>
      </c>
      <c r="G225" s="40">
        <v>51.966666666666669</v>
      </c>
      <c r="H225" s="40">
        <v>58.966666666666669</v>
      </c>
      <c r="I225" s="40">
        <v>60.833333333333329</v>
      </c>
      <c r="J225" s="40">
        <v>62.466666666666669</v>
      </c>
      <c r="K225" s="31">
        <v>59.2</v>
      </c>
      <c r="L225" s="31">
        <v>55.7</v>
      </c>
      <c r="M225" s="31">
        <v>100.8717</v>
      </c>
      <c r="N225" s="1"/>
      <c r="O225" s="1"/>
    </row>
    <row r="226" spans="1:15" ht="12.75" customHeight="1">
      <c r="A226" s="31">
        <v>216</v>
      </c>
      <c r="B226" s="31" t="s">
        <v>129</v>
      </c>
      <c r="C226" s="31">
        <v>48.75</v>
      </c>
      <c r="D226" s="40">
        <v>49.033333333333331</v>
      </c>
      <c r="E226" s="40">
        <v>48.316666666666663</v>
      </c>
      <c r="F226" s="40">
        <v>47.883333333333333</v>
      </c>
      <c r="G226" s="40">
        <v>47.166666666666664</v>
      </c>
      <c r="H226" s="40">
        <v>49.466666666666661</v>
      </c>
      <c r="I226" s="40">
        <v>50.18333333333333</v>
      </c>
      <c r="J226" s="40">
        <v>50.61666666666666</v>
      </c>
      <c r="K226" s="31">
        <v>49.75</v>
      </c>
      <c r="L226" s="31">
        <v>48.6</v>
      </c>
      <c r="M226" s="31">
        <v>200.07705999999999</v>
      </c>
      <c r="N226" s="1"/>
      <c r="O226" s="1"/>
    </row>
    <row r="227" spans="1:15" ht="12.75" customHeight="1">
      <c r="A227" s="31">
        <v>217</v>
      </c>
      <c r="B227" s="31" t="s">
        <v>408</v>
      </c>
      <c r="C227" s="31">
        <v>781.45</v>
      </c>
      <c r="D227" s="40">
        <v>786.48333333333323</v>
      </c>
      <c r="E227" s="40">
        <v>771.96666666666647</v>
      </c>
      <c r="F227" s="40">
        <v>762.48333333333323</v>
      </c>
      <c r="G227" s="40">
        <v>747.96666666666647</v>
      </c>
      <c r="H227" s="40">
        <v>795.96666666666647</v>
      </c>
      <c r="I227" s="40">
        <v>810.48333333333312</v>
      </c>
      <c r="J227" s="40">
        <v>819.96666666666647</v>
      </c>
      <c r="K227" s="31">
        <v>801</v>
      </c>
      <c r="L227" s="31">
        <v>777</v>
      </c>
      <c r="M227" s="31">
        <v>47.51952</v>
      </c>
      <c r="N227" s="1"/>
      <c r="O227" s="1"/>
    </row>
    <row r="228" spans="1:15" ht="12.75" customHeight="1">
      <c r="A228" s="31">
        <v>218</v>
      </c>
      <c r="B228" s="31" t="s">
        <v>398</v>
      </c>
      <c r="C228" s="31">
        <v>1254.2</v>
      </c>
      <c r="D228" s="40">
        <v>1263.7666666666667</v>
      </c>
      <c r="E228" s="40">
        <v>1228.5333333333333</v>
      </c>
      <c r="F228" s="40">
        <v>1202.8666666666666</v>
      </c>
      <c r="G228" s="40">
        <v>1167.6333333333332</v>
      </c>
      <c r="H228" s="40">
        <v>1289.4333333333334</v>
      </c>
      <c r="I228" s="40">
        <v>1324.6666666666665</v>
      </c>
      <c r="J228" s="40">
        <v>1350.3333333333335</v>
      </c>
      <c r="K228" s="31">
        <v>1299</v>
      </c>
      <c r="L228" s="31">
        <v>1238.0999999999999</v>
      </c>
      <c r="M228" s="31">
        <v>0.13858999999999999</v>
      </c>
      <c r="N228" s="1"/>
      <c r="O228" s="1"/>
    </row>
    <row r="229" spans="1:15" ht="12.75" customHeight="1">
      <c r="A229" s="31">
        <v>219</v>
      </c>
      <c r="B229" s="31" t="s">
        <v>130</v>
      </c>
      <c r="C229" s="31">
        <v>491.75</v>
      </c>
      <c r="D229" s="40">
        <v>493.88333333333338</v>
      </c>
      <c r="E229" s="40">
        <v>485.86666666666679</v>
      </c>
      <c r="F229" s="40">
        <v>479.98333333333341</v>
      </c>
      <c r="G229" s="40">
        <v>471.96666666666681</v>
      </c>
      <c r="H229" s="40">
        <v>499.76666666666677</v>
      </c>
      <c r="I229" s="40">
        <v>507.7833333333333</v>
      </c>
      <c r="J229" s="40">
        <v>513.66666666666674</v>
      </c>
      <c r="K229" s="31">
        <v>501.9</v>
      </c>
      <c r="L229" s="31">
        <v>488</v>
      </c>
      <c r="M229" s="31">
        <v>14.32504</v>
      </c>
      <c r="N229" s="1"/>
      <c r="O229" s="1"/>
    </row>
    <row r="230" spans="1:15" ht="12.75" customHeight="1">
      <c r="A230" s="31">
        <v>220</v>
      </c>
      <c r="B230" s="31" t="s">
        <v>399</v>
      </c>
      <c r="C230" s="31">
        <v>321.64999999999998</v>
      </c>
      <c r="D230" s="40">
        <v>323.84999999999997</v>
      </c>
      <c r="E230" s="40">
        <v>317.79999999999995</v>
      </c>
      <c r="F230" s="40">
        <v>313.95</v>
      </c>
      <c r="G230" s="40">
        <v>307.89999999999998</v>
      </c>
      <c r="H230" s="40">
        <v>327.69999999999993</v>
      </c>
      <c r="I230" s="40">
        <v>333.75</v>
      </c>
      <c r="J230" s="40">
        <v>337.59999999999991</v>
      </c>
      <c r="K230" s="31">
        <v>329.9</v>
      </c>
      <c r="L230" s="31">
        <v>320</v>
      </c>
      <c r="M230" s="31">
        <v>2.0617100000000002</v>
      </c>
      <c r="N230" s="1"/>
      <c r="O230" s="1"/>
    </row>
    <row r="231" spans="1:15" ht="12.75" customHeight="1">
      <c r="A231" s="31">
        <v>221</v>
      </c>
      <c r="B231" s="31" t="s">
        <v>400</v>
      </c>
      <c r="C231" s="31">
        <v>1502.65</v>
      </c>
      <c r="D231" s="40">
        <v>1520.8666666666668</v>
      </c>
      <c r="E231" s="40">
        <v>1481.7833333333335</v>
      </c>
      <c r="F231" s="40">
        <v>1460.9166666666667</v>
      </c>
      <c r="G231" s="40">
        <v>1421.8333333333335</v>
      </c>
      <c r="H231" s="40">
        <v>1541.7333333333336</v>
      </c>
      <c r="I231" s="40">
        <v>1580.8166666666666</v>
      </c>
      <c r="J231" s="40">
        <v>1601.6833333333336</v>
      </c>
      <c r="K231" s="31">
        <v>1559.95</v>
      </c>
      <c r="L231" s="31">
        <v>1500</v>
      </c>
      <c r="M231" s="31">
        <v>0.13369</v>
      </c>
      <c r="N231" s="1"/>
      <c r="O231" s="1"/>
    </row>
    <row r="232" spans="1:15" ht="12.75" customHeight="1">
      <c r="A232" s="31">
        <v>222</v>
      </c>
      <c r="B232" s="31" t="s">
        <v>131</v>
      </c>
      <c r="C232" s="31">
        <v>206.15</v>
      </c>
      <c r="D232" s="40">
        <v>206.88333333333333</v>
      </c>
      <c r="E232" s="40">
        <v>204.26666666666665</v>
      </c>
      <c r="F232" s="40">
        <v>202.38333333333333</v>
      </c>
      <c r="G232" s="40">
        <v>199.76666666666665</v>
      </c>
      <c r="H232" s="40">
        <v>208.76666666666665</v>
      </c>
      <c r="I232" s="40">
        <v>211.38333333333333</v>
      </c>
      <c r="J232" s="40">
        <v>213.26666666666665</v>
      </c>
      <c r="K232" s="31">
        <v>209.5</v>
      </c>
      <c r="L232" s="31">
        <v>205</v>
      </c>
      <c r="M232" s="31">
        <v>53.159509999999997</v>
      </c>
      <c r="N232" s="1"/>
      <c r="O232" s="1"/>
    </row>
    <row r="233" spans="1:15" ht="12.75" customHeight="1">
      <c r="A233" s="31">
        <v>223</v>
      </c>
      <c r="B233" s="31" t="s">
        <v>405</v>
      </c>
      <c r="C233" s="31">
        <v>196.45</v>
      </c>
      <c r="D233" s="40">
        <v>197.51666666666665</v>
      </c>
      <c r="E233" s="40">
        <v>193.3833333333333</v>
      </c>
      <c r="F233" s="40">
        <v>190.31666666666663</v>
      </c>
      <c r="G233" s="40">
        <v>186.18333333333328</v>
      </c>
      <c r="H233" s="40">
        <v>200.58333333333331</v>
      </c>
      <c r="I233" s="40">
        <v>204.71666666666664</v>
      </c>
      <c r="J233" s="40">
        <v>207.78333333333333</v>
      </c>
      <c r="K233" s="31">
        <v>201.65</v>
      </c>
      <c r="L233" s="31">
        <v>194.45</v>
      </c>
      <c r="M233" s="31">
        <v>22.70655</v>
      </c>
      <c r="N233" s="1"/>
      <c r="O233" s="1"/>
    </row>
    <row r="234" spans="1:15" ht="12.75" customHeight="1">
      <c r="A234" s="31">
        <v>224</v>
      </c>
      <c r="B234" s="31" t="s">
        <v>265</v>
      </c>
      <c r="C234" s="31">
        <v>7343.2</v>
      </c>
      <c r="D234" s="40">
        <v>7410.9833333333336</v>
      </c>
      <c r="E234" s="40">
        <v>7223.2166666666672</v>
      </c>
      <c r="F234" s="40">
        <v>7103.2333333333336</v>
      </c>
      <c r="G234" s="40">
        <v>6915.4666666666672</v>
      </c>
      <c r="H234" s="40">
        <v>7530.9666666666672</v>
      </c>
      <c r="I234" s="40">
        <v>7718.7333333333336</v>
      </c>
      <c r="J234" s="40">
        <v>7838.7166666666672</v>
      </c>
      <c r="K234" s="31">
        <v>7598.75</v>
      </c>
      <c r="L234" s="31">
        <v>7291</v>
      </c>
      <c r="M234" s="31">
        <v>0.70165</v>
      </c>
      <c r="N234" s="1"/>
      <c r="O234" s="1"/>
    </row>
    <row r="235" spans="1:15" ht="12.75" customHeight="1">
      <c r="A235" s="31">
        <v>225</v>
      </c>
      <c r="B235" s="31" t="s">
        <v>407</v>
      </c>
      <c r="C235" s="31">
        <v>156.80000000000001</v>
      </c>
      <c r="D235" s="40">
        <v>156.00000000000003</v>
      </c>
      <c r="E235" s="40">
        <v>152.60000000000005</v>
      </c>
      <c r="F235" s="40">
        <v>148.40000000000003</v>
      </c>
      <c r="G235" s="40">
        <v>145.00000000000006</v>
      </c>
      <c r="H235" s="40">
        <v>160.20000000000005</v>
      </c>
      <c r="I235" s="40">
        <v>163.60000000000002</v>
      </c>
      <c r="J235" s="40">
        <v>167.80000000000004</v>
      </c>
      <c r="K235" s="31">
        <v>159.4</v>
      </c>
      <c r="L235" s="31">
        <v>151.80000000000001</v>
      </c>
      <c r="M235" s="31">
        <v>54.359259999999999</v>
      </c>
      <c r="N235" s="1"/>
      <c r="O235" s="1"/>
    </row>
    <row r="236" spans="1:15" ht="12.75" customHeight="1">
      <c r="A236" s="31">
        <v>226</v>
      </c>
      <c r="B236" s="31" t="s">
        <v>132</v>
      </c>
      <c r="C236" s="31">
        <v>2141.75</v>
      </c>
      <c r="D236" s="40">
        <v>2155.9166666666665</v>
      </c>
      <c r="E236" s="40">
        <v>2108.833333333333</v>
      </c>
      <c r="F236" s="40">
        <v>2075.9166666666665</v>
      </c>
      <c r="G236" s="40">
        <v>2028.833333333333</v>
      </c>
      <c r="H236" s="40">
        <v>2188.833333333333</v>
      </c>
      <c r="I236" s="40">
        <v>2235.9166666666661</v>
      </c>
      <c r="J236" s="40">
        <v>2268.833333333333</v>
      </c>
      <c r="K236" s="31">
        <v>2203</v>
      </c>
      <c r="L236" s="31">
        <v>2123</v>
      </c>
      <c r="M236" s="31">
        <v>4.7684300000000004</v>
      </c>
      <c r="N236" s="1"/>
      <c r="O236" s="1"/>
    </row>
    <row r="237" spans="1:15" ht="12.75" customHeight="1">
      <c r="A237" s="31">
        <v>227</v>
      </c>
      <c r="B237" s="31" t="s">
        <v>860</v>
      </c>
      <c r="C237" s="31">
        <v>2262.4499999999998</v>
      </c>
      <c r="D237" s="40">
        <v>2272.6333333333332</v>
      </c>
      <c r="E237" s="40">
        <v>2249.8166666666666</v>
      </c>
      <c r="F237" s="40">
        <v>2237.1833333333334</v>
      </c>
      <c r="G237" s="40">
        <v>2214.3666666666668</v>
      </c>
      <c r="H237" s="40">
        <v>2285.2666666666664</v>
      </c>
      <c r="I237" s="40">
        <v>2308.083333333333</v>
      </c>
      <c r="J237" s="40">
        <v>2320.7166666666662</v>
      </c>
      <c r="K237" s="31">
        <v>2295.4499999999998</v>
      </c>
      <c r="L237" s="31">
        <v>2260</v>
      </c>
      <c r="M237" s="31">
        <v>0.12257999999999999</v>
      </c>
      <c r="N237" s="1"/>
      <c r="O237" s="1"/>
    </row>
    <row r="238" spans="1:15" ht="12.75" customHeight="1">
      <c r="A238" s="31">
        <v>228</v>
      </c>
      <c r="B238" s="31" t="s">
        <v>411</v>
      </c>
      <c r="C238" s="31">
        <v>407.85</v>
      </c>
      <c r="D238" s="40">
        <v>414.01666666666665</v>
      </c>
      <c r="E238" s="40">
        <v>397.58333333333331</v>
      </c>
      <c r="F238" s="40">
        <v>387.31666666666666</v>
      </c>
      <c r="G238" s="40">
        <v>370.88333333333333</v>
      </c>
      <c r="H238" s="40">
        <v>424.2833333333333</v>
      </c>
      <c r="I238" s="40">
        <v>440.7166666666667</v>
      </c>
      <c r="J238" s="40">
        <v>450.98333333333329</v>
      </c>
      <c r="K238" s="31">
        <v>430.45</v>
      </c>
      <c r="L238" s="31">
        <v>403.75</v>
      </c>
      <c r="M238" s="31">
        <v>1.8147800000000001</v>
      </c>
      <c r="N238" s="1"/>
      <c r="O238" s="1"/>
    </row>
    <row r="239" spans="1:15" ht="12.75" customHeight="1">
      <c r="A239" s="31">
        <v>229</v>
      </c>
      <c r="B239" s="31" t="s">
        <v>133</v>
      </c>
      <c r="C239" s="31">
        <v>970.4</v>
      </c>
      <c r="D239" s="40">
        <v>976.68333333333339</v>
      </c>
      <c r="E239" s="40">
        <v>959.71666666666681</v>
      </c>
      <c r="F239" s="40">
        <v>949.03333333333342</v>
      </c>
      <c r="G239" s="40">
        <v>932.06666666666683</v>
      </c>
      <c r="H239" s="40">
        <v>987.36666666666679</v>
      </c>
      <c r="I239" s="40">
        <v>1004.3333333333335</v>
      </c>
      <c r="J239" s="40">
        <v>1015.0166666666668</v>
      </c>
      <c r="K239" s="31">
        <v>993.65</v>
      </c>
      <c r="L239" s="31">
        <v>966</v>
      </c>
      <c r="M239" s="31">
        <v>66.467709999999997</v>
      </c>
      <c r="N239" s="1"/>
      <c r="O239" s="1"/>
    </row>
    <row r="240" spans="1:15" ht="12.75" customHeight="1">
      <c r="A240" s="31">
        <v>230</v>
      </c>
      <c r="B240" s="31" t="s">
        <v>134</v>
      </c>
      <c r="C240" s="31">
        <v>288.8</v>
      </c>
      <c r="D240" s="40">
        <v>292.26666666666665</v>
      </c>
      <c r="E240" s="40">
        <v>283.0333333333333</v>
      </c>
      <c r="F240" s="40">
        <v>277.26666666666665</v>
      </c>
      <c r="G240" s="40">
        <v>268.0333333333333</v>
      </c>
      <c r="H240" s="40">
        <v>298.0333333333333</v>
      </c>
      <c r="I240" s="40">
        <v>307.26666666666665</v>
      </c>
      <c r="J240" s="40">
        <v>313.0333333333333</v>
      </c>
      <c r="K240" s="31">
        <v>301.5</v>
      </c>
      <c r="L240" s="31">
        <v>286.5</v>
      </c>
      <c r="M240" s="31">
        <v>75.439880000000002</v>
      </c>
      <c r="N240" s="1"/>
      <c r="O240" s="1"/>
    </row>
    <row r="241" spans="1:15" ht="12.75" customHeight="1">
      <c r="A241" s="31">
        <v>231</v>
      </c>
      <c r="B241" s="31" t="s">
        <v>412</v>
      </c>
      <c r="C241" s="31">
        <v>41.8</v>
      </c>
      <c r="D241" s="40">
        <v>42.050000000000004</v>
      </c>
      <c r="E241" s="40">
        <v>41.350000000000009</v>
      </c>
      <c r="F241" s="40">
        <v>40.900000000000006</v>
      </c>
      <c r="G241" s="40">
        <v>40.20000000000001</v>
      </c>
      <c r="H241" s="40">
        <v>42.500000000000007</v>
      </c>
      <c r="I241" s="40">
        <v>43.20000000000001</v>
      </c>
      <c r="J241" s="40">
        <v>43.650000000000006</v>
      </c>
      <c r="K241" s="31">
        <v>42.75</v>
      </c>
      <c r="L241" s="31">
        <v>41.6</v>
      </c>
      <c r="M241" s="31">
        <v>27.570910000000001</v>
      </c>
      <c r="N241" s="1"/>
      <c r="O241" s="1"/>
    </row>
    <row r="242" spans="1:15" ht="12.75" customHeight="1">
      <c r="A242" s="31">
        <v>232</v>
      </c>
      <c r="B242" s="31" t="s">
        <v>135</v>
      </c>
      <c r="C242" s="31">
        <v>1696</v>
      </c>
      <c r="D242" s="40">
        <v>1708.1666666666667</v>
      </c>
      <c r="E242" s="40">
        <v>1675.8333333333335</v>
      </c>
      <c r="F242" s="40">
        <v>1655.6666666666667</v>
      </c>
      <c r="G242" s="40">
        <v>1623.3333333333335</v>
      </c>
      <c r="H242" s="40">
        <v>1728.3333333333335</v>
      </c>
      <c r="I242" s="40">
        <v>1760.666666666667</v>
      </c>
      <c r="J242" s="40">
        <v>1780.8333333333335</v>
      </c>
      <c r="K242" s="31">
        <v>1740.5</v>
      </c>
      <c r="L242" s="31">
        <v>1688</v>
      </c>
      <c r="M242" s="31">
        <v>73.330609999999993</v>
      </c>
      <c r="N242" s="1"/>
      <c r="O242" s="1"/>
    </row>
    <row r="243" spans="1:15" ht="12.75" customHeight="1">
      <c r="A243" s="31">
        <v>233</v>
      </c>
      <c r="B243" s="31" t="s">
        <v>413</v>
      </c>
      <c r="C243" s="31">
        <v>1221.8</v>
      </c>
      <c r="D243" s="40">
        <v>1230.9333333333334</v>
      </c>
      <c r="E243" s="40">
        <v>1205.8666666666668</v>
      </c>
      <c r="F243" s="40">
        <v>1189.9333333333334</v>
      </c>
      <c r="G243" s="40">
        <v>1164.8666666666668</v>
      </c>
      <c r="H243" s="40">
        <v>1246.8666666666668</v>
      </c>
      <c r="I243" s="40">
        <v>1271.9333333333334</v>
      </c>
      <c r="J243" s="40">
        <v>1287.8666666666668</v>
      </c>
      <c r="K243" s="31">
        <v>1256</v>
      </c>
      <c r="L243" s="31">
        <v>1215</v>
      </c>
      <c r="M243" s="31">
        <v>0.14666999999999999</v>
      </c>
      <c r="N243" s="1"/>
      <c r="O243" s="1"/>
    </row>
    <row r="244" spans="1:15" ht="12.75" customHeight="1">
      <c r="A244" s="31">
        <v>234</v>
      </c>
      <c r="B244" s="31" t="s">
        <v>414</v>
      </c>
      <c r="C244" s="31">
        <v>407</v>
      </c>
      <c r="D244" s="40">
        <v>409.33333333333331</v>
      </c>
      <c r="E244" s="40">
        <v>399.66666666666663</v>
      </c>
      <c r="F244" s="40">
        <v>392.33333333333331</v>
      </c>
      <c r="G244" s="40">
        <v>382.66666666666663</v>
      </c>
      <c r="H244" s="40">
        <v>416.66666666666663</v>
      </c>
      <c r="I244" s="40">
        <v>426.33333333333326</v>
      </c>
      <c r="J244" s="40">
        <v>433.66666666666663</v>
      </c>
      <c r="K244" s="31">
        <v>419</v>
      </c>
      <c r="L244" s="31">
        <v>402</v>
      </c>
      <c r="M244" s="31">
        <v>1.9886900000000001</v>
      </c>
      <c r="N244" s="1"/>
      <c r="O244" s="1"/>
    </row>
    <row r="245" spans="1:15" ht="12.75" customHeight="1">
      <c r="A245" s="31">
        <v>235</v>
      </c>
      <c r="B245" s="31" t="s">
        <v>415</v>
      </c>
      <c r="C245" s="31">
        <v>674.65</v>
      </c>
      <c r="D245" s="40">
        <v>672.15</v>
      </c>
      <c r="E245" s="40">
        <v>655.29999999999995</v>
      </c>
      <c r="F245" s="40">
        <v>635.94999999999993</v>
      </c>
      <c r="G245" s="40">
        <v>619.09999999999991</v>
      </c>
      <c r="H245" s="40">
        <v>691.5</v>
      </c>
      <c r="I245" s="40">
        <v>708.35000000000014</v>
      </c>
      <c r="J245" s="40">
        <v>727.7</v>
      </c>
      <c r="K245" s="31">
        <v>689</v>
      </c>
      <c r="L245" s="31">
        <v>652.79999999999995</v>
      </c>
      <c r="M245" s="31">
        <v>2.9050799999999999</v>
      </c>
      <c r="N245" s="1"/>
      <c r="O245" s="1"/>
    </row>
    <row r="246" spans="1:15" ht="12.75" customHeight="1">
      <c r="A246" s="31">
        <v>236</v>
      </c>
      <c r="B246" s="31" t="s">
        <v>409</v>
      </c>
      <c r="C246" s="31">
        <v>22.5</v>
      </c>
      <c r="D246" s="40">
        <v>22.566666666666663</v>
      </c>
      <c r="E246" s="40">
        <v>21.833333333333325</v>
      </c>
      <c r="F246" s="40">
        <v>21.166666666666661</v>
      </c>
      <c r="G246" s="40">
        <v>20.433333333333323</v>
      </c>
      <c r="H246" s="40">
        <v>23.233333333333327</v>
      </c>
      <c r="I246" s="40">
        <v>23.966666666666661</v>
      </c>
      <c r="J246" s="40">
        <v>24.633333333333329</v>
      </c>
      <c r="K246" s="31">
        <v>23.3</v>
      </c>
      <c r="L246" s="31">
        <v>21.9</v>
      </c>
      <c r="M246" s="31">
        <v>454.21645999999998</v>
      </c>
      <c r="N246" s="1"/>
      <c r="O246" s="1"/>
    </row>
    <row r="247" spans="1:15" ht="12.75" customHeight="1">
      <c r="A247" s="31">
        <v>237</v>
      </c>
      <c r="B247" s="31" t="s">
        <v>136</v>
      </c>
      <c r="C247" s="31">
        <v>127.6</v>
      </c>
      <c r="D247" s="40">
        <v>127.76666666666665</v>
      </c>
      <c r="E247" s="40">
        <v>126.23333333333329</v>
      </c>
      <c r="F247" s="40">
        <v>124.86666666666665</v>
      </c>
      <c r="G247" s="40">
        <v>123.33333333333329</v>
      </c>
      <c r="H247" s="40">
        <v>129.1333333333333</v>
      </c>
      <c r="I247" s="40">
        <v>130.66666666666666</v>
      </c>
      <c r="J247" s="40">
        <v>132.0333333333333</v>
      </c>
      <c r="K247" s="31">
        <v>129.30000000000001</v>
      </c>
      <c r="L247" s="31">
        <v>126.4</v>
      </c>
      <c r="M247" s="31">
        <v>81.016050000000007</v>
      </c>
      <c r="N247" s="1"/>
      <c r="O247" s="1"/>
    </row>
    <row r="248" spans="1:15" ht="12.75" customHeight="1">
      <c r="A248" s="31">
        <v>238</v>
      </c>
      <c r="B248" s="31" t="s">
        <v>401</v>
      </c>
      <c r="C248" s="31">
        <v>464.75</v>
      </c>
      <c r="D248" s="40">
        <v>466.91666666666669</v>
      </c>
      <c r="E248" s="40">
        <v>459.33333333333337</v>
      </c>
      <c r="F248" s="40">
        <v>453.91666666666669</v>
      </c>
      <c r="G248" s="40">
        <v>446.33333333333337</v>
      </c>
      <c r="H248" s="40">
        <v>472.33333333333337</v>
      </c>
      <c r="I248" s="40">
        <v>479.91666666666674</v>
      </c>
      <c r="J248" s="40">
        <v>485.33333333333337</v>
      </c>
      <c r="K248" s="31">
        <v>474.5</v>
      </c>
      <c r="L248" s="31">
        <v>461.5</v>
      </c>
      <c r="M248" s="31">
        <v>2.0686399999999998</v>
      </c>
      <c r="N248" s="1"/>
      <c r="O248" s="1"/>
    </row>
    <row r="249" spans="1:15" ht="12.75" customHeight="1">
      <c r="A249" s="31">
        <v>239</v>
      </c>
      <c r="B249" s="31" t="s">
        <v>266</v>
      </c>
      <c r="C249" s="31">
        <v>2060.85</v>
      </c>
      <c r="D249" s="40">
        <v>2059.5833333333335</v>
      </c>
      <c r="E249" s="40">
        <v>2017.3166666666671</v>
      </c>
      <c r="F249" s="40">
        <v>1973.7833333333335</v>
      </c>
      <c r="G249" s="40">
        <v>1931.5166666666671</v>
      </c>
      <c r="H249" s="40">
        <v>2103.1166666666668</v>
      </c>
      <c r="I249" s="40">
        <v>2145.3833333333332</v>
      </c>
      <c r="J249" s="40">
        <v>2188.916666666667</v>
      </c>
      <c r="K249" s="31">
        <v>2101.85</v>
      </c>
      <c r="L249" s="31">
        <v>2016.05</v>
      </c>
      <c r="M249" s="31">
        <v>6.0842099999999997</v>
      </c>
      <c r="N249" s="1"/>
      <c r="O249" s="1"/>
    </row>
    <row r="250" spans="1:15" ht="12.75" customHeight="1">
      <c r="A250" s="31">
        <v>240</v>
      </c>
      <c r="B250" s="31" t="s">
        <v>402</v>
      </c>
      <c r="C250" s="31">
        <v>218.15</v>
      </c>
      <c r="D250" s="40">
        <v>220</v>
      </c>
      <c r="E250" s="40">
        <v>214.4</v>
      </c>
      <c r="F250" s="40">
        <v>210.65</v>
      </c>
      <c r="G250" s="40">
        <v>205.05</v>
      </c>
      <c r="H250" s="40">
        <v>223.75</v>
      </c>
      <c r="I250" s="40">
        <v>229.35000000000002</v>
      </c>
      <c r="J250" s="40">
        <v>233.1</v>
      </c>
      <c r="K250" s="31">
        <v>225.6</v>
      </c>
      <c r="L250" s="31">
        <v>216.25</v>
      </c>
      <c r="M250" s="31">
        <v>11.72091</v>
      </c>
      <c r="N250" s="1"/>
      <c r="O250" s="1"/>
    </row>
    <row r="251" spans="1:15" ht="12.75" customHeight="1">
      <c r="A251" s="31">
        <v>241</v>
      </c>
      <c r="B251" s="31" t="s">
        <v>403</v>
      </c>
      <c r="C251" s="31">
        <v>46.4</v>
      </c>
      <c r="D251" s="40">
        <v>46.633333333333326</v>
      </c>
      <c r="E251" s="40">
        <v>46.066666666666649</v>
      </c>
      <c r="F251" s="40">
        <v>45.73333333333332</v>
      </c>
      <c r="G251" s="40">
        <v>45.166666666666643</v>
      </c>
      <c r="H251" s="40">
        <v>46.966666666666654</v>
      </c>
      <c r="I251" s="40">
        <v>47.533333333333331</v>
      </c>
      <c r="J251" s="40">
        <v>47.86666666666666</v>
      </c>
      <c r="K251" s="31">
        <v>47.2</v>
      </c>
      <c r="L251" s="31">
        <v>46.3</v>
      </c>
      <c r="M251" s="31">
        <v>10.19218</v>
      </c>
      <c r="N251" s="1"/>
      <c r="O251" s="1"/>
    </row>
    <row r="252" spans="1:15" ht="12.75" customHeight="1">
      <c r="A252" s="31">
        <v>242</v>
      </c>
      <c r="B252" s="31" t="s">
        <v>137</v>
      </c>
      <c r="C252" s="31">
        <v>862.8</v>
      </c>
      <c r="D252" s="40">
        <v>872.5333333333333</v>
      </c>
      <c r="E252" s="40">
        <v>843.36666666666656</v>
      </c>
      <c r="F252" s="40">
        <v>823.93333333333328</v>
      </c>
      <c r="G252" s="40">
        <v>794.76666666666654</v>
      </c>
      <c r="H252" s="40">
        <v>891.96666666666658</v>
      </c>
      <c r="I252" s="40">
        <v>921.13333333333333</v>
      </c>
      <c r="J252" s="40">
        <v>940.56666666666661</v>
      </c>
      <c r="K252" s="31">
        <v>901.7</v>
      </c>
      <c r="L252" s="31">
        <v>853.1</v>
      </c>
      <c r="M252" s="31">
        <v>76.798460000000006</v>
      </c>
      <c r="N252" s="1"/>
      <c r="O252" s="1"/>
    </row>
    <row r="253" spans="1:15" ht="12.75" customHeight="1">
      <c r="A253" s="31">
        <v>243</v>
      </c>
      <c r="B253" s="31" t="s">
        <v>853</v>
      </c>
      <c r="C253" s="31">
        <v>23.75</v>
      </c>
      <c r="D253" s="40">
        <v>23.816666666666666</v>
      </c>
      <c r="E253" s="40">
        <v>23.633333333333333</v>
      </c>
      <c r="F253" s="40">
        <v>23.516666666666666</v>
      </c>
      <c r="G253" s="40">
        <v>23.333333333333332</v>
      </c>
      <c r="H253" s="40">
        <v>23.933333333333334</v>
      </c>
      <c r="I253" s="40">
        <v>24.116666666666664</v>
      </c>
      <c r="J253" s="40">
        <v>24.233333333333334</v>
      </c>
      <c r="K253" s="31">
        <v>24</v>
      </c>
      <c r="L253" s="31">
        <v>23.7</v>
      </c>
      <c r="M253" s="31">
        <v>58.849800000000002</v>
      </c>
      <c r="N253" s="1"/>
      <c r="O253" s="1"/>
    </row>
    <row r="254" spans="1:15" ht="12.75" customHeight="1">
      <c r="A254" s="31">
        <v>244</v>
      </c>
      <c r="B254" s="31" t="s">
        <v>264</v>
      </c>
      <c r="C254" s="31">
        <v>771.95</v>
      </c>
      <c r="D254" s="40">
        <v>774.91666666666663</v>
      </c>
      <c r="E254" s="40">
        <v>760.43333333333328</v>
      </c>
      <c r="F254" s="40">
        <v>748.91666666666663</v>
      </c>
      <c r="G254" s="40">
        <v>734.43333333333328</v>
      </c>
      <c r="H254" s="40">
        <v>786.43333333333328</v>
      </c>
      <c r="I254" s="40">
        <v>800.91666666666663</v>
      </c>
      <c r="J254" s="40">
        <v>812.43333333333328</v>
      </c>
      <c r="K254" s="31">
        <v>789.4</v>
      </c>
      <c r="L254" s="31">
        <v>763.4</v>
      </c>
      <c r="M254" s="31">
        <v>3.0270299999999999</v>
      </c>
      <c r="N254" s="1"/>
      <c r="O254" s="1"/>
    </row>
    <row r="255" spans="1:15" ht="12.75" customHeight="1">
      <c r="A255" s="31">
        <v>245</v>
      </c>
      <c r="B255" s="31" t="s">
        <v>138</v>
      </c>
      <c r="C255" s="31">
        <v>227.7</v>
      </c>
      <c r="D255" s="40">
        <v>229.11666666666665</v>
      </c>
      <c r="E255" s="40">
        <v>225.5333333333333</v>
      </c>
      <c r="F255" s="40">
        <v>223.36666666666665</v>
      </c>
      <c r="G255" s="40">
        <v>219.7833333333333</v>
      </c>
      <c r="H255" s="40">
        <v>231.2833333333333</v>
      </c>
      <c r="I255" s="40">
        <v>234.86666666666662</v>
      </c>
      <c r="J255" s="40">
        <v>237.0333333333333</v>
      </c>
      <c r="K255" s="31">
        <v>232.7</v>
      </c>
      <c r="L255" s="31">
        <v>226.95</v>
      </c>
      <c r="M255" s="31">
        <v>141.39854</v>
      </c>
      <c r="N255" s="1"/>
      <c r="O255" s="1"/>
    </row>
    <row r="256" spans="1:15" ht="12.75" customHeight="1">
      <c r="A256" s="31">
        <v>246</v>
      </c>
      <c r="B256" s="31" t="s">
        <v>404</v>
      </c>
      <c r="C256" s="31">
        <v>115.6</v>
      </c>
      <c r="D256" s="40">
        <v>116.46666666666665</v>
      </c>
      <c r="E256" s="40">
        <v>114.13333333333331</v>
      </c>
      <c r="F256" s="40">
        <v>112.66666666666666</v>
      </c>
      <c r="G256" s="40">
        <v>110.33333333333331</v>
      </c>
      <c r="H256" s="40">
        <v>117.93333333333331</v>
      </c>
      <c r="I256" s="40">
        <v>120.26666666666665</v>
      </c>
      <c r="J256" s="40">
        <v>121.73333333333331</v>
      </c>
      <c r="K256" s="31">
        <v>118.8</v>
      </c>
      <c r="L256" s="31">
        <v>115</v>
      </c>
      <c r="M256" s="31">
        <v>2.42448</v>
      </c>
      <c r="N256" s="1"/>
      <c r="O256" s="1"/>
    </row>
    <row r="257" spans="1:15" ht="12.75" customHeight="1">
      <c r="A257" s="31">
        <v>247</v>
      </c>
      <c r="B257" s="31" t="s">
        <v>422</v>
      </c>
      <c r="C257" s="31">
        <v>105.6</v>
      </c>
      <c r="D257" s="40">
        <v>106.11666666666667</v>
      </c>
      <c r="E257" s="40">
        <v>104.33333333333334</v>
      </c>
      <c r="F257" s="40">
        <v>103.06666666666666</v>
      </c>
      <c r="G257" s="40">
        <v>101.28333333333333</v>
      </c>
      <c r="H257" s="40">
        <v>107.38333333333335</v>
      </c>
      <c r="I257" s="40">
        <v>109.16666666666669</v>
      </c>
      <c r="J257" s="40">
        <v>110.43333333333337</v>
      </c>
      <c r="K257" s="31">
        <v>107.9</v>
      </c>
      <c r="L257" s="31">
        <v>104.85</v>
      </c>
      <c r="M257" s="31">
        <v>8.8638100000000009</v>
      </c>
      <c r="N257" s="1"/>
      <c r="O257" s="1"/>
    </row>
    <row r="258" spans="1:15" ht="12.75" customHeight="1">
      <c r="A258" s="31">
        <v>248</v>
      </c>
      <c r="B258" s="31" t="s">
        <v>416</v>
      </c>
      <c r="C258" s="31">
        <v>1644.7</v>
      </c>
      <c r="D258" s="40">
        <v>1619.5999999999997</v>
      </c>
      <c r="E258" s="40">
        <v>1583.1999999999994</v>
      </c>
      <c r="F258" s="40">
        <v>1521.6999999999996</v>
      </c>
      <c r="G258" s="40">
        <v>1485.2999999999993</v>
      </c>
      <c r="H258" s="40">
        <v>1681.0999999999995</v>
      </c>
      <c r="I258" s="40">
        <v>1717.4999999999995</v>
      </c>
      <c r="J258" s="40">
        <v>1778.9999999999995</v>
      </c>
      <c r="K258" s="31">
        <v>1656</v>
      </c>
      <c r="L258" s="31">
        <v>1558.1</v>
      </c>
      <c r="M258" s="31">
        <v>1.1233200000000001</v>
      </c>
      <c r="N258" s="1"/>
      <c r="O258" s="1"/>
    </row>
    <row r="259" spans="1:15" ht="12.75" customHeight="1">
      <c r="A259" s="31">
        <v>249</v>
      </c>
      <c r="B259" s="31" t="s">
        <v>426</v>
      </c>
      <c r="C259" s="31">
        <v>1982.45</v>
      </c>
      <c r="D259" s="40">
        <v>1989.3499999999997</v>
      </c>
      <c r="E259" s="40">
        <v>1970.6999999999994</v>
      </c>
      <c r="F259" s="40">
        <v>1958.9499999999996</v>
      </c>
      <c r="G259" s="40">
        <v>1940.2999999999993</v>
      </c>
      <c r="H259" s="40">
        <v>2001.0999999999995</v>
      </c>
      <c r="I259" s="40">
        <v>2019.7499999999995</v>
      </c>
      <c r="J259" s="40">
        <v>2031.4999999999995</v>
      </c>
      <c r="K259" s="31">
        <v>2008</v>
      </c>
      <c r="L259" s="31">
        <v>1977.6</v>
      </c>
      <c r="M259" s="31">
        <v>3.3660000000000002E-2</v>
      </c>
      <c r="N259" s="1"/>
      <c r="O259" s="1"/>
    </row>
    <row r="260" spans="1:15" ht="12.75" customHeight="1">
      <c r="A260" s="31">
        <v>250</v>
      </c>
      <c r="B260" s="31" t="s">
        <v>423</v>
      </c>
      <c r="C260" s="31">
        <v>107.05</v>
      </c>
      <c r="D260" s="40">
        <v>105.78333333333332</v>
      </c>
      <c r="E260" s="40">
        <v>102.46666666666664</v>
      </c>
      <c r="F260" s="40">
        <v>97.883333333333326</v>
      </c>
      <c r="G260" s="40">
        <v>94.566666666666649</v>
      </c>
      <c r="H260" s="40">
        <v>110.36666666666663</v>
      </c>
      <c r="I260" s="40">
        <v>113.68333333333332</v>
      </c>
      <c r="J260" s="40">
        <v>118.26666666666662</v>
      </c>
      <c r="K260" s="31">
        <v>109.1</v>
      </c>
      <c r="L260" s="31">
        <v>101.2</v>
      </c>
      <c r="M260" s="31">
        <v>20.772179999999999</v>
      </c>
      <c r="N260" s="1"/>
      <c r="O260" s="1"/>
    </row>
    <row r="261" spans="1:15" ht="12.75" customHeight="1">
      <c r="A261" s="31">
        <v>251</v>
      </c>
      <c r="B261" s="31" t="s">
        <v>139</v>
      </c>
      <c r="C261" s="31">
        <v>383.05</v>
      </c>
      <c r="D261" s="40">
        <v>384.68333333333334</v>
      </c>
      <c r="E261" s="40">
        <v>378.16666666666669</v>
      </c>
      <c r="F261" s="40">
        <v>373.28333333333336</v>
      </c>
      <c r="G261" s="40">
        <v>366.76666666666671</v>
      </c>
      <c r="H261" s="40">
        <v>389.56666666666666</v>
      </c>
      <c r="I261" s="40">
        <v>396.08333333333331</v>
      </c>
      <c r="J261" s="40">
        <v>400.96666666666664</v>
      </c>
      <c r="K261" s="31">
        <v>391.2</v>
      </c>
      <c r="L261" s="31">
        <v>379.8</v>
      </c>
      <c r="M261" s="31">
        <v>63.345399999999998</v>
      </c>
      <c r="N261" s="1"/>
      <c r="O261" s="1"/>
    </row>
    <row r="262" spans="1:15" ht="12.75" customHeight="1">
      <c r="A262" s="31">
        <v>252</v>
      </c>
      <c r="B262" s="31" t="s">
        <v>417</v>
      </c>
      <c r="C262" s="31">
        <v>3374.85</v>
      </c>
      <c r="D262" s="40">
        <v>3399.5</v>
      </c>
      <c r="E262" s="40">
        <v>3329</v>
      </c>
      <c r="F262" s="40">
        <v>3283.15</v>
      </c>
      <c r="G262" s="40">
        <v>3212.65</v>
      </c>
      <c r="H262" s="40">
        <v>3445.35</v>
      </c>
      <c r="I262" s="40">
        <v>3515.85</v>
      </c>
      <c r="J262" s="40">
        <v>3561.7</v>
      </c>
      <c r="K262" s="31">
        <v>3470</v>
      </c>
      <c r="L262" s="31">
        <v>3353.65</v>
      </c>
      <c r="M262" s="31">
        <v>0.35161999999999999</v>
      </c>
      <c r="N262" s="1"/>
      <c r="O262" s="1"/>
    </row>
    <row r="263" spans="1:15" ht="12.75" customHeight="1">
      <c r="A263" s="31">
        <v>253</v>
      </c>
      <c r="B263" s="31" t="s">
        <v>418</v>
      </c>
      <c r="C263" s="31">
        <v>631.25</v>
      </c>
      <c r="D263" s="40">
        <v>630.55000000000007</v>
      </c>
      <c r="E263" s="40">
        <v>622.80000000000018</v>
      </c>
      <c r="F263" s="40">
        <v>614.35000000000014</v>
      </c>
      <c r="G263" s="40">
        <v>606.60000000000025</v>
      </c>
      <c r="H263" s="40">
        <v>639.00000000000011</v>
      </c>
      <c r="I263" s="40">
        <v>646.74999999999989</v>
      </c>
      <c r="J263" s="40">
        <v>655.20000000000005</v>
      </c>
      <c r="K263" s="31">
        <v>638.29999999999995</v>
      </c>
      <c r="L263" s="31">
        <v>622.1</v>
      </c>
      <c r="M263" s="31">
        <v>1.0383500000000001</v>
      </c>
      <c r="N263" s="1"/>
      <c r="O263" s="1"/>
    </row>
    <row r="264" spans="1:15" ht="12.75" customHeight="1">
      <c r="A264" s="31">
        <v>254</v>
      </c>
      <c r="B264" s="31" t="s">
        <v>419</v>
      </c>
      <c r="C264" s="31">
        <v>218.75</v>
      </c>
      <c r="D264" s="40">
        <v>218.85</v>
      </c>
      <c r="E264" s="40">
        <v>216.29999999999998</v>
      </c>
      <c r="F264" s="40">
        <v>213.85</v>
      </c>
      <c r="G264" s="40">
        <v>211.29999999999998</v>
      </c>
      <c r="H264" s="40">
        <v>221.29999999999998</v>
      </c>
      <c r="I264" s="40">
        <v>223.85</v>
      </c>
      <c r="J264" s="40">
        <v>226.29999999999998</v>
      </c>
      <c r="K264" s="31">
        <v>221.4</v>
      </c>
      <c r="L264" s="31">
        <v>216.4</v>
      </c>
      <c r="M264" s="31">
        <v>3.3290700000000002</v>
      </c>
      <c r="N264" s="1"/>
      <c r="O264" s="1"/>
    </row>
    <row r="265" spans="1:15" ht="12.75" customHeight="1">
      <c r="A265" s="31">
        <v>255</v>
      </c>
      <c r="B265" s="31" t="s">
        <v>420</v>
      </c>
      <c r="C265" s="31">
        <v>137.30000000000001</v>
      </c>
      <c r="D265" s="40">
        <v>137.33333333333334</v>
      </c>
      <c r="E265" s="40">
        <v>134.36666666666667</v>
      </c>
      <c r="F265" s="40">
        <v>131.43333333333334</v>
      </c>
      <c r="G265" s="40">
        <v>128.46666666666667</v>
      </c>
      <c r="H265" s="40">
        <v>140.26666666666668</v>
      </c>
      <c r="I265" s="40">
        <v>143.23333333333332</v>
      </c>
      <c r="J265" s="40">
        <v>146.16666666666669</v>
      </c>
      <c r="K265" s="31">
        <v>140.30000000000001</v>
      </c>
      <c r="L265" s="31">
        <v>134.4</v>
      </c>
      <c r="M265" s="31">
        <v>9.9587000000000003</v>
      </c>
      <c r="N265" s="1"/>
      <c r="O265" s="1"/>
    </row>
    <row r="266" spans="1:15" ht="12.75" customHeight="1">
      <c r="A266" s="31">
        <v>256</v>
      </c>
      <c r="B266" s="31" t="s">
        <v>421</v>
      </c>
      <c r="C266" s="31">
        <v>77.150000000000006</v>
      </c>
      <c r="D266" s="40">
        <v>77.783333333333346</v>
      </c>
      <c r="E266" s="40">
        <v>76.366666666666688</v>
      </c>
      <c r="F266" s="40">
        <v>75.583333333333343</v>
      </c>
      <c r="G266" s="40">
        <v>74.166666666666686</v>
      </c>
      <c r="H266" s="40">
        <v>78.566666666666691</v>
      </c>
      <c r="I266" s="40">
        <v>79.983333333333348</v>
      </c>
      <c r="J266" s="40">
        <v>80.766666666666694</v>
      </c>
      <c r="K266" s="31">
        <v>79.2</v>
      </c>
      <c r="L266" s="31">
        <v>77</v>
      </c>
      <c r="M266" s="31">
        <v>10.243</v>
      </c>
      <c r="N266" s="1"/>
      <c r="O266" s="1"/>
    </row>
    <row r="267" spans="1:15" ht="12.75" customHeight="1">
      <c r="A267" s="31">
        <v>257</v>
      </c>
      <c r="B267" s="31" t="s">
        <v>425</v>
      </c>
      <c r="C267" s="31">
        <v>174</v>
      </c>
      <c r="D267" s="40">
        <v>175.26666666666665</v>
      </c>
      <c r="E267" s="40">
        <v>171.73333333333329</v>
      </c>
      <c r="F267" s="40">
        <v>169.46666666666664</v>
      </c>
      <c r="G267" s="40">
        <v>165.93333333333328</v>
      </c>
      <c r="H267" s="40">
        <v>177.5333333333333</v>
      </c>
      <c r="I267" s="40">
        <v>181.06666666666666</v>
      </c>
      <c r="J267" s="40">
        <v>183.33333333333331</v>
      </c>
      <c r="K267" s="31">
        <v>178.8</v>
      </c>
      <c r="L267" s="31">
        <v>173</v>
      </c>
      <c r="M267" s="31">
        <v>9.6586099999999995</v>
      </c>
      <c r="N267" s="1"/>
      <c r="O267" s="1"/>
    </row>
    <row r="268" spans="1:15" ht="12.75" customHeight="1">
      <c r="A268" s="31">
        <v>258</v>
      </c>
      <c r="B268" s="31" t="s">
        <v>424</v>
      </c>
      <c r="C268" s="31">
        <v>317.10000000000002</v>
      </c>
      <c r="D268" s="40">
        <v>319.55</v>
      </c>
      <c r="E268" s="40">
        <v>311.20000000000005</v>
      </c>
      <c r="F268" s="40">
        <v>305.3</v>
      </c>
      <c r="G268" s="40">
        <v>296.95000000000005</v>
      </c>
      <c r="H268" s="40">
        <v>325.45000000000005</v>
      </c>
      <c r="I268" s="40">
        <v>333.80000000000007</v>
      </c>
      <c r="J268" s="40">
        <v>339.70000000000005</v>
      </c>
      <c r="K268" s="31">
        <v>327.9</v>
      </c>
      <c r="L268" s="31">
        <v>313.64999999999998</v>
      </c>
      <c r="M268" s="31">
        <v>3.1873499999999999</v>
      </c>
      <c r="N268" s="1"/>
      <c r="O268" s="1"/>
    </row>
    <row r="269" spans="1:15" ht="12.75" customHeight="1">
      <c r="A269" s="31">
        <v>259</v>
      </c>
      <c r="B269" s="31" t="s">
        <v>267</v>
      </c>
      <c r="C269" s="31">
        <v>307.8</v>
      </c>
      <c r="D269" s="40">
        <v>310.10000000000002</v>
      </c>
      <c r="E269" s="40">
        <v>300.30000000000007</v>
      </c>
      <c r="F269" s="40">
        <v>292.80000000000007</v>
      </c>
      <c r="G269" s="40">
        <v>283.00000000000011</v>
      </c>
      <c r="H269" s="40">
        <v>317.60000000000002</v>
      </c>
      <c r="I269" s="40">
        <v>327.39999999999998</v>
      </c>
      <c r="J269" s="40">
        <v>334.9</v>
      </c>
      <c r="K269" s="31">
        <v>319.89999999999998</v>
      </c>
      <c r="L269" s="31">
        <v>302.60000000000002</v>
      </c>
      <c r="M269" s="31">
        <v>17.25189</v>
      </c>
      <c r="N269" s="1"/>
      <c r="O269" s="1"/>
    </row>
    <row r="270" spans="1:15" ht="12.75" customHeight="1">
      <c r="A270" s="31">
        <v>260</v>
      </c>
      <c r="B270" s="31" t="s">
        <v>140</v>
      </c>
      <c r="C270" s="31">
        <v>683.25</v>
      </c>
      <c r="D270" s="40">
        <v>683.08333333333337</v>
      </c>
      <c r="E270" s="40">
        <v>670.16666666666674</v>
      </c>
      <c r="F270" s="40">
        <v>657.08333333333337</v>
      </c>
      <c r="G270" s="40">
        <v>644.16666666666674</v>
      </c>
      <c r="H270" s="40">
        <v>696.16666666666674</v>
      </c>
      <c r="I270" s="40">
        <v>709.08333333333348</v>
      </c>
      <c r="J270" s="40">
        <v>722.16666666666674</v>
      </c>
      <c r="K270" s="31">
        <v>696</v>
      </c>
      <c r="L270" s="31">
        <v>670</v>
      </c>
      <c r="M270" s="31">
        <v>43.743070000000003</v>
      </c>
      <c r="N270" s="1"/>
      <c r="O270" s="1"/>
    </row>
    <row r="271" spans="1:15" ht="12.75" customHeight="1">
      <c r="A271" s="31">
        <v>261</v>
      </c>
      <c r="B271" s="31" t="s">
        <v>141</v>
      </c>
      <c r="C271" s="31">
        <v>3768.25</v>
      </c>
      <c r="D271" s="40">
        <v>3780.9666666666667</v>
      </c>
      <c r="E271" s="40">
        <v>3737.2833333333333</v>
      </c>
      <c r="F271" s="40">
        <v>3706.3166666666666</v>
      </c>
      <c r="G271" s="40">
        <v>3662.6333333333332</v>
      </c>
      <c r="H271" s="40">
        <v>3811.9333333333334</v>
      </c>
      <c r="I271" s="40">
        <v>3855.6166666666668</v>
      </c>
      <c r="J271" s="40">
        <v>3886.5833333333335</v>
      </c>
      <c r="K271" s="31">
        <v>3824.65</v>
      </c>
      <c r="L271" s="31">
        <v>3750</v>
      </c>
      <c r="M271" s="31">
        <v>2.4880300000000002</v>
      </c>
      <c r="N271" s="1"/>
      <c r="O271" s="1"/>
    </row>
    <row r="272" spans="1:15" ht="12.75" customHeight="1">
      <c r="A272" s="31">
        <v>262</v>
      </c>
      <c r="B272" s="31" t="s">
        <v>861</v>
      </c>
      <c r="C272" s="31">
        <v>587.79999999999995</v>
      </c>
      <c r="D272" s="40">
        <v>590.5333333333333</v>
      </c>
      <c r="E272" s="40">
        <v>581.26666666666665</v>
      </c>
      <c r="F272" s="40">
        <v>574.73333333333335</v>
      </c>
      <c r="G272" s="40">
        <v>565.4666666666667</v>
      </c>
      <c r="H272" s="40">
        <v>597.06666666666661</v>
      </c>
      <c r="I272" s="40">
        <v>606.33333333333326</v>
      </c>
      <c r="J272" s="40">
        <v>612.86666666666656</v>
      </c>
      <c r="K272" s="31">
        <v>599.79999999999995</v>
      </c>
      <c r="L272" s="31">
        <v>584</v>
      </c>
      <c r="M272" s="31">
        <v>5.3617999999999997</v>
      </c>
      <c r="N272" s="1"/>
      <c r="O272" s="1"/>
    </row>
    <row r="273" spans="1:15" ht="12.75" customHeight="1">
      <c r="A273" s="31">
        <v>263</v>
      </c>
      <c r="B273" s="31" t="s">
        <v>862</v>
      </c>
      <c r="C273" s="31">
        <v>597.70000000000005</v>
      </c>
      <c r="D273" s="40">
        <v>600.9</v>
      </c>
      <c r="E273" s="40">
        <v>592.04999999999995</v>
      </c>
      <c r="F273" s="40">
        <v>586.4</v>
      </c>
      <c r="G273" s="40">
        <v>577.54999999999995</v>
      </c>
      <c r="H273" s="40">
        <v>606.54999999999995</v>
      </c>
      <c r="I273" s="40">
        <v>615.40000000000009</v>
      </c>
      <c r="J273" s="40">
        <v>621.04999999999995</v>
      </c>
      <c r="K273" s="31">
        <v>609.75</v>
      </c>
      <c r="L273" s="31">
        <v>595.25</v>
      </c>
      <c r="M273" s="31">
        <v>0.84126999999999996</v>
      </c>
      <c r="N273" s="1"/>
      <c r="O273" s="1"/>
    </row>
    <row r="274" spans="1:15" ht="12.75" customHeight="1">
      <c r="A274" s="31">
        <v>264</v>
      </c>
      <c r="B274" s="31" t="s">
        <v>427</v>
      </c>
      <c r="C274" s="31">
        <v>723</v>
      </c>
      <c r="D274" s="40">
        <v>723.15</v>
      </c>
      <c r="E274" s="40">
        <v>712.84999999999991</v>
      </c>
      <c r="F274" s="40">
        <v>702.69999999999993</v>
      </c>
      <c r="G274" s="40">
        <v>692.39999999999986</v>
      </c>
      <c r="H274" s="40">
        <v>733.3</v>
      </c>
      <c r="I274" s="40">
        <v>743.59999999999991</v>
      </c>
      <c r="J274" s="40">
        <v>753.75</v>
      </c>
      <c r="K274" s="31">
        <v>733.45</v>
      </c>
      <c r="L274" s="31">
        <v>713</v>
      </c>
      <c r="M274" s="31">
        <v>3.9359799999999998</v>
      </c>
      <c r="N274" s="1"/>
      <c r="O274" s="1"/>
    </row>
    <row r="275" spans="1:15" ht="12.75" customHeight="1">
      <c r="A275" s="31">
        <v>265</v>
      </c>
      <c r="B275" s="31" t="s">
        <v>428</v>
      </c>
      <c r="C275" s="31">
        <v>151.05000000000001</v>
      </c>
      <c r="D275" s="40">
        <v>151.29999999999998</v>
      </c>
      <c r="E275" s="40">
        <v>149.39999999999998</v>
      </c>
      <c r="F275" s="40">
        <v>147.75</v>
      </c>
      <c r="G275" s="40">
        <v>145.85</v>
      </c>
      <c r="H275" s="40">
        <v>152.94999999999996</v>
      </c>
      <c r="I275" s="40">
        <v>154.85</v>
      </c>
      <c r="J275" s="40">
        <v>156.49999999999994</v>
      </c>
      <c r="K275" s="31">
        <v>153.19999999999999</v>
      </c>
      <c r="L275" s="31">
        <v>149.65</v>
      </c>
      <c r="M275" s="31">
        <v>3.7998599999999998</v>
      </c>
      <c r="N275" s="1"/>
      <c r="O275" s="1"/>
    </row>
    <row r="276" spans="1:15" ht="12.75" customHeight="1">
      <c r="A276" s="31">
        <v>266</v>
      </c>
      <c r="B276" s="31" t="s">
        <v>435</v>
      </c>
      <c r="C276" s="31">
        <v>1118.0999999999999</v>
      </c>
      <c r="D276" s="40">
        <v>1124.3999999999999</v>
      </c>
      <c r="E276" s="40">
        <v>1104.7999999999997</v>
      </c>
      <c r="F276" s="40">
        <v>1091.4999999999998</v>
      </c>
      <c r="G276" s="40">
        <v>1071.8999999999996</v>
      </c>
      <c r="H276" s="40">
        <v>1137.6999999999998</v>
      </c>
      <c r="I276" s="40">
        <v>1157.2999999999997</v>
      </c>
      <c r="J276" s="40">
        <v>1170.5999999999999</v>
      </c>
      <c r="K276" s="31">
        <v>1144</v>
      </c>
      <c r="L276" s="31">
        <v>1111.0999999999999</v>
      </c>
      <c r="M276" s="31">
        <v>1.7059</v>
      </c>
      <c r="N276" s="1"/>
      <c r="O276" s="1"/>
    </row>
    <row r="277" spans="1:15" ht="12.75" customHeight="1">
      <c r="A277" s="31">
        <v>267</v>
      </c>
      <c r="B277" s="31" t="s">
        <v>436</v>
      </c>
      <c r="C277" s="31">
        <v>401.95</v>
      </c>
      <c r="D277" s="40">
        <v>405.08333333333331</v>
      </c>
      <c r="E277" s="40">
        <v>397.86666666666662</v>
      </c>
      <c r="F277" s="40">
        <v>393.7833333333333</v>
      </c>
      <c r="G277" s="40">
        <v>386.56666666666661</v>
      </c>
      <c r="H277" s="40">
        <v>409.16666666666663</v>
      </c>
      <c r="I277" s="40">
        <v>416.38333333333333</v>
      </c>
      <c r="J277" s="40">
        <v>420.46666666666664</v>
      </c>
      <c r="K277" s="31">
        <v>412.3</v>
      </c>
      <c r="L277" s="31">
        <v>401</v>
      </c>
      <c r="M277" s="31">
        <v>1.2590600000000001</v>
      </c>
      <c r="N277" s="1"/>
      <c r="O277" s="1"/>
    </row>
    <row r="278" spans="1:15" ht="12.75" customHeight="1">
      <c r="A278" s="31">
        <v>268</v>
      </c>
      <c r="B278" s="31" t="s">
        <v>863</v>
      </c>
      <c r="C278" s="31">
        <v>71.45</v>
      </c>
      <c r="D278" s="40">
        <v>71.433333333333323</v>
      </c>
      <c r="E278" s="40">
        <v>70.116666666666646</v>
      </c>
      <c r="F278" s="40">
        <v>68.783333333333317</v>
      </c>
      <c r="G278" s="40">
        <v>67.46666666666664</v>
      </c>
      <c r="H278" s="40">
        <v>72.766666666666652</v>
      </c>
      <c r="I278" s="40">
        <v>74.083333333333343</v>
      </c>
      <c r="J278" s="40">
        <v>75.416666666666657</v>
      </c>
      <c r="K278" s="31">
        <v>72.75</v>
      </c>
      <c r="L278" s="31">
        <v>70.099999999999994</v>
      </c>
      <c r="M278" s="31">
        <v>10.1363</v>
      </c>
      <c r="N278" s="1"/>
      <c r="O278" s="1"/>
    </row>
    <row r="279" spans="1:15" ht="12.75" customHeight="1">
      <c r="A279" s="31">
        <v>269</v>
      </c>
      <c r="B279" s="31" t="s">
        <v>437</v>
      </c>
      <c r="C279" s="31">
        <v>588.15</v>
      </c>
      <c r="D279" s="40">
        <v>590.01666666666654</v>
      </c>
      <c r="E279" s="40">
        <v>583.23333333333312</v>
      </c>
      <c r="F279" s="40">
        <v>578.31666666666661</v>
      </c>
      <c r="G279" s="40">
        <v>571.53333333333319</v>
      </c>
      <c r="H279" s="40">
        <v>594.93333333333305</v>
      </c>
      <c r="I279" s="40">
        <v>601.71666666666658</v>
      </c>
      <c r="J279" s="40">
        <v>606.63333333333298</v>
      </c>
      <c r="K279" s="31">
        <v>596.79999999999995</v>
      </c>
      <c r="L279" s="31">
        <v>585.1</v>
      </c>
      <c r="M279" s="31">
        <v>7.3122299999999996</v>
      </c>
      <c r="N279" s="1"/>
      <c r="O279" s="1"/>
    </row>
    <row r="280" spans="1:15" ht="12.75" customHeight="1">
      <c r="A280" s="31">
        <v>270</v>
      </c>
      <c r="B280" s="31" t="s">
        <v>438</v>
      </c>
      <c r="C280" s="31">
        <v>52.6</v>
      </c>
      <c r="D280" s="40">
        <v>52.900000000000006</v>
      </c>
      <c r="E280" s="40">
        <v>51.850000000000009</v>
      </c>
      <c r="F280" s="40">
        <v>51.1</v>
      </c>
      <c r="G280" s="40">
        <v>50.050000000000004</v>
      </c>
      <c r="H280" s="40">
        <v>53.650000000000013</v>
      </c>
      <c r="I280" s="40">
        <v>54.70000000000001</v>
      </c>
      <c r="J280" s="40">
        <v>55.450000000000017</v>
      </c>
      <c r="K280" s="31">
        <v>53.95</v>
      </c>
      <c r="L280" s="31">
        <v>52.15</v>
      </c>
      <c r="M280" s="31">
        <v>21.949449999999999</v>
      </c>
      <c r="N280" s="1"/>
      <c r="O280" s="1"/>
    </row>
    <row r="281" spans="1:15" ht="12.75" customHeight="1">
      <c r="A281" s="31">
        <v>271</v>
      </c>
      <c r="B281" s="31" t="s">
        <v>440</v>
      </c>
      <c r="C281" s="31">
        <v>469.05</v>
      </c>
      <c r="D281" s="40">
        <v>472.01666666666665</v>
      </c>
      <c r="E281" s="40">
        <v>462.5333333333333</v>
      </c>
      <c r="F281" s="40">
        <v>456.01666666666665</v>
      </c>
      <c r="G281" s="40">
        <v>446.5333333333333</v>
      </c>
      <c r="H281" s="40">
        <v>478.5333333333333</v>
      </c>
      <c r="I281" s="40">
        <v>488.01666666666665</v>
      </c>
      <c r="J281" s="40">
        <v>494.5333333333333</v>
      </c>
      <c r="K281" s="31">
        <v>481.5</v>
      </c>
      <c r="L281" s="31">
        <v>465.5</v>
      </c>
      <c r="M281" s="31">
        <v>0.85045999999999999</v>
      </c>
      <c r="N281" s="1"/>
      <c r="O281" s="1"/>
    </row>
    <row r="282" spans="1:15" ht="12.75" customHeight="1">
      <c r="A282" s="31">
        <v>272</v>
      </c>
      <c r="B282" s="31" t="s">
        <v>430</v>
      </c>
      <c r="C282" s="31">
        <v>1090.5999999999999</v>
      </c>
      <c r="D282" s="40">
        <v>1091.8833333333334</v>
      </c>
      <c r="E282" s="40">
        <v>1052.8166666666668</v>
      </c>
      <c r="F282" s="40">
        <v>1015.0333333333333</v>
      </c>
      <c r="G282" s="40">
        <v>975.9666666666667</v>
      </c>
      <c r="H282" s="40">
        <v>1129.666666666667</v>
      </c>
      <c r="I282" s="40">
        <v>1168.7333333333336</v>
      </c>
      <c r="J282" s="40">
        <v>1206.5166666666671</v>
      </c>
      <c r="K282" s="31">
        <v>1130.95</v>
      </c>
      <c r="L282" s="31">
        <v>1054.0999999999999</v>
      </c>
      <c r="M282" s="31">
        <v>7.38584</v>
      </c>
      <c r="N282" s="1"/>
      <c r="O282" s="1"/>
    </row>
    <row r="283" spans="1:15" ht="12.75" customHeight="1">
      <c r="A283" s="31">
        <v>273</v>
      </c>
      <c r="B283" s="31" t="s">
        <v>431</v>
      </c>
      <c r="C283" s="31">
        <v>268.25</v>
      </c>
      <c r="D283" s="40">
        <v>269.63333333333338</v>
      </c>
      <c r="E283" s="40">
        <v>264.31666666666678</v>
      </c>
      <c r="F283" s="40">
        <v>260.38333333333338</v>
      </c>
      <c r="G283" s="40">
        <v>255.06666666666678</v>
      </c>
      <c r="H283" s="40">
        <v>273.56666666666678</v>
      </c>
      <c r="I283" s="40">
        <v>278.88333333333338</v>
      </c>
      <c r="J283" s="40">
        <v>282.81666666666678</v>
      </c>
      <c r="K283" s="31">
        <v>274.95</v>
      </c>
      <c r="L283" s="31">
        <v>265.7</v>
      </c>
      <c r="M283" s="31">
        <v>2.5470700000000002</v>
      </c>
      <c r="N283" s="1"/>
      <c r="O283" s="1"/>
    </row>
    <row r="284" spans="1:15" ht="12.75" customHeight="1">
      <c r="A284" s="31">
        <v>274</v>
      </c>
      <c r="B284" s="31" t="s">
        <v>142</v>
      </c>
      <c r="C284" s="31">
        <v>2011.4</v>
      </c>
      <c r="D284" s="40">
        <v>2002.1166666666668</v>
      </c>
      <c r="E284" s="40">
        <v>1979.2833333333335</v>
      </c>
      <c r="F284" s="40">
        <v>1947.1666666666667</v>
      </c>
      <c r="G284" s="40">
        <v>1924.3333333333335</v>
      </c>
      <c r="H284" s="40">
        <v>2034.2333333333336</v>
      </c>
      <c r="I284" s="40">
        <v>2057.0666666666666</v>
      </c>
      <c r="J284" s="40">
        <v>2089.1833333333334</v>
      </c>
      <c r="K284" s="31">
        <v>2024.95</v>
      </c>
      <c r="L284" s="31">
        <v>1970</v>
      </c>
      <c r="M284" s="31">
        <v>19.474830000000001</v>
      </c>
      <c r="N284" s="1"/>
      <c r="O284" s="1"/>
    </row>
    <row r="285" spans="1:15" ht="12.75" customHeight="1">
      <c r="A285" s="31">
        <v>275</v>
      </c>
      <c r="B285" s="31" t="s">
        <v>432</v>
      </c>
      <c r="C285" s="31">
        <v>479.7</v>
      </c>
      <c r="D285" s="40">
        <v>483.23333333333335</v>
      </c>
      <c r="E285" s="40">
        <v>466.51666666666671</v>
      </c>
      <c r="F285" s="40">
        <v>453.33333333333337</v>
      </c>
      <c r="G285" s="40">
        <v>436.61666666666673</v>
      </c>
      <c r="H285" s="40">
        <v>496.41666666666669</v>
      </c>
      <c r="I285" s="40">
        <v>513.13333333333344</v>
      </c>
      <c r="J285" s="40">
        <v>526.31666666666661</v>
      </c>
      <c r="K285" s="31">
        <v>499.95</v>
      </c>
      <c r="L285" s="31">
        <v>470.05</v>
      </c>
      <c r="M285" s="31">
        <v>30.045909999999999</v>
      </c>
      <c r="N285" s="1"/>
      <c r="O285" s="1"/>
    </row>
    <row r="286" spans="1:15" ht="12.75" customHeight="1">
      <c r="A286" s="31">
        <v>276</v>
      </c>
      <c r="B286" s="31" t="s">
        <v>429</v>
      </c>
      <c r="C286" s="31">
        <v>486.8</v>
      </c>
      <c r="D286" s="40">
        <v>491.06666666666666</v>
      </c>
      <c r="E286" s="40">
        <v>480.43333333333334</v>
      </c>
      <c r="F286" s="40">
        <v>474.06666666666666</v>
      </c>
      <c r="G286" s="40">
        <v>463.43333333333334</v>
      </c>
      <c r="H286" s="40">
        <v>497.43333333333334</v>
      </c>
      <c r="I286" s="40">
        <v>508.06666666666666</v>
      </c>
      <c r="J286" s="40">
        <v>514.43333333333339</v>
      </c>
      <c r="K286" s="31">
        <v>501.7</v>
      </c>
      <c r="L286" s="31">
        <v>484.7</v>
      </c>
      <c r="M286" s="31">
        <v>8.19895</v>
      </c>
      <c r="N286" s="1"/>
      <c r="O286" s="1"/>
    </row>
    <row r="287" spans="1:15" ht="12.75" customHeight="1">
      <c r="A287" s="31">
        <v>277</v>
      </c>
      <c r="B287" s="31" t="s">
        <v>433</v>
      </c>
      <c r="C287" s="31">
        <v>252.2</v>
      </c>
      <c r="D287" s="40">
        <v>254</v>
      </c>
      <c r="E287" s="40">
        <v>248.3</v>
      </c>
      <c r="F287" s="40">
        <v>244.4</v>
      </c>
      <c r="G287" s="40">
        <v>238.70000000000002</v>
      </c>
      <c r="H287" s="40">
        <v>257.89999999999998</v>
      </c>
      <c r="I287" s="40">
        <v>263.60000000000002</v>
      </c>
      <c r="J287" s="40">
        <v>267.5</v>
      </c>
      <c r="K287" s="31">
        <v>259.7</v>
      </c>
      <c r="L287" s="31">
        <v>250.1</v>
      </c>
      <c r="M287" s="31">
        <v>3.4213100000000001</v>
      </c>
      <c r="N287" s="1"/>
      <c r="O287" s="1"/>
    </row>
    <row r="288" spans="1:15" ht="12.75" customHeight="1">
      <c r="A288" s="31">
        <v>278</v>
      </c>
      <c r="B288" s="31" t="s">
        <v>434</v>
      </c>
      <c r="C288" s="31">
        <v>1263.6500000000001</v>
      </c>
      <c r="D288" s="40">
        <v>1259.2</v>
      </c>
      <c r="E288" s="40">
        <v>1239.45</v>
      </c>
      <c r="F288" s="40">
        <v>1215.25</v>
      </c>
      <c r="G288" s="40">
        <v>1195.5</v>
      </c>
      <c r="H288" s="40">
        <v>1283.4000000000001</v>
      </c>
      <c r="I288" s="40">
        <v>1303.1500000000001</v>
      </c>
      <c r="J288" s="40">
        <v>1327.3500000000001</v>
      </c>
      <c r="K288" s="31">
        <v>1278.95</v>
      </c>
      <c r="L288" s="31">
        <v>1235</v>
      </c>
      <c r="M288" s="31">
        <v>0.14457</v>
      </c>
      <c r="N288" s="1"/>
      <c r="O288" s="1"/>
    </row>
    <row r="289" spans="1:15" ht="12.75" customHeight="1">
      <c r="A289" s="31">
        <v>279</v>
      </c>
      <c r="B289" s="31" t="s">
        <v>439</v>
      </c>
      <c r="C289" s="31">
        <v>508.6</v>
      </c>
      <c r="D289" s="40">
        <v>508.56666666666666</v>
      </c>
      <c r="E289" s="40">
        <v>505.13333333333333</v>
      </c>
      <c r="F289" s="40">
        <v>501.66666666666669</v>
      </c>
      <c r="G289" s="40">
        <v>498.23333333333335</v>
      </c>
      <c r="H289" s="40">
        <v>512.0333333333333</v>
      </c>
      <c r="I289" s="40">
        <v>515.46666666666658</v>
      </c>
      <c r="J289" s="40">
        <v>518.93333333333328</v>
      </c>
      <c r="K289" s="31">
        <v>512</v>
      </c>
      <c r="L289" s="31">
        <v>505.1</v>
      </c>
      <c r="M289" s="31">
        <v>0.54105999999999999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78.900000000000006</v>
      </c>
      <c r="D290" s="40">
        <v>79.350000000000009</v>
      </c>
      <c r="E290" s="40">
        <v>78.050000000000011</v>
      </c>
      <c r="F290" s="40">
        <v>77.2</v>
      </c>
      <c r="G290" s="40">
        <v>75.900000000000006</v>
      </c>
      <c r="H290" s="40">
        <v>80.200000000000017</v>
      </c>
      <c r="I290" s="40">
        <v>81.5</v>
      </c>
      <c r="J290" s="40">
        <v>82.350000000000023</v>
      </c>
      <c r="K290" s="31">
        <v>80.650000000000006</v>
      </c>
      <c r="L290" s="31">
        <v>78.5</v>
      </c>
      <c r="M290" s="31">
        <v>75.219819999999999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3428.7</v>
      </c>
      <c r="D291" s="40">
        <v>3439.6666666666665</v>
      </c>
      <c r="E291" s="40">
        <v>3387.833333333333</v>
      </c>
      <c r="F291" s="40">
        <v>3346.9666666666667</v>
      </c>
      <c r="G291" s="40">
        <v>3295.1333333333332</v>
      </c>
      <c r="H291" s="40">
        <v>3480.5333333333328</v>
      </c>
      <c r="I291" s="40">
        <v>3532.3666666666659</v>
      </c>
      <c r="J291" s="40">
        <v>3573.2333333333327</v>
      </c>
      <c r="K291" s="31">
        <v>3491.5</v>
      </c>
      <c r="L291" s="31">
        <v>3398.8</v>
      </c>
      <c r="M291" s="31">
        <v>1.2569600000000001</v>
      </c>
      <c r="N291" s="1"/>
      <c r="O291" s="1"/>
    </row>
    <row r="292" spans="1:15" ht="12.75" customHeight="1">
      <c r="A292" s="31">
        <v>282</v>
      </c>
      <c r="B292" s="31" t="s">
        <v>441</v>
      </c>
      <c r="C292" s="31">
        <v>323.3</v>
      </c>
      <c r="D292" s="40">
        <v>322.23333333333329</v>
      </c>
      <c r="E292" s="40">
        <v>316.21666666666658</v>
      </c>
      <c r="F292" s="40">
        <v>309.13333333333327</v>
      </c>
      <c r="G292" s="40">
        <v>303.11666666666656</v>
      </c>
      <c r="H292" s="40">
        <v>329.31666666666661</v>
      </c>
      <c r="I292" s="40">
        <v>335.33333333333337</v>
      </c>
      <c r="J292" s="40">
        <v>342.41666666666663</v>
      </c>
      <c r="K292" s="31">
        <v>328.25</v>
      </c>
      <c r="L292" s="31">
        <v>315.14999999999998</v>
      </c>
      <c r="M292" s="31">
        <v>2.1958600000000001</v>
      </c>
      <c r="N292" s="1"/>
      <c r="O292" s="1"/>
    </row>
    <row r="293" spans="1:15" ht="12.75" customHeight="1">
      <c r="A293" s="31">
        <v>283</v>
      </c>
      <c r="B293" s="31" t="s">
        <v>268</v>
      </c>
      <c r="C293" s="31">
        <v>502.1</v>
      </c>
      <c r="D293" s="40">
        <v>501.7833333333333</v>
      </c>
      <c r="E293" s="40">
        <v>489.06666666666661</v>
      </c>
      <c r="F293" s="40">
        <v>476.0333333333333</v>
      </c>
      <c r="G293" s="40">
        <v>463.31666666666661</v>
      </c>
      <c r="H293" s="40">
        <v>514.81666666666661</v>
      </c>
      <c r="I293" s="40">
        <v>527.5333333333333</v>
      </c>
      <c r="J293" s="40">
        <v>540.56666666666661</v>
      </c>
      <c r="K293" s="31">
        <v>514.5</v>
      </c>
      <c r="L293" s="31">
        <v>488.75</v>
      </c>
      <c r="M293" s="31">
        <v>56.981059999999999</v>
      </c>
      <c r="N293" s="1"/>
      <c r="O293" s="1"/>
    </row>
    <row r="294" spans="1:15" ht="12.75" customHeight="1">
      <c r="A294" s="31">
        <v>284</v>
      </c>
      <c r="B294" s="31" t="s">
        <v>442</v>
      </c>
      <c r="C294" s="31">
        <v>8928.85</v>
      </c>
      <c r="D294" s="40">
        <v>8984.2666666666682</v>
      </c>
      <c r="E294" s="40">
        <v>8817.5833333333358</v>
      </c>
      <c r="F294" s="40">
        <v>8706.3166666666675</v>
      </c>
      <c r="G294" s="40">
        <v>8539.633333333335</v>
      </c>
      <c r="H294" s="40">
        <v>9095.5333333333365</v>
      </c>
      <c r="I294" s="40">
        <v>9262.2166666666672</v>
      </c>
      <c r="J294" s="40">
        <v>9373.4833333333372</v>
      </c>
      <c r="K294" s="31">
        <v>9150.9500000000007</v>
      </c>
      <c r="L294" s="31">
        <v>8873</v>
      </c>
      <c r="M294" s="31">
        <v>5.1569999999999998E-2</v>
      </c>
      <c r="N294" s="1"/>
      <c r="O294" s="1"/>
    </row>
    <row r="295" spans="1:15" ht="12.75" customHeight="1">
      <c r="A295" s="31">
        <v>285</v>
      </c>
      <c r="B295" s="31" t="s">
        <v>443</v>
      </c>
      <c r="C295" s="31">
        <v>51.5</v>
      </c>
      <c r="D295" s="40">
        <v>51.816666666666663</v>
      </c>
      <c r="E295" s="40">
        <v>50.883333333333326</v>
      </c>
      <c r="F295" s="40">
        <v>50.266666666666666</v>
      </c>
      <c r="G295" s="40">
        <v>49.333333333333329</v>
      </c>
      <c r="H295" s="40">
        <v>52.433333333333323</v>
      </c>
      <c r="I295" s="40">
        <v>53.36666666666666</v>
      </c>
      <c r="J295" s="40">
        <v>53.98333333333332</v>
      </c>
      <c r="K295" s="31">
        <v>52.75</v>
      </c>
      <c r="L295" s="31">
        <v>51.2</v>
      </c>
      <c r="M295" s="31">
        <v>39.49145</v>
      </c>
      <c r="N295" s="1"/>
      <c r="O295" s="1"/>
    </row>
    <row r="296" spans="1:15" ht="12.75" customHeight="1">
      <c r="A296" s="31">
        <v>286</v>
      </c>
      <c r="B296" s="31" t="s">
        <v>145</v>
      </c>
      <c r="C296" s="31">
        <v>399.75</v>
      </c>
      <c r="D296" s="40">
        <v>402.26666666666671</v>
      </c>
      <c r="E296" s="40">
        <v>396.58333333333343</v>
      </c>
      <c r="F296" s="40">
        <v>393.41666666666674</v>
      </c>
      <c r="G296" s="40">
        <v>387.73333333333346</v>
      </c>
      <c r="H296" s="40">
        <v>405.43333333333339</v>
      </c>
      <c r="I296" s="40">
        <v>411.11666666666667</v>
      </c>
      <c r="J296" s="40">
        <v>414.28333333333336</v>
      </c>
      <c r="K296" s="31">
        <v>407.95</v>
      </c>
      <c r="L296" s="31">
        <v>399.1</v>
      </c>
      <c r="M296" s="31">
        <v>19.803650000000001</v>
      </c>
      <c r="N296" s="1"/>
      <c r="O296" s="1"/>
    </row>
    <row r="297" spans="1:15" ht="12.75" customHeight="1">
      <c r="A297" s="31">
        <v>287</v>
      </c>
      <c r="B297" s="31" t="s">
        <v>444</v>
      </c>
      <c r="C297" s="31">
        <v>2355.4499999999998</v>
      </c>
      <c r="D297" s="40">
        <v>2382.2833333333333</v>
      </c>
      <c r="E297" s="40">
        <v>2314.6666666666665</v>
      </c>
      <c r="F297" s="40">
        <v>2273.8833333333332</v>
      </c>
      <c r="G297" s="40">
        <v>2206.2666666666664</v>
      </c>
      <c r="H297" s="40">
        <v>2423.0666666666666</v>
      </c>
      <c r="I297" s="40">
        <v>2490.6833333333334</v>
      </c>
      <c r="J297" s="40">
        <v>2531.4666666666667</v>
      </c>
      <c r="K297" s="31">
        <v>2449.9</v>
      </c>
      <c r="L297" s="31">
        <v>2341.5</v>
      </c>
      <c r="M297" s="31">
        <v>0.78700000000000003</v>
      </c>
      <c r="N297" s="1"/>
      <c r="O297" s="1"/>
    </row>
    <row r="298" spans="1:15" ht="12.75" customHeight="1">
      <c r="A298" s="31">
        <v>288</v>
      </c>
      <c r="B298" s="31" t="s">
        <v>864</v>
      </c>
      <c r="C298" s="31">
        <v>1391.1</v>
      </c>
      <c r="D298" s="40">
        <v>1379.45</v>
      </c>
      <c r="E298" s="40">
        <v>1361.65</v>
      </c>
      <c r="F298" s="40">
        <v>1332.2</v>
      </c>
      <c r="G298" s="40">
        <v>1314.4</v>
      </c>
      <c r="H298" s="40">
        <v>1408.9</v>
      </c>
      <c r="I298" s="40">
        <v>1426.6999999999998</v>
      </c>
      <c r="J298" s="40">
        <v>1456.15</v>
      </c>
      <c r="K298" s="31">
        <v>1397.25</v>
      </c>
      <c r="L298" s="31">
        <v>1350</v>
      </c>
      <c r="M298" s="31">
        <v>8.3515499999999996</v>
      </c>
      <c r="N298" s="1"/>
      <c r="O298" s="1"/>
    </row>
    <row r="299" spans="1:15" ht="12.75" customHeight="1">
      <c r="A299" s="31">
        <v>289</v>
      </c>
      <c r="B299" s="31" t="s">
        <v>146</v>
      </c>
      <c r="C299" s="31">
        <v>1862.5</v>
      </c>
      <c r="D299" s="40">
        <v>1870.2833333333335</v>
      </c>
      <c r="E299" s="40">
        <v>1838.166666666667</v>
      </c>
      <c r="F299" s="40">
        <v>1813.8333333333335</v>
      </c>
      <c r="G299" s="40">
        <v>1781.7166666666669</v>
      </c>
      <c r="H299" s="40">
        <v>1894.616666666667</v>
      </c>
      <c r="I299" s="40">
        <v>1926.7333333333333</v>
      </c>
      <c r="J299" s="40">
        <v>1951.0666666666671</v>
      </c>
      <c r="K299" s="31">
        <v>1902.4</v>
      </c>
      <c r="L299" s="31">
        <v>1845.95</v>
      </c>
      <c r="M299" s="31">
        <v>13.61828</v>
      </c>
      <c r="N299" s="1"/>
      <c r="O299" s="1"/>
    </row>
    <row r="300" spans="1:15" ht="12.75" customHeight="1">
      <c r="A300" s="31">
        <v>290</v>
      </c>
      <c r="B300" s="31" t="s">
        <v>147</v>
      </c>
      <c r="C300" s="31">
        <v>6749.05</v>
      </c>
      <c r="D300" s="40">
        <v>6823.8666666666659</v>
      </c>
      <c r="E300" s="40">
        <v>6645.1833333333316</v>
      </c>
      <c r="F300" s="40">
        <v>6541.3166666666657</v>
      </c>
      <c r="G300" s="40">
        <v>6362.6333333333314</v>
      </c>
      <c r="H300" s="40">
        <v>6927.7333333333318</v>
      </c>
      <c r="I300" s="40">
        <v>7106.4166666666661</v>
      </c>
      <c r="J300" s="40">
        <v>7210.2833333333319</v>
      </c>
      <c r="K300" s="31">
        <v>7002.55</v>
      </c>
      <c r="L300" s="31">
        <v>6720</v>
      </c>
      <c r="M300" s="31">
        <v>3.36544</v>
      </c>
      <c r="N300" s="1"/>
      <c r="O300" s="1"/>
    </row>
    <row r="301" spans="1:15" ht="12.75" customHeight="1">
      <c r="A301" s="31">
        <v>291</v>
      </c>
      <c r="B301" s="31" t="s">
        <v>148</v>
      </c>
      <c r="C301" s="31">
        <v>5293.75</v>
      </c>
      <c r="D301" s="40">
        <v>5312.5</v>
      </c>
      <c r="E301" s="40">
        <v>5136.2</v>
      </c>
      <c r="F301" s="40">
        <v>4978.6499999999996</v>
      </c>
      <c r="G301" s="40">
        <v>4802.3499999999995</v>
      </c>
      <c r="H301" s="40">
        <v>5470.05</v>
      </c>
      <c r="I301" s="40">
        <v>5646.3499999999995</v>
      </c>
      <c r="J301" s="40">
        <v>5803.9000000000005</v>
      </c>
      <c r="K301" s="31">
        <v>5488.8</v>
      </c>
      <c r="L301" s="31">
        <v>5154.95</v>
      </c>
      <c r="M301" s="31">
        <v>1.9437899999999999</v>
      </c>
      <c r="N301" s="1"/>
      <c r="O301" s="1"/>
    </row>
    <row r="302" spans="1:15" ht="12.75" customHeight="1">
      <c r="A302" s="31">
        <v>292</v>
      </c>
      <c r="B302" s="31" t="s">
        <v>149</v>
      </c>
      <c r="C302" s="31">
        <v>894.7</v>
      </c>
      <c r="D302" s="40">
        <v>893.65</v>
      </c>
      <c r="E302" s="40">
        <v>886.3</v>
      </c>
      <c r="F302" s="40">
        <v>877.9</v>
      </c>
      <c r="G302" s="40">
        <v>870.55</v>
      </c>
      <c r="H302" s="40">
        <v>902.05</v>
      </c>
      <c r="I302" s="40">
        <v>909.40000000000009</v>
      </c>
      <c r="J302" s="40">
        <v>917.8</v>
      </c>
      <c r="K302" s="31">
        <v>901</v>
      </c>
      <c r="L302" s="31">
        <v>885.25</v>
      </c>
      <c r="M302" s="31">
        <v>8.4167900000000007</v>
      </c>
      <c r="N302" s="1"/>
      <c r="O302" s="1"/>
    </row>
    <row r="303" spans="1:15" ht="12.75" customHeight="1">
      <c r="A303" s="31">
        <v>293</v>
      </c>
      <c r="B303" s="31" t="s">
        <v>445</v>
      </c>
      <c r="C303" s="31">
        <v>4366.8500000000004</v>
      </c>
      <c r="D303" s="40">
        <v>4368.1833333333334</v>
      </c>
      <c r="E303" s="40">
        <v>4323.666666666667</v>
      </c>
      <c r="F303" s="40">
        <v>4280.4833333333336</v>
      </c>
      <c r="G303" s="40">
        <v>4235.9666666666672</v>
      </c>
      <c r="H303" s="40">
        <v>4411.3666666666668</v>
      </c>
      <c r="I303" s="40">
        <v>4455.8833333333332</v>
      </c>
      <c r="J303" s="40">
        <v>4499.0666666666666</v>
      </c>
      <c r="K303" s="31">
        <v>4412.7</v>
      </c>
      <c r="L303" s="31">
        <v>4325</v>
      </c>
      <c r="M303" s="31">
        <v>0.41249000000000002</v>
      </c>
      <c r="N303" s="1"/>
      <c r="O303" s="1"/>
    </row>
    <row r="304" spans="1:15" ht="12.75" customHeight="1">
      <c r="A304" s="31">
        <v>294</v>
      </c>
      <c r="B304" s="31" t="s">
        <v>865</v>
      </c>
      <c r="C304" s="31">
        <v>429.55</v>
      </c>
      <c r="D304" s="40">
        <v>432.84999999999997</v>
      </c>
      <c r="E304" s="40">
        <v>424.69999999999993</v>
      </c>
      <c r="F304" s="40">
        <v>419.84999999999997</v>
      </c>
      <c r="G304" s="40">
        <v>411.69999999999993</v>
      </c>
      <c r="H304" s="40">
        <v>437.69999999999993</v>
      </c>
      <c r="I304" s="40">
        <v>445.84999999999991</v>
      </c>
      <c r="J304" s="40">
        <v>450.69999999999993</v>
      </c>
      <c r="K304" s="31">
        <v>441</v>
      </c>
      <c r="L304" s="31">
        <v>428</v>
      </c>
      <c r="M304" s="31">
        <v>5.1193299999999997</v>
      </c>
      <c r="N304" s="1"/>
      <c r="O304" s="1"/>
    </row>
    <row r="305" spans="1:15" ht="12.75" customHeight="1">
      <c r="A305" s="31">
        <v>295</v>
      </c>
      <c r="B305" s="31" t="s">
        <v>150</v>
      </c>
      <c r="C305" s="31">
        <v>893.2</v>
      </c>
      <c r="D305" s="40">
        <v>896.9666666666667</v>
      </c>
      <c r="E305" s="40">
        <v>886.23333333333335</v>
      </c>
      <c r="F305" s="40">
        <v>879.26666666666665</v>
      </c>
      <c r="G305" s="40">
        <v>868.5333333333333</v>
      </c>
      <c r="H305" s="40">
        <v>903.93333333333339</v>
      </c>
      <c r="I305" s="40">
        <v>914.66666666666674</v>
      </c>
      <c r="J305" s="40">
        <v>921.63333333333344</v>
      </c>
      <c r="K305" s="31">
        <v>907.7</v>
      </c>
      <c r="L305" s="31">
        <v>890</v>
      </c>
      <c r="M305" s="31">
        <v>27.085540000000002</v>
      </c>
      <c r="N305" s="1"/>
      <c r="O305" s="1"/>
    </row>
    <row r="306" spans="1:15" ht="12.75" customHeight="1">
      <c r="A306" s="31">
        <v>296</v>
      </c>
      <c r="B306" s="31" t="s">
        <v>151</v>
      </c>
      <c r="C306" s="31">
        <v>167.95</v>
      </c>
      <c r="D306" s="40">
        <v>169.46666666666667</v>
      </c>
      <c r="E306" s="40">
        <v>165.73333333333335</v>
      </c>
      <c r="F306" s="40">
        <v>163.51666666666668</v>
      </c>
      <c r="G306" s="40">
        <v>159.78333333333336</v>
      </c>
      <c r="H306" s="40">
        <v>171.68333333333334</v>
      </c>
      <c r="I306" s="40">
        <v>175.41666666666663</v>
      </c>
      <c r="J306" s="40">
        <v>177.63333333333333</v>
      </c>
      <c r="K306" s="31">
        <v>173.2</v>
      </c>
      <c r="L306" s="31">
        <v>167.25</v>
      </c>
      <c r="M306" s="31">
        <v>33.773029999999999</v>
      </c>
      <c r="N306" s="1"/>
      <c r="O306" s="1"/>
    </row>
    <row r="307" spans="1:15" ht="12.75" customHeight="1">
      <c r="A307" s="31">
        <v>297</v>
      </c>
      <c r="B307" s="31" t="s">
        <v>318</v>
      </c>
      <c r="C307" s="31">
        <v>20.5</v>
      </c>
      <c r="D307" s="40">
        <v>20.733333333333334</v>
      </c>
      <c r="E307" s="40">
        <v>20.016666666666669</v>
      </c>
      <c r="F307" s="40">
        <v>19.533333333333335</v>
      </c>
      <c r="G307" s="40">
        <v>18.81666666666667</v>
      </c>
      <c r="H307" s="40">
        <v>21.216666666666669</v>
      </c>
      <c r="I307" s="40">
        <v>21.933333333333337</v>
      </c>
      <c r="J307" s="40">
        <v>22.416666666666668</v>
      </c>
      <c r="K307" s="31">
        <v>21.45</v>
      </c>
      <c r="L307" s="31">
        <v>20.25</v>
      </c>
      <c r="M307" s="31">
        <v>103.99569</v>
      </c>
      <c r="N307" s="1"/>
      <c r="O307" s="1"/>
    </row>
    <row r="308" spans="1:15" ht="12.75" customHeight="1">
      <c r="A308" s="31">
        <v>298</v>
      </c>
      <c r="B308" s="31" t="s">
        <v>448</v>
      </c>
      <c r="C308" s="31">
        <v>263.39999999999998</v>
      </c>
      <c r="D308" s="40">
        <v>265.2</v>
      </c>
      <c r="E308" s="40">
        <v>256.89999999999998</v>
      </c>
      <c r="F308" s="40">
        <v>250.39999999999998</v>
      </c>
      <c r="G308" s="40">
        <v>242.09999999999997</v>
      </c>
      <c r="H308" s="40">
        <v>271.7</v>
      </c>
      <c r="I308" s="40">
        <v>280.00000000000006</v>
      </c>
      <c r="J308" s="40">
        <v>286.5</v>
      </c>
      <c r="K308" s="31">
        <v>273.5</v>
      </c>
      <c r="L308" s="31">
        <v>258.7</v>
      </c>
      <c r="M308" s="31">
        <v>2.9969999999999999</v>
      </c>
      <c r="N308" s="1"/>
      <c r="O308" s="1"/>
    </row>
    <row r="309" spans="1:15" ht="12.75" customHeight="1">
      <c r="A309" s="31">
        <v>299</v>
      </c>
      <c r="B309" s="31" t="s">
        <v>450</v>
      </c>
      <c r="C309" s="31">
        <v>758.85</v>
      </c>
      <c r="D309" s="40">
        <v>742.08333333333337</v>
      </c>
      <c r="E309" s="40">
        <v>710.56666666666672</v>
      </c>
      <c r="F309" s="40">
        <v>662.2833333333333</v>
      </c>
      <c r="G309" s="40">
        <v>630.76666666666665</v>
      </c>
      <c r="H309" s="40">
        <v>790.36666666666679</v>
      </c>
      <c r="I309" s="40">
        <v>821.88333333333344</v>
      </c>
      <c r="J309" s="40">
        <v>870.16666666666686</v>
      </c>
      <c r="K309" s="31">
        <v>773.6</v>
      </c>
      <c r="L309" s="31">
        <v>693.8</v>
      </c>
      <c r="M309" s="31">
        <v>1.93143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175.45</v>
      </c>
      <c r="D310" s="40">
        <v>176.5333333333333</v>
      </c>
      <c r="E310" s="40">
        <v>173.46666666666661</v>
      </c>
      <c r="F310" s="40">
        <v>171.48333333333332</v>
      </c>
      <c r="G310" s="40">
        <v>168.41666666666663</v>
      </c>
      <c r="H310" s="40">
        <v>178.51666666666659</v>
      </c>
      <c r="I310" s="40">
        <v>181.58333333333331</v>
      </c>
      <c r="J310" s="40">
        <v>183.56666666666658</v>
      </c>
      <c r="K310" s="31">
        <v>179.6</v>
      </c>
      <c r="L310" s="31">
        <v>174.55</v>
      </c>
      <c r="M310" s="31">
        <v>31.294499999999999</v>
      </c>
      <c r="N310" s="1"/>
      <c r="O310" s="1"/>
    </row>
    <row r="311" spans="1:15" ht="12.75" customHeight="1">
      <c r="A311" s="31">
        <v>301</v>
      </c>
      <c r="B311" s="31" t="s">
        <v>153</v>
      </c>
      <c r="C311" s="31">
        <v>547.04999999999995</v>
      </c>
      <c r="D311" s="40">
        <v>547.61666666666667</v>
      </c>
      <c r="E311" s="40">
        <v>543.58333333333337</v>
      </c>
      <c r="F311" s="40">
        <v>540.11666666666667</v>
      </c>
      <c r="G311" s="40">
        <v>536.08333333333337</v>
      </c>
      <c r="H311" s="40">
        <v>551.08333333333337</v>
      </c>
      <c r="I311" s="40">
        <v>555.11666666666667</v>
      </c>
      <c r="J311" s="40">
        <v>558.58333333333337</v>
      </c>
      <c r="K311" s="31">
        <v>551.65</v>
      </c>
      <c r="L311" s="31">
        <v>544.15</v>
      </c>
      <c r="M311" s="31">
        <v>9.9116</v>
      </c>
      <c r="N311" s="1"/>
      <c r="O311" s="1"/>
    </row>
    <row r="312" spans="1:15" ht="12.75" customHeight="1">
      <c r="A312" s="31">
        <v>302</v>
      </c>
      <c r="B312" s="31" t="s">
        <v>154</v>
      </c>
      <c r="C312" s="31">
        <v>7669.45</v>
      </c>
      <c r="D312" s="40">
        <v>7734.666666666667</v>
      </c>
      <c r="E312" s="40">
        <v>7571.3833333333341</v>
      </c>
      <c r="F312" s="40">
        <v>7473.3166666666675</v>
      </c>
      <c r="G312" s="40">
        <v>7310.0333333333347</v>
      </c>
      <c r="H312" s="40">
        <v>7832.7333333333336</v>
      </c>
      <c r="I312" s="40">
        <v>7996.0166666666664</v>
      </c>
      <c r="J312" s="40">
        <v>8094.083333333333</v>
      </c>
      <c r="K312" s="31">
        <v>7897.95</v>
      </c>
      <c r="L312" s="31">
        <v>7636.6</v>
      </c>
      <c r="M312" s="31">
        <v>5.7107799999999997</v>
      </c>
      <c r="N312" s="1"/>
      <c r="O312" s="1"/>
    </row>
    <row r="313" spans="1:15" ht="12.75" customHeight="1">
      <c r="A313" s="31">
        <v>303</v>
      </c>
      <c r="B313" s="31" t="s">
        <v>866</v>
      </c>
      <c r="C313" s="31">
        <v>2615.9</v>
      </c>
      <c r="D313" s="40">
        <v>2647.9666666666667</v>
      </c>
      <c r="E313" s="40">
        <v>2556.9333333333334</v>
      </c>
      <c r="F313" s="40">
        <v>2497.9666666666667</v>
      </c>
      <c r="G313" s="40">
        <v>2406.9333333333334</v>
      </c>
      <c r="H313" s="40">
        <v>2706.9333333333334</v>
      </c>
      <c r="I313" s="40">
        <v>2797.9666666666672</v>
      </c>
      <c r="J313" s="40">
        <v>2856.9333333333334</v>
      </c>
      <c r="K313" s="31">
        <v>2739</v>
      </c>
      <c r="L313" s="31">
        <v>2589</v>
      </c>
      <c r="M313" s="31">
        <v>0.74363999999999997</v>
      </c>
      <c r="N313" s="1"/>
      <c r="O313" s="1"/>
    </row>
    <row r="314" spans="1:15" ht="12.75" customHeight="1">
      <c r="A314" s="31">
        <v>304</v>
      </c>
      <c r="B314" s="31" t="s">
        <v>452</v>
      </c>
      <c r="C314" s="31">
        <v>357.2</v>
      </c>
      <c r="D314" s="40">
        <v>353.58333333333331</v>
      </c>
      <c r="E314" s="40">
        <v>345.16666666666663</v>
      </c>
      <c r="F314" s="40">
        <v>333.13333333333333</v>
      </c>
      <c r="G314" s="40">
        <v>324.71666666666664</v>
      </c>
      <c r="H314" s="40">
        <v>365.61666666666662</v>
      </c>
      <c r="I314" s="40">
        <v>374.03333333333325</v>
      </c>
      <c r="J314" s="40">
        <v>386.06666666666661</v>
      </c>
      <c r="K314" s="31">
        <v>362</v>
      </c>
      <c r="L314" s="31">
        <v>341.55</v>
      </c>
      <c r="M314" s="31">
        <v>9.2430599999999998</v>
      </c>
      <c r="N314" s="1"/>
      <c r="O314" s="1"/>
    </row>
    <row r="315" spans="1:15" ht="12.75" customHeight="1">
      <c r="A315" s="31">
        <v>305</v>
      </c>
      <c r="B315" s="31" t="s">
        <v>453</v>
      </c>
      <c r="C315" s="31">
        <v>279.95</v>
      </c>
      <c r="D315" s="40">
        <v>281.71666666666664</v>
      </c>
      <c r="E315" s="40">
        <v>276.33333333333326</v>
      </c>
      <c r="F315" s="40">
        <v>272.71666666666664</v>
      </c>
      <c r="G315" s="40">
        <v>267.33333333333326</v>
      </c>
      <c r="H315" s="40">
        <v>285.33333333333326</v>
      </c>
      <c r="I315" s="40">
        <v>290.71666666666658</v>
      </c>
      <c r="J315" s="40">
        <v>294.33333333333326</v>
      </c>
      <c r="K315" s="31">
        <v>287.10000000000002</v>
      </c>
      <c r="L315" s="31">
        <v>278.10000000000002</v>
      </c>
      <c r="M315" s="31">
        <v>3.8173400000000002</v>
      </c>
      <c r="N315" s="1"/>
      <c r="O315" s="1"/>
    </row>
    <row r="316" spans="1:15" ht="12.75" customHeight="1">
      <c r="A316" s="31">
        <v>306</v>
      </c>
      <c r="B316" s="31" t="s">
        <v>155</v>
      </c>
      <c r="C316" s="31">
        <v>938.25</v>
      </c>
      <c r="D316" s="40">
        <v>942.36666666666667</v>
      </c>
      <c r="E316" s="40">
        <v>926.63333333333333</v>
      </c>
      <c r="F316" s="40">
        <v>915.01666666666665</v>
      </c>
      <c r="G316" s="40">
        <v>899.2833333333333</v>
      </c>
      <c r="H316" s="40">
        <v>953.98333333333335</v>
      </c>
      <c r="I316" s="40">
        <v>969.7166666666667</v>
      </c>
      <c r="J316" s="40">
        <v>981.33333333333337</v>
      </c>
      <c r="K316" s="31">
        <v>958.1</v>
      </c>
      <c r="L316" s="31">
        <v>930.75</v>
      </c>
      <c r="M316" s="31">
        <v>28.47579</v>
      </c>
      <c r="N316" s="1"/>
      <c r="O316" s="1"/>
    </row>
    <row r="317" spans="1:15" ht="12.75" customHeight="1">
      <c r="A317" s="31">
        <v>307</v>
      </c>
      <c r="B317" s="31" t="s">
        <v>458</v>
      </c>
      <c r="C317" s="31">
        <v>1713</v>
      </c>
      <c r="D317" s="40">
        <v>1727.4166666666667</v>
      </c>
      <c r="E317" s="40">
        <v>1690.5833333333335</v>
      </c>
      <c r="F317" s="40">
        <v>1668.1666666666667</v>
      </c>
      <c r="G317" s="40">
        <v>1631.3333333333335</v>
      </c>
      <c r="H317" s="40">
        <v>1749.8333333333335</v>
      </c>
      <c r="I317" s="40">
        <v>1786.666666666667</v>
      </c>
      <c r="J317" s="40">
        <v>1809.0833333333335</v>
      </c>
      <c r="K317" s="31">
        <v>1764.25</v>
      </c>
      <c r="L317" s="31">
        <v>1705</v>
      </c>
      <c r="M317" s="31">
        <v>3.9865900000000001</v>
      </c>
      <c r="N317" s="1"/>
      <c r="O317" s="1"/>
    </row>
    <row r="318" spans="1:15" ht="12.75" customHeight="1">
      <c r="A318" s="31">
        <v>308</v>
      </c>
      <c r="B318" s="31" t="s">
        <v>156</v>
      </c>
      <c r="C318" s="31">
        <v>3032.2</v>
      </c>
      <c r="D318" s="40">
        <v>3025.2833333333333</v>
      </c>
      <c r="E318" s="40">
        <v>2995.9166666666665</v>
      </c>
      <c r="F318" s="40">
        <v>2959.6333333333332</v>
      </c>
      <c r="G318" s="40">
        <v>2930.2666666666664</v>
      </c>
      <c r="H318" s="40">
        <v>3061.5666666666666</v>
      </c>
      <c r="I318" s="40">
        <v>3090.9333333333334</v>
      </c>
      <c r="J318" s="40">
        <v>3127.2166666666667</v>
      </c>
      <c r="K318" s="31">
        <v>3054.65</v>
      </c>
      <c r="L318" s="31">
        <v>2989</v>
      </c>
      <c r="M318" s="31">
        <v>0.57877999999999996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940.9</v>
      </c>
      <c r="D319" s="40">
        <v>947.16666666666663</v>
      </c>
      <c r="E319" s="40">
        <v>931.58333333333326</v>
      </c>
      <c r="F319" s="40">
        <v>922.26666666666665</v>
      </c>
      <c r="G319" s="40">
        <v>906.68333333333328</v>
      </c>
      <c r="H319" s="40">
        <v>956.48333333333323</v>
      </c>
      <c r="I319" s="40">
        <v>972.06666666666649</v>
      </c>
      <c r="J319" s="40">
        <v>981.38333333333321</v>
      </c>
      <c r="K319" s="31">
        <v>962.75</v>
      </c>
      <c r="L319" s="31">
        <v>937.85</v>
      </c>
      <c r="M319" s="31">
        <v>4.7868000000000004</v>
      </c>
      <c r="N319" s="1"/>
      <c r="O319" s="1"/>
    </row>
    <row r="320" spans="1:15" ht="12.75" customHeight="1">
      <c r="A320" s="31">
        <v>310</v>
      </c>
      <c r="B320" s="31" t="s">
        <v>158</v>
      </c>
      <c r="C320" s="31">
        <v>937.6</v>
      </c>
      <c r="D320" s="40">
        <v>941.83333333333337</v>
      </c>
      <c r="E320" s="40">
        <v>931.16666666666674</v>
      </c>
      <c r="F320" s="40">
        <v>924.73333333333335</v>
      </c>
      <c r="G320" s="40">
        <v>914.06666666666672</v>
      </c>
      <c r="H320" s="40">
        <v>948.26666666666677</v>
      </c>
      <c r="I320" s="40">
        <v>958.93333333333351</v>
      </c>
      <c r="J320" s="40">
        <v>965.36666666666679</v>
      </c>
      <c r="K320" s="31">
        <v>952.5</v>
      </c>
      <c r="L320" s="31">
        <v>935.4</v>
      </c>
      <c r="M320" s="31">
        <v>3.6321400000000001</v>
      </c>
      <c r="N320" s="1"/>
      <c r="O320" s="1"/>
    </row>
    <row r="321" spans="1:15" ht="12.75" customHeight="1">
      <c r="A321" s="31">
        <v>311</v>
      </c>
      <c r="B321" s="31" t="s">
        <v>449</v>
      </c>
      <c r="C321" s="31">
        <v>233.4</v>
      </c>
      <c r="D321" s="40">
        <v>234.48333333333335</v>
      </c>
      <c r="E321" s="40">
        <v>228.31666666666669</v>
      </c>
      <c r="F321" s="40">
        <v>223.23333333333335</v>
      </c>
      <c r="G321" s="40">
        <v>217.06666666666669</v>
      </c>
      <c r="H321" s="40">
        <v>239.56666666666669</v>
      </c>
      <c r="I321" s="40">
        <v>245.73333333333332</v>
      </c>
      <c r="J321" s="40">
        <v>250.81666666666669</v>
      </c>
      <c r="K321" s="31">
        <v>240.65</v>
      </c>
      <c r="L321" s="31">
        <v>229.4</v>
      </c>
      <c r="M321" s="31">
        <v>2.29033</v>
      </c>
      <c r="N321" s="1"/>
      <c r="O321" s="1"/>
    </row>
    <row r="322" spans="1:15" ht="12.75" customHeight="1">
      <c r="A322" s="31">
        <v>312</v>
      </c>
      <c r="B322" s="31" t="s">
        <v>456</v>
      </c>
      <c r="C322" s="31">
        <v>186.25</v>
      </c>
      <c r="D322" s="40">
        <v>187.48333333333335</v>
      </c>
      <c r="E322" s="40">
        <v>183.8666666666667</v>
      </c>
      <c r="F322" s="40">
        <v>181.48333333333335</v>
      </c>
      <c r="G322" s="40">
        <v>177.8666666666667</v>
      </c>
      <c r="H322" s="40">
        <v>189.8666666666667</v>
      </c>
      <c r="I322" s="40">
        <v>193.48333333333338</v>
      </c>
      <c r="J322" s="40">
        <v>195.8666666666667</v>
      </c>
      <c r="K322" s="31">
        <v>191.1</v>
      </c>
      <c r="L322" s="31">
        <v>185.1</v>
      </c>
      <c r="M322" s="31">
        <v>0.90615000000000001</v>
      </c>
      <c r="N322" s="1"/>
      <c r="O322" s="1"/>
    </row>
    <row r="323" spans="1:15" ht="12.75" customHeight="1">
      <c r="A323" s="31">
        <v>313</v>
      </c>
      <c r="B323" s="31" t="s">
        <v>454</v>
      </c>
      <c r="C323" s="31">
        <v>168.85</v>
      </c>
      <c r="D323" s="40">
        <v>168.96666666666667</v>
      </c>
      <c r="E323" s="40">
        <v>163.93333333333334</v>
      </c>
      <c r="F323" s="40">
        <v>159.01666666666668</v>
      </c>
      <c r="G323" s="40">
        <v>153.98333333333335</v>
      </c>
      <c r="H323" s="40">
        <v>173.88333333333333</v>
      </c>
      <c r="I323" s="40">
        <v>178.91666666666669</v>
      </c>
      <c r="J323" s="40">
        <v>183.83333333333331</v>
      </c>
      <c r="K323" s="31">
        <v>174</v>
      </c>
      <c r="L323" s="31">
        <v>164.05</v>
      </c>
      <c r="M323" s="31">
        <v>12.179819999999999</v>
      </c>
      <c r="N323" s="1"/>
      <c r="O323" s="1"/>
    </row>
    <row r="324" spans="1:15" ht="12.75" customHeight="1">
      <c r="A324" s="31">
        <v>314</v>
      </c>
      <c r="B324" s="31" t="s">
        <v>455</v>
      </c>
      <c r="C324" s="31">
        <v>869.45</v>
      </c>
      <c r="D324" s="40">
        <v>870.44999999999993</v>
      </c>
      <c r="E324" s="40">
        <v>856.09999999999991</v>
      </c>
      <c r="F324" s="40">
        <v>842.75</v>
      </c>
      <c r="G324" s="40">
        <v>828.4</v>
      </c>
      <c r="H324" s="40">
        <v>883.79999999999984</v>
      </c>
      <c r="I324" s="40">
        <v>898.15</v>
      </c>
      <c r="J324" s="40">
        <v>911.49999999999977</v>
      </c>
      <c r="K324" s="31">
        <v>884.8</v>
      </c>
      <c r="L324" s="31">
        <v>857.1</v>
      </c>
      <c r="M324" s="31">
        <v>3.0564100000000001</v>
      </c>
      <c r="N324" s="1"/>
      <c r="O324" s="1"/>
    </row>
    <row r="325" spans="1:15" ht="12.75" customHeight="1">
      <c r="A325" s="31">
        <v>315</v>
      </c>
      <c r="B325" s="31" t="s">
        <v>159</v>
      </c>
      <c r="C325" s="31">
        <v>4664.6000000000004</v>
      </c>
      <c r="D325" s="40">
        <v>4727.4000000000005</v>
      </c>
      <c r="E325" s="40">
        <v>4568.2500000000009</v>
      </c>
      <c r="F325" s="40">
        <v>4471.9000000000005</v>
      </c>
      <c r="G325" s="40">
        <v>4312.7500000000009</v>
      </c>
      <c r="H325" s="40">
        <v>4823.7500000000009</v>
      </c>
      <c r="I325" s="40">
        <v>4982.9000000000005</v>
      </c>
      <c r="J325" s="40">
        <v>5079.2500000000009</v>
      </c>
      <c r="K325" s="31">
        <v>4886.55</v>
      </c>
      <c r="L325" s="31">
        <v>4631.05</v>
      </c>
      <c r="M325" s="31">
        <v>8.4712700000000005</v>
      </c>
      <c r="N325" s="1"/>
      <c r="O325" s="1"/>
    </row>
    <row r="326" spans="1:15" ht="12.75" customHeight="1">
      <c r="A326" s="31">
        <v>316</v>
      </c>
      <c r="B326" s="31" t="s">
        <v>446</v>
      </c>
      <c r="C326" s="31">
        <v>40.75</v>
      </c>
      <c r="D326" s="40">
        <v>40.68333333333333</v>
      </c>
      <c r="E326" s="40">
        <v>40.016666666666659</v>
      </c>
      <c r="F326" s="40">
        <v>39.283333333333331</v>
      </c>
      <c r="G326" s="40">
        <v>38.61666666666666</v>
      </c>
      <c r="H326" s="40">
        <v>41.416666666666657</v>
      </c>
      <c r="I326" s="40">
        <v>42.083333333333329</v>
      </c>
      <c r="J326" s="40">
        <v>42.816666666666656</v>
      </c>
      <c r="K326" s="31">
        <v>41.35</v>
      </c>
      <c r="L326" s="31">
        <v>39.950000000000003</v>
      </c>
      <c r="M326" s="31">
        <v>9.2803599999999999</v>
      </c>
      <c r="N326" s="1"/>
      <c r="O326" s="1"/>
    </row>
    <row r="327" spans="1:15" ht="12.75" customHeight="1">
      <c r="A327" s="31">
        <v>317</v>
      </c>
      <c r="B327" s="31" t="s">
        <v>447</v>
      </c>
      <c r="C327" s="31">
        <v>172.15</v>
      </c>
      <c r="D327" s="40">
        <v>172.68333333333331</v>
      </c>
      <c r="E327" s="40">
        <v>170.86666666666662</v>
      </c>
      <c r="F327" s="40">
        <v>169.58333333333331</v>
      </c>
      <c r="G327" s="40">
        <v>167.76666666666662</v>
      </c>
      <c r="H327" s="40">
        <v>173.96666666666661</v>
      </c>
      <c r="I327" s="40">
        <v>175.78333333333327</v>
      </c>
      <c r="J327" s="40">
        <v>177.06666666666661</v>
      </c>
      <c r="K327" s="31">
        <v>174.5</v>
      </c>
      <c r="L327" s="31">
        <v>171.4</v>
      </c>
      <c r="M327" s="31">
        <v>3.4543200000000001</v>
      </c>
      <c r="N327" s="1"/>
      <c r="O327" s="1"/>
    </row>
    <row r="328" spans="1:15" ht="12.75" customHeight="1">
      <c r="A328" s="31">
        <v>318</v>
      </c>
      <c r="B328" s="31" t="s">
        <v>457</v>
      </c>
      <c r="C328" s="31">
        <v>920.15</v>
      </c>
      <c r="D328" s="40">
        <v>918.08333333333337</v>
      </c>
      <c r="E328" s="40">
        <v>907.16666666666674</v>
      </c>
      <c r="F328" s="40">
        <v>894.18333333333339</v>
      </c>
      <c r="G328" s="40">
        <v>883.26666666666677</v>
      </c>
      <c r="H328" s="40">
        <v>931.06666666666672</v>
      </c>
      <c r="I328" s="40">
        <v>941.98333333333346</v>
      </c>
      <c r="J328" s="40">
        <v>954.9666666666667</v>
      </c>
      <c r="K328" s="31">
        <v>929</v>
      </c>
      <c r="L328" s="31">
        <v>905.1</v>
      </c>
      <c r="M328" s="31">
        <v>2.1793300000000002</v>
      </c>
      <c r="N328" s="1"/>
      <c r="O328" s="1"/>
    </row>
    <row r="329" spans="1:15" ht="12.75" customHeight="1">
      <c r="A329" s="31">
        <v>319</v>
      </c>
      <c r="B329" s="31" t="s">
        <v>161</v>
      </c>
      <c r="C329" s="31">
        <v>3212.15</v>
      </c>
      <c r="D329" s="40">
        <v>3253.5666666666671</v>
      </c>
      <c r="E329" s="40">
        <v>3157.1333333333341</v>
      </c>
      <c r="F329" s="40">
        <v>3102.1166666666672</v>
      </c>
      <c r="G329" s="40">
        <v>3005.6833333333343</v>
      </c>
      <c r="H329" s="40">
        <v>3308.5833333333339</v>
      </c>
      <c r="I329" s="40">
        <v>3405.0166666666673</v>
      </c>
      <c r="J329" s="40">
        <v>3460.0333333333338</v>
      </c>
      <c r="K329" s="31">
        <v>3350</v>
      </c>
      <c r="L329" s="31">
        <v>3198.55</v>
      </c>
      <c r="M329" s="31">
        <v>7.0267200000000001</v>
      </c>
      <c r="N329" s="1"/>
      <c r="O329" s="1"/>
    </row>
    <row r="330" spans="1:15" ht="12.75" customHeight="1">
      <c r="A330" s="31">
        <v>320</v>
      </c>
      <c r="B330" s="31" t="s">
        <v>162</v>
      </c>
      <c r="C330" s="31">
        <v>76469.55</v>
      </c>
      <c r="D330" s="40">
        <v>76660.516666666677</v>
      </c>
      <c r="E330" s="40">
        <v>75923.183333333349</v>
      </c>
      <c r="F330" s="40">
        <v>75376.816666666666</v>
      </c>
      <c r="G330" s="40">
        <v>74639.483333333337</v>
      </c>
      <c r="H330" s="40">
        <v>77206.88333333336</v>
      </c>
      <c r="I330" s="40">
        <v>77944.216666666704</v>
      </c>
      <c r="J330" s="40">
        <v>78490.583333333372</v>
      </c>
      <c r="K330" s="31">
        <v>77397.850000000006</v>
      </c>
      <c r="L330" s="31">
        <v>76114.149999999994</v>
      </c>
      <c r="M330" s="31">
        <v>6.4100000000000004E-2</v>
      </c>
      <c r="N330" s="1"/>
      <c r="O330" s="1"/>
    </row>
    <row r="331" spans="1:15" ht="12.75" customHeight="1">
      <c r="A331" s="31">
        <v>321</v>
      </c>
      <c r="B331" s="31" t="s">
        <v>451</v>
      </c>
      <c r="C331" s="31">
        <v>46.1</v>
      </c>
      <c r="D331" s="40">
        <v>46.566666666666663</v>
      </c>
      <c r="E331" s="40">
        <v>45.233333333333327</v>
      </c>
      <c r="F331" s="40">
        <v>44.366666666666667</v>
      </c>
      <c r="G331" s="40">
        <v>43.033333333333331</v>
      </c>
      <c r="H331" s="40">
        <v>47.433333333333323</v>
      </c>
      <c r="I331" s="40">
        <v>48.766666666666666</v>
      </c>
      <c r="J331" s="40">
        <v>49.633333333333319</v>
      </c>
      <c r="K331" s="31">
        <v>47.9</v>
      </c>
      <c r="L331" s="31">
        <v>45.7</v>
      </c>
      <c r="M331" s="31">
        <v>14.256690000000001</v>
      </c>
      <c r="N331" s="1"/>
      <c r="O331" s="1"/>
    </row>
    <row r="332" spans="1:15" ht="12.75" customHeight="1">
      <c r="A332" s="31">
        <v>322</v>
      </c>
      <c r="B332" s="31" t="s">
        <v>163</v>
      </c>
      <c r="C332" s="31">
        <v>1496</v>
      </c>
      <c r="D332" s="40">
        <v>1504.7</v>
      </c>
      <c r="E332" s="40">
        <v>1476.3000000000002</v>
      </c>
      <c r="F332" s="40">
        <v>1456.6000000000001</v>
      </c>
      <c r="G332" s="40">
        <v>1428.2000000000003</v>
      </c>
      <c r="H332" s="40">
        <v>1524.4</v>
      </c>
      <c r="I332" s="40">
        <v>1552.8000000000002</v>
      </c>
      <c r="J332" s="40">
        <v>1572.5</v>
      </c>
      <c r="K332" s="31">
        <v>1533.1</v>
      </c>
      <c r="L332" s="31">
        <v>1485</v>
      </c>
      <c r="M332" s="31">
        <v>7.85928</v>
      </c>
      <c r="N332" s="1"/>
      <c r="O332" s="1"/>
    </row>
    <row r="333" spans="1:15" ht="12.75" customHeight="1">
      <c r="A333" s="31">
        <v>323</v>
      </c>
      <c r="B333" s="31" t="s">
        <v>164</v>
      </c>
      <c r="C333" s="31">
        <v>390.9</v>
      </c>
      <c r="D333" s="40">
        <v>392.8</v>
      </c>
      <c r="E333" s="40">
        <v>386.25</v>
      </c>
      <c r="F333" s="40">
        <v>381.59999999999997</v>
      </c>
      <c r="G333" s="40">
        <v>375.04999999999995</v>
      </c>
      <c r="H333" s="40">
        <v>397.45000000000005</v>
      </c>
      <c r="I333" s="40">
        <v>404.00000000000011</v>
      </c>
      <c r="J333" s="40">
        <v>408.65000000000009</v>
      </c>
      <c r="K333" s="31">
        <v>399.35</v>
      </c>
      <c r="L333" s="31">
        <v>388.15</v>
      </c>
      <c r="M333" s="31">
        <v>2.7220200000000001</v>
      </c>
      <c r="N333" s="1"/>
      <c r="O333" s="1"/>
    </row>
    <row r="334" spans="1:15" ht="12.75" customHeight="1">
      <c r="A334" s="31">
        <v>324</v>
      </c>
      <c r="B334" s="31" t="s">
        <v>269</v>
      </c>
      <c r="C334" s="31">
        <v>817</v>
      </c>
      <c r="D334" s="40">
        <v>824.56666666666661</v>
      </c>
      <c r="E334" s="40">
        <v>804.78333333333319</v>
      </c>
      <c r="F334" s="40">
        <v>792.56666666666661</v>
      </c>
      <c r="G334" s="40">
        <v>772.78333333333319</v>
      </c>
      <c r="H334" s="40">
        <v>836.78333333333319</v>
      </c>
      <c r="I334" s="40">
        <v>856.56666666666649</v>
      </c>
      <c r="J334" s="40">
        <v>868.78333333333319</v>
      </c>
      <c r="K334" s="31">
        <v>844.35</v>
      </c>
      <c r="L334" s="31">
        <v>812.35</v>
      </c>
      <c r="M334" s="31">
        <v>1.64194</v>
      </c>
      <c r="N334" s="1"/>
      <c r="O334" s="1"/>
    </row>
    <row r="335" spans="1:15" ht="12.75" customHeight="1">
      <c r="A335" s="31">
        <v>325</v>
      </c>
      <c r="B335" s="31" t="s">
        <v>165</v>
      </c>
      <c r="C335" s="31">
        <v>95.7</v>
      </c>
      <c r="D335" s="40">
        <v>96.3</v>
      </c>
      <c r="E335" s="40">
        <v>94.5</v>
      </c>
      <c r="F335" s="40">
        <v>93.3</v>
      </c>
      <c r="G335" s="40">
        <v>91.5</v>
      </c>
      <c r="H335" s="40">
        <v>97.5</v>
      </c>
      <c r="I335" s="40">
        <v>99.299999999999983</v>
      </c>
      <c r="J335" s="40">
        <v>100.5</v>
      </c>
      <c r="K335" s="31">
        <v>98.1</v>
      </c>
      <c r="L335" s="31">
        <v>95.1</v>
      </c>
      <c r="M335" s="31">
        <v>220.71642</v>
      </c>
      <c r="N335" s="1"/>
      <c r="O335" s="1"/>
    </row>
    <row r="336" spans="1:15" ht="12.75" customHeight="1">
      <c r="A336" s="31">
        <v>326</v>
      </c>
      <c r="B336" s="31" t="s">
        <v>166</v>
      </c>
      <c r="C336" s="31">
        <v>5968.9</v>
      </c>
      <c r="D336" s="40">
        <v>6004.9666666666662</v>
      </c>
      <c r="E336" s="40">
        <v>5875.9833333333327</v>
      </c>
      <c r="F336" s="40">
        <v>5783.0666666666666</v>
      </c>
      <c r="G336" s="40">
        <v>5654.083333333333</v>
      </c>
      <c r="H336" s="40">
        <v>6097.8833333333323</v>
      </c>
      <c r="I336" s="40">
        <v>6226.8666666666659</v>
      </c>
      <c r="J336" s="40">
        <v>6319.7833333333319</v>
      </c>
      <c r="K336" s="31">
        <v>6133.95</v>
      </c>
      <c r="L336" s="31">
        <v>5912.05</v>
      </c>
      <c r="M336" s="31">
        <v>4.0594000000000001</v>
      </c>
      <c r="N336" s="1"/>
      <c r="O336" s="1"/>
    </row>
    <row r="337" spans="1:15" ht="12.75" customHeight="1">
      <c r="A337" s="31">
        <v>327</v>
      </c>
      <c r="B337" s="31" t="s">
        <v>167</v>
      </c>
      <c r="C337" s="31">
        <v>3511.6</v>
      </c>
      <c r="D337" s="40">
        <v>3511.2666666666664</v>
      </c>
      <c r="E337" s="40">
        <v>3479.5333333333328</v>
      </c>
      <c r="F337" s="40">
        <v>3447.4666666666662</v>
      </c>
      <c r="G337" s="40">
        <v>3415.7333333333327</v>
      </c>
      <c r="H337" s="40">
        <v>3543.333333333333</v>
      </c>
      <c r="I337" s="40">
        <v>3575.0666666666666</v>
      </c>
      <c r="J337" s="40">
        <v>3607.1333333333332</v>
      </c>
      <c r="K337" s="31">
        <v>3543</v>
      </c>
      <c r="L337" s="31">
        <v>3479.2</v>
      </c>
      <c r="M337" s="31">
        <v>2.4665499999999998</v>
      </c>
      <c r="N337" s="1"/>
      <c r="O337" s="1"/>
    </row>
    <row r="338" spans="1:15" ht="12.75" customHeight="1">
      <c r="A338" s="31">
        <v>328</v>
      </c>
      <c r="B338" s="31" t="s">
        <v>867</v>
      </c>
      <c r="C338" s="31">
        <v>2261.3000000000002</v>
      </c>
      <c r="D338" s="40">
        <v>2250</v>
      </c>
      <c r="E338" s="40">
        <v>2211.3000000000002</v>
      </c>
      <c r="F338" s="40">
        <v>2161.3000000000002</v>
      </c>
      <c r="G338" s="40">
        <v>2122.6000000000004</v>
      </c>
      <c r="H338" s="40">
        <v>2300</v>
      </c>
      <c r="I338" s="40">
        <v>2338.6999999999998</v>
      </c>
      <c r="J338" s="40">
        <v>2388.6999999999998</v>
      </c>
      <c r="K338" s="31">
        <v>2288.6999999999998</v>
      </c>
      <c r="L338" s="31">
        <v>2200</v>
      </c>
      <c r="M338" s="31">
        <v>0.51617000000000002</v>
      </c>
      <c r="N338" s="1"/>
      <c r="O338" s="1"/>
    </row>
    <row r="339" spans="1:15" ht="12.75" customHeight="1">
      <c r="A339" s="31">
        <v>329</v>
      </c>
      <c r="B339" s="31" t="s">
        <v>459</v>
      </c>
      <c r="C339" s="31">
        <v>43.15</v>
      </c>
      <c r="D339" s="40">
        <v>43.433333333333337</v>
      </c>
      <c r="E339" s="40">
        <v>42.716666666666676</v>
      </c>
      <c r="F339" s="40">
        <v>42.283333333333339</v>
      </c>
      <c r="G339" s="40">
        <v>41.566666666666677</v>
      </c>
      <c r="H339" s="40">
        <v>43.866666666666674</v>
      </c>
      <c r="I339" s="40">
        <v>44.583333333333343</v>
      </c>
      <c r="J339" s="40">
        <v>45.016666666666673</v>
      </c>
      <c r="K339" s="31">
        <v>44.15</v>
      </c>
      <c r="L339" s="31">
        <v>43</v>
      </c>
      <c r="M339" s="31">
        <v>23.54224</v>
      </c>
      <c r="N339" s="1"/>
      <c r="O339" s="1"/>
    </row>
    <row r="340" spans="1:15" ht="12.75" customHeight="1">
      <c r="A340" s="31">
        <v>330</v>
      </c>
      <c r="B340" s="31" t="s">
        <v>460</v>
      </c>
      <c r="C340" s="31">
        <v>76.55</v>
      </c>
      <c r="D340" s="40">
        <v>76.850000000000009</v>
      </c>
      <c r="E340" s="40">
        <v>76.000000000000014</v>
      </c>
      <c r="F340" s="40">
        <v>75.45</v>
      </c>
      <c r="G340" s="40">
        <v>74.600000000000009</v>
      </c>
      <c r="H340" s="40">
        <v>77.40000000000002</v>
      </c>
      <c r="I340" s="40">
        <v>78.250000000000014</v>
      </c>
      <c r="J340" s="40">
        <v>78.800000000000026</v>
      </c>
      <c r="K340" s="31">
        <v>77.7</v>
      </c>
      <c r="L340" s="31">
        <v>76.3</v>
      </c>
      <c r="M340" s="31">
        <v>17.513850000000001</v>
      </c>
      <c r="N340" s="1"/>
      <c r="O340" s="1"/>
    </row>
    <row r="341" spans="1:15" ht="12.75" customHeight="1">
      <c r="A341" s="31">
        <v>331</v>
      </c>
      <c r="B341" s="31" t="s">
        <v>461</v>
      </c>
      <c r="C341" s="31">
        <v>607.20000000000005</v>
      </c>
      <c r="D341" s="40">
        <v>614.7166666666667</v>
      </c>
      <c r="E341" s="40">
        <v>597.68333333333339</v>
      </c>
      <c r="F341" s="40">
        <v>588.16666666666674</v>
      </c>
      <c r="G341" s="40">
        <v>571.13333333333344</v>
      </c>
      <c r="H341" s="40">
        <v>624.23333333333335</v>
      </c>
      <c r="I341" s="40">
        <v>641.26666666666665</v>
      </c>
      <c r="J341" s="40">
        <v>650.7833333333333</v>
      </c>
      <c r="K341" s="31">
        <v>631.75</v>
      </c>
      <c r="L341" s="31">
        <v>605.20000000000005</v>
      </c>
      <c r="M341" s="31">
        <v>0.56047999999999998</v>
      </c>
      <c r="N341" s="1"/>
      <c r="O341" s="1"/>
    </row>
    <row r="342" spans="1:15" ht="12.75" customHeight="1">
      <c r="A342" s="31">
        <v>332</v>
      </c>
      <c r="B342" s="31" t="s">
        <v>168</v>
      </c>
      <c r="C342" s="31">
        <v>19086.900000000001</v>
      </c>
      <c r="D342" s="40">
        <v>19108.966666666667</v>
      </c>
      <c r="E342" s="40">
        <v>18927.933333333334</v>
      </c>
      <c r="F342" s="40">
        <v>18768.966666666667</v>
      </c>
      <c r="G342" s="40">
        <v>18587.933333333334</v>
      </c>
      <c r="H342" s="40">
        <v>19267.933333333334</v>
      </c>
      <c r="I342" s="40">
        <v>19448.966666666667</v>
      </c>
      <c r="J342" s="40">
        <v>19607.933333333334</v>
      </c>
      <c r="K342" s="31">
        <v>19290</v>
      </c>
      <c r="L342" s="31">
        <v>18950</v>
      </c>
      <c r="M342" s="31">
        <v>0.34355000000000002</v>
      </c>
      <c r="N342" s="1"/>
      <c r="O342" s="1"/>
    </row>
    <row r="343" spans="1:15" ht="12.75" customHeight="1">
      <c r="A343" s="31">
        <v>333</v>
      </c>
      <c r="B343" s="31" t="s">
        <v>467</v>
      </c>
      <c r="C343" s="31">
        <v>78.8</v>
      </c>
      <c r="D343" s="40">
        <v>79.566666666666677</v>
      </c>
      <c r="E343" s="40">
        <v>77.383333333333354</v>
      </c>
      <c r="F343" s="40">
        <v>75.966666666666683</v>
      </c>
      <c r="G343" s="40">
        <v>73.78333333333336</v>
      </c>
      <c r="H343" s="40">
        <v>80.983333333333348</v>
      </c>
      <c r="I343" s="40">
        <v>83.166666666666657</v>
      </c>
      <c r="J343" s="40">
        <v>84.583333333333343</v>
      </c>
      <c r="K343" s="31">
        <v>81.75</v>
      </c>
      <c r="L343" s="31">
        <v>78.150000000000006</v>
      </c>
      <c r="M343" s="31">
        <v>12.318070000000001</v>
      </c>
      <c r="N343" s="1"/>
      <c r="O343" s="1"/>
    </row>
    <row r="344" spans="1:15" ht="12.75" customHeight="1">
      <c r="A344" s="31">
        <v>334</v>
      </c>
      <c r="B344" s="31" t="s">
        <v>466</v>
      </c>
      <c r="C344" s="31">
        <v>52.55</v>
      </c>
      <c r="D344" s="40">
        <v>52.566666666666663</v>
      </c>
      <c r="E344" s="40">
        <v>51.233333333333327</v>
      </c>
      <c r="F344" s="40">
        <v>49.916666666666664</v>
      </c>
      <c r="G344" s="40">
        <v>48.583333333333329</v>
      </c>
      <c r="H344" s="40">
        <v>53.883333333333326</v>
      </c>
      <c r="I344" s="40">
        <v>55.216666666666669</v>
      </c>
      <c r="J344" s="40">
        <v>56.533333333333324</v>
      </c>
      <c r="K344" s="31">
        <v>53.9</v>
      </c>
      <c r="L344" s="31">
        <v>51.25</v>
      </c>
      <c r="M344" s="31">
        <v>5.18032</v>
      </c>
      <c r="N344" s="1"/>
      <c r="O344" s="1"/>
    </row>
    <row r="345" spans="1:15" ht="12.75" customHeight="1">
      <c r="A345" s="31">
        <v>335</v>
      </c>
      <c r="B345" s="31" t="s">
        <v>465</v>
      </c>
      <c r="C345" s="31">
        <v>575.54999999999995</v>
      </c>
      <c r="D345" s="40">
        <v>577.08333333333337</v>
      </c>
      <c r="E345" s="40">
        <v>569.36666666666679</v>
      </c>
      <c r="F345" s="40">
        <v>563.18333333333339</v>
      </c>
      <c r="G345" s="40">
        <v>555.46666666666681</v>
      </c>
      <c r="H345" s="40">
        <v>583.26666666666677</v>
      </c>
      <c r="I345" s="40">
        <v>590.98333333333323</v>
      </c>
      <c r="J345" s="40">
        <v>597.16666666666674</v>
      </c>
      <c r="K345" s="31">
        <v>584.79999999999995</v>
      </c>
      <c r="L345" s="31">
        <v>570.9</v>
      </c>
      <c r="M345" s="31">
        <v>1.8437600000000001</v>
      </c>
      <c r="N345" s="1"/>
      <c r="O345" s="1"/>
    </row>
    <row r="346" spans="1:15" ht="12.75" customHeight="1">
      <c r="A346" s="31">
        <v>336</v>
      </c>
      <c r="B346" s="31" t="s">
        <v>462</v>
      </c>
      <c r="C346" s="31">
        <v>31.25</v>
      </c>
      <c r="D346" s="40">
        <v>31.516666666666666</v>
      </c>
      <c r="E346" s="40">
        <v>30.883333333333333</v>
      </c>
      <c r="F346" s="40">
        <v>30.516666666666666</v>
      </c>
      <c r="G346" s="40">
        <v>29.883333333333333</v>
      </c>
      <c r="H346" s="40">
        <v>31.883333333333333</v>
      </c>
      <c r="I346" s="40">
        <v>32.516666666666666</v>
      </c>
      <c r="J346" s="40">
        <v>32.883333333333333</v>
      </c>
      <c r="K346" s="31">
        <v>32.15</v>
      </c>
      <c r="L346" s="31">
        <v>31.15</v>
      </c>
      <c r="M346" s="31">
        <v>75.545720000000003</v>
      </c>
      <c r="N346" s="1"/>
      <c r="O346" s="1"/>
    </row>
    <row r="347" spans="1:15" ht="12.75" customHeight="1">
      <c r="A347" s="31">
        <v>337</v>
      </c>
      <c r="B347" s="31" t="s">
        <v>538</v>
      </c>
      <c r="C347" s="31">
        <v>154.4</v>
      </c>
      <c r="D347" s="40">
        <v>152.46666666666667</v>
      </c>
      <c r="E347" s="40">
        <v>149.03333333333333</v>
      </c>
      <c r="F347" s="40">
        <v>143.66666666666666</v>
      </c>
      <c r="G347" s="40">
        <v>140.23333333333332</v>
      </c>
      <c r="H347" s="40">
        <v>157.83333333333334</v>
      </c>
      <c r="I347" s="40">
        <v>161.26666666666668</v>
      </c>
      <c r="J347" s="40">
        <v>166.63333333333335</v>
      </c>
      <c r="K347" s="31">
        <v>155.9</v>
      </c>
      <c r="L347" s="31">
        <v>147.1</v>
      </c>
      <c r="M347" s="31">
        <v>8.8059799999999999</v>
      </c>
      <c r="N347" s="1"/>
      <c r="O347" s="1"/>
    </row>
    <row r="348" spans="1:15" ht="12.75" customHeight="1">
      <c r="A348" s="31">
        <v>338</v>
      </c>
      <c r="B348" s="31" t="s">
        <v>468</v>
      </c>
      <c r="C348" s="31">
        <v>2258.65</v>
      </c>
      <c r="D348" s="40">
        <v>2268.2166666666667</v>
      </c>
      <c r="E348" s="40">
        <v>2240.4333333333334</v>
      </c>
      <c r="F348" s="40">
        <v>2222.2166666666667</v>
      </c>
      <c r="G348" s="40">
        <v>2194.4333333333334</v>
      </c>
      <c r="H348" s="40">
        <v>2286.4333333333334</v>
      </c>
      <c r="I348" s="40">
        <v>2314.2166666666672</v>
      </c>
      <c r="J348" s="40">
        <v>2332.4333333333334</v>
      </c>
      <c r="K348" s="31">
        <v>2296</v>
      </c>
      <c r="L348" s="31">
        <v>2250</v>
      </c>
      <c r="M348" s="31">
        <v>2.0990000000000002E-2</v>
      </c>
      <c r="N348" s="1"/>
      <c r="O348" s="1"/>
    </row>
    <row r="349" spans="1:15" ht="12.75" customHeight="1">
      <c r="A349" s="31">
        <v>339</v>
      </c>
      <c r="B349" s="31" t="s">
        <v>463</v>
      </c>
      <c r="C349" s="31">
        <v>65.599999999999994</v>
      </c>
      <c r="D349" s="40">
        <v>65.5</v>
      </c>
      <c r="E349" s="40">
        <v>64.5</v>
      </c>
      <c r="F349" s="40">
        <v>63.400000000000006</v>
      </c>
      <c r="G349" s="40">
        <v>62.400000000000006</v>
      </c>
      <c r="H349" s="40">
        <v>66.599999999999994</v>
      </c>
      <c r="I349" s="40">
        <v>67.599999999999994</v>
      </c>
      <c r="J349" s="40">
        <v>68.699999999999989</v>
      </c>
      <c r="K349" s="31">
        <v>66.5</v>
      </c>
      <c r="L349" s="31">
        <v>64.400000000000006</v>
      </c>
      <c r="M349" s="31">
        <v>24.043500000000002</v>
      </c>
      <c r="N349" s="1"/>
      <c r="O349" s="1"/>
    </row>
    <row r="350" spans="1:15" ht="12.75" customHeight="1">
      <c r="A350" s="31">
        <v>340</v>
      </c>
      <c r="B350" s="31" t="s">
        <v>169</v>
      </c>
      <c r="C350" s="31">
        <v>143</v>
      </c>
      <c r="D350" s="40">
        <v>143.08333333333334</v>
      </c>
      <c r="E350" s="40">
        <v>141.41666666666669</v>
      </c>
      <c r="F350" s="40">
        <v>139.83333333333334</v>
      </c>
      <c r="G350" s="40">
        <v>138.16666666666669</v>
      </c>
      <c r="H350" s="40">
        <v>144.66666666666669</v>
      </c>
      <c r="I350" s="40">
        <v>146.33333333333337</v>
      </c>
      <c r="J350" s="40">
        <v>147.91666666666669</v>
      </c>
      <c r="K350" s="31">
        <v>144.75</v>
      </c>
      <c r="L350" s="31">
        <v>141.5</v>
      </c>
      <c r="M350" s="31">
        <v>104.36743</v>
      </c>
      <c r="N350" s="1"/>
      <c r="O350" s="1"/>
    </row>
    <row r="351" spans="1:15" ht="12.75" customHeight="1">
      <c r="A351" s="31">
        <v>341</v>
      </c>
      <c r="B351" s="31" t="s">
        <v>464</v>
      </c>
      <c r="C351" s="31">
        <v>243</v>
      </c>
      <c r="D351" s="40">
        <v>245</v>
      </c>
      <c r="E351" s="40">
        <v>240</v>
      </c>
      <c r="F351" s="40">
        <v>237</v>
      </c>
      <c r="G351" s="40">
        <v>232</v>
      </c>
      <c r="H351" s="40">
        <v>248</v>
      </c>
      <c r="I351" s="40">
        <v>253</v>
      </c>
      <c r="J351" s="40">
        <v>256</v>
      </c>
      <c r="K351" s="31">
        <v>250</v>
      </c>
      <c r="L351" s="31">
        <v>242</v>
      </c>
      <c r="M351" s="31">
        <v>6.2391500000000004</v>
      </c>
      <c r="N351" s="1"/>
      <c r="O351" s="1"/>
    </row>
    <row r="352" spans="1:15" ht="12.75" customHeight="1">
      <c r="A352" s="31">
        <v>342</v>
      </c>
      <c r="B352" s="31" t="s">
        <v>171</v>
      </c>
      <c r="C352" s="31">
        <v>135.35</v>
      </c>
      <c r="D352" s="40">
        <v>135.4</v>
      </c>
      <c r="E352" s="40">
        <v>133.5</v>
      </c>
      <c r="F352" s="40">
        <v>131.65</v>
      </c>
      <c r="G352" s="40">
        <v>129.75</v>
      </c>
      <c r="H352" s="40">
        <v>137.25</v>
      </c>
      <c r="I352" s="40">
        <v>139.15000000000003</v>
      </c>
      <c r="J352" s="40">
        <v>141</v>
      </c>
      <c r="K352" s="31">
        <v>137.30000000000001</v>
      </c>
      <c r="L352" s="31">
        <v>133.55000000000001</v>
      </c>
      <c r="M352" s="31">
        <v>75.707589999999996</v>
      </c>
      <c r="N352" s="1"/>
      <c r="O352" s="1"/>
    </row>
    <row r="353" spans="1:15" ht="12.75" customHeight="1">
      <c r="A353" s="31">
        <v>343</v>
      </c>
      <c r="B353" s="31" t="s">
        <v>270</v>
      </c>
      <c r="C353" s="31">
        <v>878.85</v>
      </c>
      <c r="D353" s="40">
        <v>886.5</v>
      </c>
      <c r="E353" s="40">
        <v>864.65</v>
      </c>
      <c r="F353" s="40">
        <v>850.44999999999993</v>
      </c>
      <c r="G353" s="40">
        <v>828.59999999999991</v>
      </c>
      <c r="H353" s="40">
        <v>900.7</v>
      </c>
      <c r="I353" s="40">
        <v>922.55</v>
      </c>
      <c r="J353" s="40">
        <v>936.75000000000011</v>
      </c>
      <c r="K353" s="31">
        <v>908.35</v>
      </c>
      <c r="L353" s="31">
        <v>872.3</v>
      </c>
      <c r="M353" s="31">
        <v>13.889419999999999</v>
      </c>
      <c r="N353" s="1"/>
      <c r="O353" s="1"/>
    </row>
    <row r="354" spans="1:15" ht="12.75" customHeight="1">
      <c r="A354" s="31">
        <v>344</v>
      </c>
      <c r="B354" s="31" t="s">
        <v>469</v>
      </c>
      <c r="C354" s="31">
        <v>4159.3999999999996</v>
      </c>
      <c r="D354" s="40">
        <v>4189.45</v>
      </c>
      <c r="E354" s="40">
        <v>4090.8999999999996</v>
      </c>
      <c r="F354" s="40">
        <v>4022.3999999999996</v>
      </c>
      <c r="G354" s="40">
        <v>3923.8499999999995</v>
      </c>
      <c r="H354" s="40">
        <v>4257.95</v>
      </c>
      <c r="I354" s="40">
        <v>4356.5000000000009</v>
      </c>
      <c r="J354" s="40">
        <v>4425</v>
      </c>
      <c r="K354" s="31">
        <v>4288</v>
      </c>
      <c r="L354" s="31">
        <v>4120.95</v>
      </c>
      <c r="M354" s="31">
        <v>0.81572</v>
      </c>
      <c r="N354" s="1"/>
      <c r="O354" s="1"/>
    </row>
    <row r="355" spans="1:15" ht="12.75" customHeight="1">
      <c r="A355" s="31">
        <v>345</v>
      </c>
      <c r="B355" s="31" t="s">
        <v>271</v>
      </c>
      <c r="C355" s="31">
        <v>202.95</v>
      </c>
      <c r="D355" s="40">
        <v>202.38333333333333</v>
      </c>
      <c r="E355" s="40">
        <v>199.66666666666666</v>
      </c>
      <c r="F355" s="40">
        <v>196.38333333333333</v>
      </c>
      <c r="G355" s="40">
        <v>193.66666666666666</v>
      </c>
      <c r="H355" s="40">
        <v>205.66666666666666</v>
      </c>
      <c r="I355" s="40">
        <v>208.38333333333335</v>
      </c>
      <c r="J355" s="40">
        <v>211.66666666666666</v>
      </c>
      <c r="K355" s="31">
        <v>205.1</v>
      </c>
      <c r="L355" s="31">
        <v>199.1</v>
      </c>
      <c r="M355" s="31">
        <v>9.9225200000000005</v>
      </c>
      <c r="N355" s="1"/>
      <c r="O355" s="1"/>
    </row>
    <row r="356" spans="1:15" ht="12.75" customHeight="1">
      <c r="A356" s="31">
        <v>346</v>
      </c>
      <c r="B356" s="31" t="s">
        <v>172</v>
      </c>
      <c r="C356" s="31">
        <v>153.44999999999999</v>
      </c>
      <c r="D356" s="40">
        <v>152.76666666666665</v>
      </c>
      <c r="E356" s="40">
        <v>149.68333333333331</v>
      </c>
      <c r="F356" s="40">
        <v>145.91666666666666</v>
      </c>
      <c r="G356" s="40">
        <v>142.83333333333331</v>
      </c>
      <c r="H356" s="40">
        <v>156.5333333333333</v>
      </c>
      <c r="I356" s="40">
        <v>159.61666666666667</v>
      </c>
      <c r="J356" s="40">
        <v>163.3833333333333</v>
      </c>
      <c r="K356" s="31">
        <v>155.85</v>
      </c>
      <c r="L356" s="31">
        <v>149</v>
      </c>
      <c r="M356" s="31">
        <v>362.94270999999998</v>
      </c>
      <c r="N356" s="1"/>
      <c r="O356" s="1"/>
    </row>
    <row r="357" spans="1:15" ht="12.75" customHeight="1">
      <c r="A357" s="31">
        <v>347</v>
      </c>
      <c r="B357" s="31" t="s">
        <v>470</v>
      </c>
      <c r="C357" s="31">
        <v>377.15</v>
      </c>
      <c r="D357" s="40">
        <v>374.76666666666665</v>
      </c>
      <c r="E357" s="40">
        <v>369.5333333333333</v>
      </c>
      <c r="F357" s="40">
        <v>361.91666666666663</v>
      </c>
      <c r="G357" s="40">
        <v>356.68333333333328</v>
      </c>
      <c r="H357" s="40">
        <v>382.38333333333333</v>
      </c>
      <c r="I357" s="40">
        <v>387.61666666666667</v>
      </c>
      <c r="J357" s="40">
        <v>395.23333333333335</v>
      </c>
      <c r="K357" s="31">
        <v>380</v>
      </c>
      <c r="L357" s="31">
        <v>367.15</v>
      </c>
      <c r="M357" s="31">
        <v>1.03918</v>
      </c>
      <c r="N357" s="1"/>
      <c r="O357" s="1"/>
    </row>
    <row r="358" spans="1:15" ht="12.75" customHeight="1">
      <c r="A358" s="31">
        <v>348</v>
      </c>
      <c r="B358" s="31" t="s">
        <v>173</v>
      </c>
      <c r="C358" s="31">
        <v>39792.199999999997</v>
      </c>
      <c r="D358" s="40">
        <v>39931.816666666658</v>
      </c>
      <c r="E358" s="40">
        <v>39163.783333333318</v>
      </c>
      <c r="F358" s="40">
        <v>38535.366666666661</v>
      </c>
      <c r="G358" s="40">
        <v>37767.333333333321</v>
      </c>
      <c r="H358" s="40">
        <v>40560.233333333315</v>
      </c>
      <c r="I358" s="40">
        <v>41328.266666666656</v>
      </c>
      <c r="J358" s="40">
        <v>41956.683333333312</v>
      </c>
      <c r="K358" s="31">
        <v>40699.85</v>
      </c>
      <c r="L358" s="31">
        <v>39303.4</v>
      </c>
      <c r="M358" s="31">
        <v>0.14066999999999999</v>
      </c>
      <c r="N358" s="1"/>
      <c r="O358" s="1"/>
    </row>
    <row r="359" spans="1:15" ht="12.75" customHeight="1">
      <c r="A359" s="31">
        <v>349</v>
      </c>
      <c r="B359" s="31" t="s">
        <v>174</v>
      </c>
      <c r="C359" s="31">
        <v>2595.8000000000002</v>
      </c>
      <c r="D359" s="40">
        <v>2608.2500000000005</v>
      </c>
      <c r="E359" s="40">
        <v>2572.8500000000008</v>
      </c>
      <c r="F359" s="40">
        <v>2549.9000000000005</v>
      </c>
      <c r="G359" s="40">
        <v>2514.5000000000009</v>
      </c>
      <c r="H359" s="40">
        <v>2631.2000000000007</v>
      </c>
      <c r="I359" s="40">
        <v>2666.6000000000004</v>
      </c>
      <c r="J359" s="40">
        <v>2689.5500000000006</v>
      </c>
      <c r="K359" s="31">
        <v>2643.65</v>
      </c>
      <c r="L359" s="31">
        <v>2585.3000000000002</v>
      </c>
      <c r="M359" s="31">
        <v>2.8915500000000001</v>
      </c>
      <c r="N359" s="1"/>
      <c r="O359" s="1"/>
    </row>
    <row r="360" spans="1:15" ht="12.75" customHeight="1">
      <c r="A360" s="31">
        <v>350</v>
      </c>
      <c r="B360" s="31" t="s">
        <v>474</v>
      </c>
      <c r="C360" s="31">
        <v>4107.2</v>
      </c>
      <c r="D360" s="40">
        <v>4125.8833333333332</v>
      </c>
      <c r="E360" s="40">
        <v>4051.8166666666666</v>
      </c>
      <c r="F360" s="40">
        <v>3996.4333333333334</v>
      </c>
      <c r="G360" s="40">
        <v>3922.3666666666668</v>
      </c>
      <c r="H360" s="40">
        <v>4181.2666666666664</v>
      </c>
      <c r="I360" s="40">
        <v>4255.3333333333321</v>
      </c>
      <c r="J360" s="40">
        <v>4310.7166666666662</v>
      </c>
      <c r="K360" s="31">
        <v>4199.95</v>
      </c>
      <c r="L360" s="31">
        <v>4070.5</v>
      </c>
      <c r="M360" s="31">
        <v>1.5943499999999999</v>
      </c>
      <c r="N360" s="1"/>
      <c r="O360" s="1"/>
    </row>
    <row r="361" spans="1:15" ht="12.75" customHeight="1">
      <c r="A361" s="31">
        <v>351</v>
      </c>
      <c r="B361" s="31" t="s">
        <v>175</v>
      </c>
      <c r="C361" s="31">
        <v>223.6</v>
      </c>
      <c r="D361" s="40">
        <v>224.75</v>
      </c>
      <c r="E361" s="40">
        <v>222.05</v>
      </c>
      <c r="F361" s="40">
        <v>220.5</v>
      </c>
      <c r="G361" s="40">
        <v>217.8</v>
      </c>
      <c r="H361" s="40">
        <v>226.3</v>
      </c>
      <c r="I361" s="40">
        <v>229</v>
      </c>
      <c r="J361" s="40">
        <v>230.55</v>
      </c>
      <c r="K361" s="31">
        <v>227.45</v>
      </c>
      <c r="L361" s="31">
        <v>223.2</v>
      </c>
      <c r="M361" s="31">
        <v>18.281610000000001</v>
      </c>
      <c r="N361" s="1"/>
      <c r="O361" s="1"/>
    </row>
    <row r="362" spans="1:15" ht="12.75" customHeight="1">
      <c r="A362" s="31">
        <v>352</v>
      </c>
      <c r="B362" s="31" t="s">
        <v>176</v>
      </c>
      <c r="C362" s="31">
        <v>124.1</v>
      </c>
      <c r="D362" s="40">
        <v>124.73333333333333</v>
      </c>
      <c r="E362" s="40">
        <v>123.06666666666666</v>
      </c>
      <c r="F362" s="40">
        <v>122.03333333333333</v>
      </c>
      <c r="G362" s="40">
        <v>120.36666666666666</v>
      </c>
      <c r="H362" s="40">
        <v>125.76666666666667</v>
      </c>
      <c r="I362" s="40">
        <v>127.43333333333332</v>
      </c>
      <c r="J362" s="40">
        <v>128.46666666666667</v>
      </c>
      <c r="K362" s="31">
        <v>126.4</v>
      </c>
      <c r="L362" s="31">
        <v>123.7</v>
      </c>
      <c r="M362" s="31">
        <v>66.641199999999998</v>
      </c>
      <c r="N362" s="1"/>
      <c r="O362" s="1"/>
    </row>
    <row r="363" spans="1:15" ht="12.75" customHeight="1">
      <c r="A363" s="31">
        <v>353</v>
      </c>
      <c r="B363" s="31" t="s">
        <v>177</v>
      </c>
      <c r="C363" s="31">
        <v>4942.3</v>
      </c>
      <c r="D363" s="40">
        <v>4958.333333333333</v>
      </c>
      <c r="E363" s="40">
        <v>4893.9666666666662</v>
      </c>
      <c r="F363" s="40">
        <v>4845.6333333333332</v>
      </c>
      <c r="G363" s="40">
        <v>4781.2666666666664</v>
      </c>
      <c r="H363" s="40">
        <v>5006.6666666666661</v>
      </c>
      <c r="I363" s="40">
        <v>5071.0333333333328</v>
      </c>
      <c r="J363" s="40">
        <v>5119.3666666666659</v>
      </c>
      <c r="K363" s="31">
        <v>5022.7</v>
      </c>
      <c r="L363" s="31">
        <v>4910</v>
      </c>
      <c r="M363" s="31">
        <v>0.11468</v>
      </c>
      <c r="N363" s="1"/>
      <c r="O363" s="1"/>
    </row>
    <row r="364" spans="1:15" ht="12.75" customHeight="1">
      <c r="A364" s="31">
        <v>354</v>
      </c>
      <c r="B364" s="31" t="s">
        <v>274</v>
      </c>
      <c r="C364" s="31">
        <v>15106.2</v>
      </c>
      <c r="D364" s="40">
        <v>15173.083333333334</v>
      </c>
      <c r="E364" s="40">
        <v>15006.366666666669</v>
      </c>
      <c r="F364" s="40">
        <v>14906.533333333335</v>
      </c>
      <c r="G364" s="40">
        <v>14739.816666666669</v>
      </c>
      <c r="H364" s="40">
        <v>15272.916666666668</v>
      </c>
      <c r="I364" s="40">
        <v>15439.633333333331</v>
      </c>
      <c r="J364" s="40">
        <v>15539.466666666667</v>
      </c>
      <c r="K364" s="31">
        <v>15339.8</v>
      </c>
      <c r="L364" s="31">
        <v>15073.25</v>
      </c>
      <c r="M364" s="31">
        <v>8.8239999999999999E-2</v>
      </c>
      <c r="N364" s="1"/>
      <c r="O364" s="1"/>
    </row>
    <row r="365" spans="1:15" ht="12.75" customHeight="1">
      <c r="A365" s="31">
        <v>355</v>
      </c>
      <c r="B365" s="31" t="s">
        <v>481</v>
      </c>
      <c r="C365" s="31">
        <v>5005.25</v>
      </c>
      <c r="D365" s="40">
        <v>5008.2333333333336</v>
      </c>
      <c r="E365" s="40">
        <v>4977.0166666666673</v>
      </c>
      <c r="F365" s="40">
        <v>4948.7833333333338</v>
      </c>
      <c r="G365" s="40">
        <v>4917.5666666666675</v>
      </c>
      <c r="H365" s="40">
        <v>5036.4666666666672</v>
      </c>
      <c r="I365" s="40">
        <v>5067.6833333333343</v>
      </c>
      <c r="J365" s="40">
        <v>5095.916666666667</v>
      </c>
      <c r="K365" s="31">
        <v>5039.45</v>
      </c>
      <c r="L365" s="31">
        <v>4980</v>
      </c>
      <c r="M365" s="31">
        <v>8.7870000000000004E-2</v>
      </c>
      <c r="N365" s="1"/>
      <c r="O365" s="1"/>
    </row>
    <row r="366" spans="1:15" ht="12.75" customHeight="1">
      <c r="A366" s="31">
        <v>356</v>
      </c>
      <c r="B366" s="31" t="s">
        <v>475</v>
      </c>
      <c r="C366" s="31">
        <v>224.05</v>
      </c>
      <c r="D366" s="40">
        <v>224.95000000000002</v>
      </c>
      <c r="E366" s="40">
        <v>221.10000000000002</v>
      </c>
      <c r="F366" s="40">
        <v>218.15</v>
      </c>
      <c r="G366" s="40">
        <v>214.3</v>
      </c>
      <c r="H366" s="40">
        <v>227.90000000000003</v>
      </c>
      <c r="I366" s="40">
        <v>231.75</v>
      </c>
      <c r="J366" s="40">
        <v>234.70000000000005</v>
      </c>
      <c r="K366" s="31">
        <v>228.8</v>
      </c>
      <c r="L366" s="31">
        <v>222</v>
      </c>
      <c r="M366" s="31">
        <v>6.0044399999999998</v>
      </c>
      <c r="N366" s="1"/>
      <c r="O366" s="1"/>
    </row>
    <row r="367" spans="1:15" ht="12.75" customHeight="1">
      <c r="A367" s="31">
        <v>357</v>
      </c>
      <c r="B367" s="31" t="s">
        <v>476</v>
      </c>
      <c r="C367" s="31">
        <v>1035.45</v>
      </c>
      <c r="D367" s="40">
        <v>1038.4333333333334</v>
      </c>
      <c r="E367" s="40">
        <v>1018.2666666666669</v>
      </c>
      <c r="F367" s="40">
        <v>1001.0833333333335</v>
      </c>
      <c r="G367" s="40">
        <v>980.91666666666697</v>
      </c>
      <c r="H367" s="40">
        <v>1055.6166666666668</v>
      </c>
      <c r="I367" s="40">
        <v>1075.7833333333333</v>
      </c>
      <c r="J367" s="40">
        <v>1092.9666666666667</v>
      </c>
      <c r="K367" s="31">
        <v>1058.5999999999999</v>
      </c>
      <c r="L367" s="31">
        <v>1021.25</v>
      </c>
      <c r="M367" s="31">
        <v>2.68276</v>
      </c>
      <c r="N367" s="1"/>
      <c r="O367" s="1"/>
    </row>
    <row r="368" spans="1:15" ht="12.75" customHeight="1">
      <c r="A368" s="31">
        <v>358</v>
      </c>
      <c r="B368" s="31" t="s">
        <v>178</v>
      </c>
      <c r="C368" s="31">
        <v>2263.1</v>
      </c>
      <c r="D368" s="40">
        <v>2283.2999999999997</v>
      </c>
      <c r="E368" s="40">
        <v>2209.7999999999993</v>
      </c>
      <c r="F368" s="40">
        <v>2156.4999999999995</v>
      </c>
      <c r="G368" s="40">
        <v>2082.9999999999991</v>
      </c>
      <c r="H368" s="40">
        <v>2336.5999999999995</v>
      </c>
      <c r="I368" s="40">
        <v>2410.1000000000004</v>
      </c>
      <c r="J368" s="40">
        <v>2463.3999999999996</v>
      </c>
      <c r="K368" s="31">
        <v>2356.8000000000002</v>
      </c>
      <c r="L368" s="31">
        <v>2230</v>
      </c>
      <c r="M368" s="31">
        <v>7.9403499999999996</v>
      </c>
      <c r="N368" s="1"/>
      <c r="O368" s="1"/>
    </row>
    <row r="369" spans="1:15" ht="12.75" customHeight="1">
      <c r="A369" s="31">
        <v>359</v>
      </c>
      <c r="B369" s="31" t="s">
        <v>179</v>
      </c>
      <c r="C369" s="31">
        <v>2899</v>
      </c>
      <c r="D369" s="40">
        <v>2911.4</v>
      </c>
      <c r="E369" s="40">
        <v>2848.8</v>
      </c>
      <c r="F369" s="40">
        <v>2798.6</v>
      </c>
      <c r="G369" s="40">
        <v>2736</v>
      </c>
      <c r="H369" s="40">
        <v>2961.6000000000004</v>
      </c>
      <c r="I369" s="40">
        <v>3024.2</v>
      </c>
      <c r="J369" s="40">
        <v>3074.4000000000005</v>
      </c>
      <c r="K369" s="31">
        <v>2974</v>
      </c>
      <c r="L369" s="31">
        <v>2861.2</v>
      </c>
      <c r="M369" s="31">
        <v>2.7873899999999998</v>
      </c>
      <c r="N369" s="1"/>
      <c r="O369" s="1"/>
    </row>
    <row r="370" spans="1:15" ht="12.75" customHeight="1">
      <c r="A370" s="31">
        <v>360</v>
      </c>
      <c r="B370" s="31" t="s">
        <v>180</v>
      </c>
      <c r="C370" s="31">
        <v>40.450000000000003</v>
      </c>
      <c r="D370" s="40">
        <v>40.6</v>
      </c>
      <c r="E370" s="40">
        <v>40.050000000000004</v>
      </c>
      <c r="F370" s="40">
        <v>39.650000000000006</v>
      </c>
      <c r="G370" s="40">
        <v>39.100000000000009</v>
      </c>
      <c r="H370" s="40">
        <v>41</v>
      </c>
      <c r="I370" s="40">
        <v>41.55</v>
      </c>
      <c r="J370" s="40">
        <v>41.949999999999996</v>
      </c>
      <c r="K370" s="31">
        <v>41.15</v>
      </c>
      <c r="L370" s="31">
        <v>40.200000000000003</v>
      </c>
      <c r="M370" s="31">
        <v>408.87058000000002</v>
      </c>
      <c r="N370" s="1"/>
      <c r="O370" s="1"/>
    </row>
    <row r="371" spans="1:15" ht="12.75" customHeight="1">
      <c r="A371" s="31">
        <v>361</v>
      </c>
      <c r="B371" s="31" t="s">
        <v>472</v>
      </c>
      <c r="C371" s="31">
        <v>453.35</v>
      </c>
      <c r="D371" s="40">
        <v>457.76666666666665</v>
      </c>
      <c r="E371" s="40">
        <v>447.63333333333333</v>
      </c>
      <c r="F371" s="40">
        <v>441.91666666666669</v>
      </c>
      <c r="G371" s="40">
        <v>431.78333333333336</v>
      </c>
      <c r="H371" s="40">
        <v>463.48333333333329</v>
      </c>
      <c r="I371" s="40">
        <v>473.61666666666662</v>
      </c>
      <c r="J371" s="40">
        <v>479.33333333333326</v>
      </c>
      <c r="K371" s="31">
        <v>467.9</v>
      </c>
      <c r="L371" s="31">
        <v>452.05</v>
      </c>
      <c r="M371" s="31">
        <v>0.86543000000000003</v>
      </c>
      <c r="N371" s="1"/>
      <c r="O371" s="1"/>
    </row>
    <row r="372" spans="1:15" ht="12.75" customHeight="1">
      <c r="A372" s="31">
        <v>362</v>
      </c>
      <c r="B372" s="31" t="s">
        <v>473</v>
      </c>
      <c r="C372" s="31">
        <v>300.85000000000002</v>
      </c>
      <c r="D372" s="40">
        <v>303.60000000000002</v>
      </c>
      <c r="E372" s="40">
        <v>297.40000000000003</v>
      </c>
      <c r="F372" s="40">
        <v>293.95</v>
      </c>
      <c r="G372" s="40">
        <v>287.75</v>
      </c>
      <c r="H372" s="40">
        <v>307.05000000000007</v>
      </c>
      <c r="I372" s="40">
        <v>313.25000000000011</v>
      </c>
      <c r="J372" s="40">
        <v>316.7000000000001</v>
      </c>
      <c r="K372" s="31">
        <v>309.8</v>
      </c>
      <c r="L372" s="31">
        <v>300.14999999999998</v>
      </c>
      <c r="M372" s="31">
        <v>2.32003</v>
      </c>
      <c r="N372" s="1"/>
      <c r="O372" s="1"/>
    </row>
    <row r="373" spans="1:15" ht="12.75" customHeight="1">
      <c r="A373" s="31">
        <v>363</v>
      </c>
      <c r="B373" s="31" t="s">
        <v>272</v>
      </c>
      <c r="C373" s="31">
        <v>2346.75</v>
      </c>
      <c r="D373" s="40">
        <v>2362.25</v>
      </c>
      <c r="E373" s="40">
        <v>2314.5</v>
      </c>
      <c r="F373" s="40">
        <v>2282.25</v>
      </c>
      <c r="G373" s="40">
        <v>2234.5</v>
      </c>
      <c r="H373" s="40">
        <v>2394.5</v>
      </c>
      <c r="I373" s="40">
        <v>2442.25</v>
      </c>
      <c r="J373" s="40">
        <v>2474.5</v>
      </c>
      <c r="K373" s="31">
        <v>2410</v>
      </c>
      <c r="L373" s="31">
        <v>2330</v>
      </c>
      <c r="M373" s="31">
        <v>2.6452499999999999</v>
      </c>
      <c r="N373" s="1"/>
      <c r="O373" s="1"/>
    </row>
    <row r="374" spans="1:15" ht="12.75" customHeight="1">
      <c r="A374" s="31">
        <v>364</v>
      </c>
      <c r="B374" s="31" t="s">
        <v>477</v>
      </c>
      <c r="C374" s="31">
        <v>948.95</v>
      </c>
      <c r="D374" s="40">
        <v>951.2833333333333</v>
      </c>
      <c r="E374" s="40">
        <v>928.66666666666663</v>
      </c>
      <c r="F374" s="40">
        <v>908.38333333333333</v>
      </c>
      <c r="G374" s="40">
        <v>885.76666666666665</v>
      </c>
      <c r="H374" s="40">
        <v>971.56666666666661</v>
      </c>
      <c r="I374" s="40">
        <v>994.18333333333339</v>
      </c>
      <c r="J374" s="40">
        <v>1014.4666666666666</v>
      </c>
      <c r="K374" s="31">
        <v>973.9</v>
      </c>
      <c r="L374" s="31">
        <v>931</v>
      </c>
      <c r="M374" s="31">
        <v>0.63673000000000002</v>
      </c>
      <c r="N374" s="1"/>
      <c r="O374" s="1"/>
    </row>
    <row r="375" spans="1:15" ht="12.75" customHeight="1">
      <c r="A375" s="31">
        <v>365</v>
      </c>
      <c r="B375" s="31" t="s">
        <v>478</v>
      </c>
      <c r="C375" s="31">
        <v>1745.95</v>
      </c>
      <c r="D375" s="40">
        <v>1755.25</v>
      </c>
      <c r="E375" s="40">
        <v>1711.7</v>
      </c>
      <c r="F375" s="40">
        <v>1677.45</v>
      </c>
      <c r="G375" s="40">
        <v>1633.9</v>
      </c>
      <c r="H375" s="40">
        <v>1789.5</v>
      </c>
      <c r="I375" s="40">
        <v>1833.0500000000002</v>
      </c>
      <c r="J375" s="40">
        <v>1867.3</v>
      </c>
      <c r="K375" s="31">
        <v>1798.8</v>
      </c>
      <c r="L375" s="31">
        <v>1721</v>
      </c>
      <c r="M375" s="31">
        <v>1.9612799999999999</v>
      </c>
      <c r="N375" s="1"/>
      <c r="O375" s="1"/>
    </row>
    <row r="376" spans="1:15" ht="12.75" customHeight="1">
      <c r="A376" s="31">
        <v>366</v>
      </c>
      <c r="B376" s="31" t="s">
        <v>868</v>
      </c>
      <c r="C376" s="31">
        <v>198.05</v>
      </c>
      <c r="D376" s="40">
        <v>198.71666666666667</v>
      </c>
      <c r="E376" s="40">
        <v>192.43333333333334</v>
      </c>
      <c r="F376" s="40">
        <v>186.81666666666666</v>
      </c>
      <c r="G376" s="40">
        <v>180.53333333333333</v>
      </c>
      <c r="H376" s="40">
        <v>204.33333333333334</v>
      </c>
      <c r="I376" s="40">
        <v>210.6166666666667</v>
      </c>
      <c r="J376" s="40">
        <v>216.23333333333335</v>
      </c>
      <c r="K376" s="31">
        <v>205</v>
      </c>
      <c r="L376" s="31">
        <v>193.1</v>
      </c>
      <c r="M376" s="31">
        <v>63.092750000000002</v>
      </c>
      <c r="N376" s="1"/>
      <c r="O376" s="1"/>
    </row>
    <row r="377" spans="1:15" ht="12.75" customHeight="1">
      <c r="A377" s="31">
        <v>367</v>
      </c>
      <c r="B377" s="31" t="s">
        <v>181</v>
      </c>
      <c r="C377" s="31">
        <v>203.3</v>
      </c>
      <c r="D377" s="40">
        <v>204.25</v>
      </c>
      <c r="E377" s="40">
        <v>201.05</v>
      </c>
      <c r="F377" s="40">
        <v>198.8</v>
      </c>
      <c r="G377" s="40">
        <v>195.60000000000002</v>
      </c>
      <c r="H377" s="40">
        <v>206.5</v>
      </c>
      <c r="I377" s="40">
        <v>209.7</v>
      </c>
      <c r="J377" s="40">
        <v>211.95</v>
      </c>
      <c r="K377" s="31">
        <v>207.45</v>
      </c>
      <c r="L377" s="31">
        <v>202</v>
      </c>
      <c r="M377" s="31">
        <v>135.90359000000001</v>
      </c>
      <c r="N377" s="1"/>
      <c r="O377" s="1"/>
    </row>
    <row r="378" spans="1:15" ht="12.75" customHeight="1">
      <c r="A378" s="31">
        <v>368</v>
      </c>
      <c r="B378" s="31" t="s">
        <v>291</v>
      </c>
      <c r="C378" s="31">
        <v>2563.25</v>
      </c>
      <c r="D378" s="40">
        <v>2601.6833333333329</v>
      </c>
      <c r="E378" s="40">
        <v>2511.6666666666661</v>
      </c>
      <c r="F378" s="40">
        <v>2460.083333333333</v>
      </c>
      <c r="G378" s="40">
        <v>2370.0666666666662</v>
      </c>
      <c r="H378" s="40">
        <v>2653.266666666666</v>
      </c>
      <c r="I378" s="40">
        <v>2743.2833333333333</v>
      </c>
      <c r="J378" s="40">
        <v>2794.8666666666659</v>
      </c>
      <c r="K378" s="31">
        <v>2691.7</v>
      </c>
      <c r="L378" s="31">
        <v>2550.1</v>
      </c>
      <c r="M378" s="31">
        <v>0.39167000000000002</v>
      </c>
      <c r="N378" s="1"/>
      <c r="O378" s="1"/>
    </row>
    <row r="379" spans="1:15" ht="12.75" customHeight="1">
      <c r="A379" s="31">
        <v>369</v>
      </c>
      <c r="B379" s="31" t="s">
        <v>869</v>
      </c>
      <c r="C379" s="31">
        <v>331</v>
      </c>
      <c r="D379" s="40">
        <v>335.66666666666669</v>
      </c>
      <c r="E379" s="40">
        <v>324.33333333333337</v>
      </c>
      <c r="F379" s="40">
        <v>317.66666666666669</v>
      </c>
      <c r="G379" s="40">
        <v>306.33333333333337</v>
      </c>
      <c r="H379" s="40">
        <v>342.33333333333337</v>
      </c>
      <c r="I379" s="40">
        <v>353.66666666666674</v>
      </c>
      <c r="J379" s="40">
        <v>360.33333333333337</v>
      </c>
      <c r="K379" s="31">
        <v>347</v>
      </c>
      <c r="L379" s="31">
        <v>329</v>
      </c>
      <c r="M379" s="31">
        <v>3.3985099999999999</v>
      </c>
      <c r="N379" s="1"/>
      <c r="O379" s="1"/>
    </row>
    <row r="380" spans="1:15" ht="12.75" customHeight="1">
      <c r="A380" s="31">
        <v>370</v>
      </c>
      <c r="B380" s="31" t="s">
        <v>273</v>
      </c>
      <c r="C380" s="31">
        <v>435.85</v>
      </c>
      <c r="D380" s="40">
        <v>438.7833333333333</v>
      </c>
      <c r="E380" s="40">
        <v>429.56666666666661</v>
      </c>
      <c r="F380" s="40">
        <v>423.2833333333333</v>
      </c>
      <c r="G380" s="40">
        <v>414.06666666666661</v>
      </c>
      <c r="H380" s="40">
        <v>445.06666666666661</v>
      </c>
      <c r="I380" s="40">
        <v>454.2833333333333</v>
      </c>
      <c r="J380" s="40">
        <v>460.56666666666661</v>
      </c>
      <c r="K380" s="31">
        <v>448</v>
      </c>
      <c r="L380" s="31">
        <v>432.5</v>
      </c>
      <c r="M380" s="31">
        <v>10.25963</v>
      </c>
      <c r="N380" s="1"/>
      <c r="O380" s="1"/>
    </row>
    <row r="381" spans="1:15" ht="12.75" customHeight="1">
      <c r="A381" s="31">
        <v>371</v>
      </c>
      <c r="B381" s="31" t="s">
        <v>479</v>
      </c>
      <c r="C381" s="31">
        <v>797.55</v>
      </c>
      <c r="D381" s="40">
        <v>804.51666666666677</v>
      </c>
      <c r="E381" s="40">
        <v>784.03333333333353</v>
      </c>
      <c r="F381" s="40">
        <v>770.51666666666677</v>
      </c>
      <c r="G381" s="40">
        <v>750.03333333333353</v>
      </c>
      <c r="H381" s="40">
        <v>818.03333333333353</v>
      </c>
      <c r="I381" s="40">
        <v>838.51666666666688</v>
      </c>
      <c r="J381" s="40">
        <v>852.03333333333353</v>
      </c>
      <c r="K381" s="31">
        <v>825</v>
      </c>
      <c r="L381" s="31">
        <v>791</v>
      </c>
      <c r="M381" s="31">
        <v>2.0901999999999998</v>
      </c>
      <c r="N381" s="1"/>
      <c r="O381" s="1"/>
    </row>
    <row r="382" spans="1:15" ht="12.75" customHeight="1">
      <c r="A382" s="31">
        <v>372</v>
      </c>
      <c r="B382" s="31" t="s">
        <v>480</v>
      </c>
      <c r="C382" s="31">
        <v>124</v>
      </c>
      <c r="D382" s="40">
        <v>124.45</v>
      </c>
      <c r="E382" s="40">
        <v>122.55000000000001</v>
      </c>
      <c r="F382" s="40">
        <v>121.10000000000001</v>
      </c>
      <c r="G382" s="40">
        <v>119.20000000000002</v>
      </c>
      <c r="H382" s="40">
        <v>125.9</v>
      </c>
      <c r="I382" s="40">
        <v>127.80000000000001</v>
      </c>
      <c r="J382" s="40">
        <v>129.25</v>
      </c>
      <c r="K382" s="31">
        <v>126.35</v>
      </c>
      <c r="L382" s="31">
        <v>123</v>
      </c>
      <c r="M382" s="31">
        <v>1.2242500000000001</v>
      </c>
      <c r="N382" s="1"/>
      <c r="O382" s="1"/>
    </row>
    <row r="383" spans="1:15" ht="12.75" customHeight="1">
      <c r="A383" s="31">
        <v>373</v>
      </c>
      <c r="B383" s="31" t="s">
        <v>183</v>
      </c>
      <c r="C383" s="31">
        <v>1568.65</v>
      </c>
      <c r="D383" s="40">
        <v>1586.8333333333333</v>
      </c>
      <c r="E383" s="40">
        <v>1531.8166666666666</v>
      </c>
      <c r="F383" s="40">
        <v>1494.9833333333333</v>
      </c>
      <c r="G383" s="40">
        <v>1439.9666666666667</v>
      </c>
      <c r="H383" s="40">
        <v>1623.6666666666665</v>
      </c>
      <c r="I383" s="40">
        <v>1678.6833333333334</v>
      </c>
      <c r="J383" s="40">
        <v>1715.5166666666664</v>
      </c>
      <c r="K383" s="31">
        <v>1641.85</v>
      </c>
      <c r="L383" s="31">
        <v>1550</v>
      </c>
      <c r="M383" s="31">
        <v>11.074</v>
      </c>
      <c r="N383" s="1"/>
      <c r="O383" s="1"/>
    </row>
    <row r="384" spans="1:15" ht="12.75" customHeight="1">
      <c r="A384" s="31">
        <v>374</v>
      </c>
      <c r="B384" s="31" t="s">
        <v>482</v>
      </c>
      <c r="C384" s="31">
        <v>881.5</v>
      </c>
      <c r="D384" s="40">
        <v>884.36666666666667</v>
      </c>
      <c r="E384" s="40">
        <v>862.13333333333333</v>
      </c>
      <c r="F384" s="40">
        <v>842.76666666666665</v>
      </c>
      <c r="G384" s="40">
        <v>820.5333333333333</v>
      </c>
      <c r="H384" s="40">
        <v>903.73333333333335</v>
      </c>
      <c r="I384" s="40">
        <v>925.9666666666667</v>
      </c>
      <c r="J384" s="40">
        <v>945.33333333333337</v>
      </c>
      <c r="K384" s="31">
        <v>906.6</v>
      </c>
      <c r="L384" s="31">
        <v>865</v>
      </c>
      <c r="M384" s="31">
        <v>1.56084</v>
      </c>
      <c r="N384" s="1"/>
      <c r="O384" s="1"/>
    </row>
    <row r="385" spans="1:15" ht="12.75" customHeight="1">
      <c r="A385" s="31">
        <v>375</v>
      </c>
      <c r="B385" s="31" t="s">
        <v>484</v>
      </c>
      <c r="C385" s="31">
        <v>1100</v>
      </c>
      <c r="D385" s="40">
        <v>1103.5166666666667</v>
      </c>
      <c r="E385" s="40">
        <v>1083.6333333333332</v>
      </c>
      <c r="F385" s="40">
        <v>1067.2666666666667</v>
      </c>
      <c r="G385" s="40">
        <v>1047.3833333333332</v>
      </c>
      <c r="H385" s="40">
        <v>1119.8833333333332</v>
      </c>
      <c r="I385" s="40">
        <v>1139.7666666666669</v>
      </c>
      <c r="J385" s="40">
        <v>1156.1333333333332</v>
      </c>
      <c r="K385" s="31">
        <v>1123.4000000000001</v>
      </c>
      <c r="L385" s="31">
        <v>1087.1500000000001</v>
      </c>
      <c r="M385" s="31">
        <v>2.83874</v>
      </c>
      <c r="N385" s="1"/>
      <c r="O385" s="1"/>
    </row>
    <row r="386" spans="1:15" ht="12.75" customHeight="1">
      <c r="A386" s="31">
        <v>376</v>
      </c>
      <c r="B386" s="31" t="s">
        <v>870</v>
      </c>
      <c r="C386" s="31">
        <v>121.8</v>
      </c>
      <c r="D386" s="40">
        <v>121.3</v>
      </c>
      <c r="E386" s="40">
        <v>120.55</v>
      </c>
      <c r="F386" s="40">
        <v>119.3</v>
      </c>
      <c r="G386" s="40">
        <v>118.55</v>
      </c>
      <c r="H386" s="40">
        <v>122.55</v>
      </c>
      <c r="I386" s="40">
        <v>123.3</v>
      </c>
      <c r="J386" s="40">
        <v>124.55</v>
      </c>
      <c r="K386" s="31">
        <v>122.05</v>
      </c>
      <c r="L386" s="31">
        <v>120.05</v>
      </c>
      <c r="M386" s="31">
        <v>4.3759899999999998</v>
      </c>
      <c r="N386" s="1"/>
      <c r="O386" s="1"/>
    </row>
    <row r="387" spans="1:15" ht="12.75" customHeight="1">
      <c r="A387" s="31">
        <v>377</v>
      </c>
      <c r="B387" s="31" t="s">
        <v>486</v>
      </c>
      <c r="C387" s="31">
        <v>207.9</v>
      </c>
      <c r="D387" s="40">
        <v>209.61666666666667</v>
      </c>
      <c r="E387" s="40">
        <v>205.28333333333336</v>
      </c>
      <c r="F387" s="40">
        <v>202.66666666666669</v>
      </c>
      <c r="G387" s="40">
        <v>198.33333333333337</v>
      </c>
      <c r="H387" s="40">
        <v>212.23333333333335</v>
      </c>
      <c r="I387" s="40">
        <v>216.56666666666666</v>
      </c>
      <c r="J387" s="40">
        <v>219.18333333333334</v>
      </c>
      <c r="K387" s="31">
        <v>213.95</v>
      </c>
      <c r="L387" s="31">
        <v>207</v>
      </c>
      <c r="M387" s="31">
        <v>15.803319999999999</v>
      </c>
      <c r="N387" s="1"/>
      <c r="O387" s="1"/>
    </row>
    <row r="388" spans="1:15" ht="12.75" customHeight="1">
      <c r="A388" s="31">
        <v>378</v>
      </c>
      <c r="B388" s="31" t="s">
        <v>487</v>
      </c>
      <c r="C388" s="31">
        <v>739.25</v>
      </c>
      <c r="D388" s="40">
        <v>749.69999999999993</v>
      </c>
      <c r="E388" s="40">
        <v>714.54999999999984</v>
      </c>
      <c r="F388" s="40">
        <v>689.84999999999991</v>
      </c>
      <c r="G388" s="40">
        <v>654.69999999999982</v>
      </c>
      <c r="H388" s="40">
        <v>774.39999999999986</v>
      </c>
      <c r="I388" s="40">
        <v>809.55</v>
      </c>
      <c r="J388" s="40">
        <v>834.24999999999989</v>
      </c>
      <c r="K388" s="31">
        <v>784.85</v>
      </c>
      <c r="L388" s="31">
        <v>725</v>
      </c>
      <c r="M388" s="31">
        <v>10.89279</v>
      </c>
      <c r="N388" s="1"/>
      <c r="O388" s="1"/>
    </row>
    <row r="389" spans="1:15" ht="12.75" customHeight="1">
      <c r="A389" s="31">
        <v>379</v>
      </c>
      <c r="B389" s="31" t="s">
        <v>488</v>
      </c>
      <c r="C389" s="31">
        <v>263.60000000000002</v>
      </c>
      <c r="D389" s="40">
        <v>264.63333333333333</v>
      </c>
      <c r="E389" s="40">
        <v>259.61666666666667</v>
      </c>
      <c r="F389" s="40">
        <v>255.63333333333333</v>
      </c>
      <c r="G389" s="40">
        <v>250.61666666666667</v>
      </c>
      <c r="H389" s="40">
        <v>268.61666666666667</v>
      </c>
      <c r="I389" s="40">
        <v>273.63333333333333</v>
      </c>
      <c r="J389" s="40">
        <v>277.61666666666667</v>
      </c>
      <c r="K389" s="31">
        <v>269.64999999999998</v>
      </c>
      <c r="L389" s="31">
        <v>260.64999999999998</v>
      </c>
      <c r="M389" s="31">
        <v>2.2043699999999999</v>
      </c>
      <c r="N389" s="1"/>
      <c r="O389" s="1"/>
    </row>
    <row r="390" spans="1:15" ht="12.75" customHeight="1">
      <c r="A390" s="31">
        <v>380</v>
      </c>
      <c r="B390" s="31" t="s">
        <v>184</v>
      </c>
      <c r="C390" s="31">
        <v>992.6</v>
      </c>
      <c r="D390" s="40">
        <v>995.5</v>
      </c>
      <c r="E390" s="40">
        <v>981.45</v>
      </c>
      <c r="F390" s="40">
        <v>970.30000000000007</v>
      </c>
      <c r="G390" s="40">
        <v>956.25000000000011</v>
      </c>
      <c r="H390" s="40">
        <v>1006.65</v>
      </c>
      <c r="I390" s="40">
        <v>1020.6999999999999</v>
      </c>
      <c r="J390" s="40">
        <v>1031.8499999999999</v>
      </c>
      <c r="K390" s="31">
        <v>1009.55</v>
      </c>
      <c r="L390" s="31">
        <v>984.35</v>
      </c>
      <c r="M390" s="31">
        <v>3.3226599999999999</v>
      </c>
      <c r="N390" s="1"/>
      <c r="O390" s="1"/>
    </row>
    <row r="391" spans="1:15" ht="12.75" customHeight="1">
      <c r="A391" s="31">
        <v>381</v>
      </c>
      <c r="B391" s="31" t="s">
        <v>490</v>
      </c>
      <c r="C391" s="31">
        <v>2209.3000000000002</v>
      </c>
      <c r="D391" s="40">
        <v>2183.6166666666668</v>
      </c>
      <c r="E391" s="40">
        <v>2137.9333333333334</v>
      </c>
      <c r="F391" s="40">
        <v>2066.5666666666666</v>
      </c>
      <c r="G391" s="40">
        <v>2020.8833333333332</v>
      </c>
      <c r="H391" s="40">
        <v>2254.9833333333336</v>
      </c>
      <c r="I391" s="40">
        <v>2300.666666666667</v>
      </c>
      <c r="J391" s="40">
        <v>2372.0333333333338</v>
      </c>
      <c r="K391" s="31">
        <v>2229.3000000000002</v>
      </c>
      <c r="L391" s="31">
        <v>2112.25</v>
      </c>
      <c r="M391" s="31">
        <v>0.16027</v>
      </c>
      <c r="N391" s="1"/>
      <c r="O391" s="1"/>
    </row>
    <row r="392" spans="1:15" ht="12.75" customHeight="1">
      <c r="A392" s="31">
        <v>382</v>
      </c>
      <c r="B392" s="31" t="s">
        <v>185</v>
      </c>
      <c r="C392" s="31">
        <v>200.05</v>
      </c>
      <c r="D392" s="40">
        <v>199.78333333333333</v>
      </c>
      <c r="E392" s="40">
        <v>196.36666666666667</v>
      </c>
      <c r="F392" s="40">
        <v>192.68333333333334</v>
      </c>
      <c r="G392" s="40">
        <v>189.26666666666668</v>
      </c>
      <c r="H392" s="40">
        <v>203.46666666666667</v>
      </c>
      <c r="I392" s="40">
        <v>206.88333333333335</v>
      </c>
      <c r="J392" s="40">
        <v>210.56666666666666</v>
      </c>
      <c r="K392" s="31">
        <v>203.2</v>
      </c>
      <c r="L392" s="31">
        <v>196.1</v>
      </c>
      <c r="M392" s="31">
        <v>89.866190000000003</v>
      </c>
      <c r="N392" s="1"/>
      <c r="O392" s="1"/>
    </row>
    <row r="393" spans="1:15" ht="12.75" customHeight="1">
      <c r="A393" s="31">
        <v>383</v>
      </c>
      <c r="B393" s="31" t="s">
        <v>489</v>
      </c>
      <c r="C393" s="31">
        <v>74.75</v>
      </c>
      <c r="D393" s="40">
        <v>75.11666666666666</v>
      </c>
      <c r="E393" s="40">
        <v>73.883333333333326</v>
      </c>
      <c r="F393" s="40">
        <v>73.016666666666666</v>
      </c>
      <c r="G393" s="40">
        <v>71.783333333333331</v>
      </c>
      <c r="H393" s="40">
        <v>75.98333333333332</v>
      </c>
      <c r="I393" s="40">
        <v>77.21666666666664</v>
      </c>
      <c r="J393" s="40">
        <v>78.083333333333314</v>
      </c>
      <c r="K393" s="31">
        <v>76.349999999999994</v>
      </c>
      <c r="L393" s="31">
        <v>74.25</v>
      </c>
      <c r="M393" s="31">
        <v>10.228289999999999</v>
      </c>
      <c r="N393" s="1"/>
      <c r="O393" s="1"/>
    </row>
    <row r="394" spans="1:15" ht="12.75" customHeight="1">
      <c r="A394" s="31">
        <v>384</v>
      </c>
      <c r="B394" s="31" t="s">
        <v>186</v>
      </c>
      <c r="C394" s="31">
        <v>134.65</v>
      </c>
      <c r="D394" s="40">
        <v>135.15</v>
      </c>
      <c r="E394" s="40">
        <v>133.5</v>
      </c>
      <c r="F394" s="40">
        <v>132.35</v>
      </c>
      <c r="G394" s="40">
        <v>130.69999999999999</v>
      </c>
      <c r="H394" s="40">
        <v>136.30000000000001</v>
      </c>
      <c r="I394" s="40">
        <v>137.95000000000005</v>
      </c>
      <c r="J394" s="40">
        <v>139.10000000000002</v>
      </c>
      <c r="K394" s="31">
        <v>136.80000000000001</v>
      </c>
      <c r="L394" s="31">
        <v>134</v>
      </c>
      <c r="M394" s="31">
        <v>58.097619999999999</v>
      </c>
      <c r="N394" s="1"/>
      <c r="O394" s="1"/>
    </row>
    <row r="395" spans="1:15" ht="12.75" customHeight="1">
      <c r="A395" s="31">
        <v>385</v>
      </c>
      <c r="B395" s="31" t="s">
        <v>491</v>
      </c>
      <c r="C395" s="31">
        <v>142.94999999999999</v>
      </c>
      <c r="D395" s="40">
        <v>143.98333333333332</v>
      </c>
      <c r="E395" s="40">
        <v>140.16666666666663</v>
      </c>
      <c r="F395" s="40">
        <v>137.3833333333333</v>
      </c>
      <c r="G395" s="40">
        <v>133.56666666666661</v>
      </c>
      <c r="H395" s="40">
        <v>146.76666666666665</v>
      </c>
      <c r="I395" s="40">
        <v>150.58333333333331</v>
      </c>
      <c r="J395" s="40">
        <v>153.36666666666667</v>
      </c>
      <c r="K395" s="31">
        <v>147.80000000000001</v>
      </c>
      <c r="L395" s="31">
        <v>141.19999999999999</v>
      </c>
      <c r="M395" s="31">
        <v>47.794609999999999</v>
      </c>
      <c r="N395" s="1"/>
      <c r="O395" s="1"/>
    </row>
    <row r="396" spans="1:15" ht="12.75" customHeight="1">
      <c r="A396" s="31">
        <v>386</v>
      </c>
      <c r="B396" s="31" t="s">
        <v>492</v>
      </c>
      <c r="C396" s="31">
        <v>1316.2</v>
      </c>
      <c r="D396" s="40">
        <v>1319.0666666666666</v>
      </c>
      <c r="E396" s="40">
        <v>1292.1333333333332</v>
      </c>
      <c r="F396" s="40">
        <v>1268.0666666666666</v>
      </c>
      <c r="G396" s="40">
        <v>1241.1333333333332</v>
      </c>
      <c r="H396" s="40">
        <v>1343.1333333333332</v>
      </c>
      <c r="I396" s="40">
        <v>1370.0666666666666</v>
      </c>
      <c r="J396" s="40">
        <v>1394.1333333333332</v>
      </c>
      <c r="K396" s="31">
        <v>1346</v>
      </c>
      <c r="L396" s="31">
        <v>1295</v>
      </c>
      <c r="M396" s="31">
        <v>1.9503600000000001</v>
      </c>
      <c r="N396" s="1"/>
      <c r="O396" s="1"/>
    </row>
    <row r="397" spans="1:15" ht="12.75" customHeight="1">
      <c r="A397" s="31">
        <v>387</v>
      </c>
      <c r="B397" s="31" t="s">
        <v>187</v>
      </c>
      <c r="C397" s="31">
        <v>2351.4</v>
      </c>
      <c r="D397" s="40">
        <v>2368.2833333333333</v>
      </c>
      <c r="E397" s="40">
        <v>2326.6666666666665</v>
      </c>
      <c r="F397" s="40">
        <v>2301.9333333333334</v>
      </c>
      <c r="G397" s="40">
        <v>2260.3166666666666</v>
      </c>
      <c r="H397" s="40">
        <v>2393.0166666666664</v>
      </c>
      <c r="I397" s="40">
        <v>2434.6333333333332</v>
      </c>
      <c r="J397" s="40">
        <v>2459.3666666666663</v>
      </c>
      <c r="K397" s="31">
        <v>2409.9</v>
      </c>
      <c r="L397" s="31">
        <v>2343.5500000000002</v>
      </c>
      <c r="M397" s="31">
        <v>77.625640000000004</v>
      </c>
      <c r="N397" s="1"/>
      <c r="O397" s="1"/>
    </row>
    <row r="398" spans="1:15" ht="12.75" customHeight="1">
      <c r="A398" s="31">
        <v>388</v>
      </c>
      <c r="B398" s="31" t="s">
        <v>871</v>
      </c>
      <c r="C398" s="31">
        <v>338.4</v>
      </c>
      <c r="D398" s="40">
        <v>338.15000000000003</v>
      </c>
      <c r="E398" s="40">
        <v>335.25000000000006</v>
      </c>
      <c r="F398" s="40">
        <v>332.1</v>
      </c>
      <c r="G398" s="40">
        <v>329.20000000000005</v>
      </c>
      <c r="H398" s="40">
        <v>341.30000000000007</v>
      </c>
      <c r="I398" s="40">
        <v>344.20000000000005</v>
      </c>
      <c r="J398" s="40">
        <v>347.35000000000008</v>
      </c>
      <c r="K398" s="31">
        <v>341.05</v>
      </c>
      <c r="L398" s="31">
        <v>335</v>
      </c>
      <c r="M398" s="31">
        <v>0.37880000000000003</v>
      </c>
      <c r="N398" s="1"/>
      <c r="O398" s="1"/>
    </row>
    <row r="399" spans="1:15" ht="12.75" customHeight="1">
      <c r="A399" s="31">
        <v>389</v>
      </c>
      <c r="B399" s="31" t="s">
        <v>483</v>
      </c>
      <c r="C399" s="31">
        <v>281.95</v>
      </c>
      <c r="D399" s="40">
        <v>284</v>
      </c>
      <c r="E399" s="40">
        <v>279</v>
      </c>
      <c r="F399" s="40">
        <v>276.05</v>
      </c>
      <c r="G399" s="40">
        <v>271.05</v>
      </c>
      <c r="H399" s="40">
        <v>286.95</v>
      </c>
      <c r="I399" s="40">
        <v>291.95</v>
      </c>
      <c r="J399" s="40">
        <v>294.89999999999998</v>
      </c>
      <c r="K399" s="31">
        <v>289</v>
      </c>
      <c r="L399" s="31">
        <v>281.05</v>
      </c>
      <c r="M399" s="31">
        <v>1.1404700000000001</v>
      </c>
      <c r="N399" s="1"/>
      <c r="O399" s="1"/>
    </row>
    <row r="400" spans="1:15" ht="12.75" customHeight="1">
      <c r="A400" s="31">
        <v>390</v>
      </c>
      <c r="B400" s="31" t="s">
        <v>493</v>
      </c>
      <c r="C400" s="31">
        <v>1378.45</v>
      </c>
      <c r="D400" s="40">
        <v>1379.8333333333333</v>
      </c>
      <c r="E400" s="40">
        <v>1358.6166666666666</v>
      </c>
      <c r="F400" s="40">
        <v>1338.7833333333333</v>
      </c>
      <c r="G400" s="40">
        <v>1317.5666666666666</v>
      </c>
      <c r="H400" s="40">
        <v>1399.6666666666665</v>
      </c>
      <c r="I400" s="40">
        <v>1420.8833333333332</v>
      </c>
      <c r="J400" s="40">
        <v>1440.7166666666665</v>
      </c>
      <c r="K400" s="31">
        <v>1401.05</v>
      </c>
      <c r="L400" s="31">
        <v>1360</v>
      </c>
      <c r="M400" s="31">
        <v>0.62475000000000003</v>
      </c>
      <c r="N400" s="1"/>
      <c r="O400" s="1"/>
    </row>
    <row r="401" spans="1:15" ht="12.75" customHeight="1">
      <c r="A401" s="31">
        <v>391</v>
      </c>
      <c r="B401" s="31" t="s">
        <v>494</v>
      </c>
      <c r="C401" s="31">
        <v>1814.6</v>
      </c>
      <c r="D401" s="40">
        <v>1825.5833333333333</v>
      </c>
      <c r="E401" s="40">
        <v>1796.1666666666665</v>
      </c>
      <c r="F401" s="40">
        <v>1777.7333333333333</v>
      </c>
      <c r="G401" s="40">
        <v>1748.3166666666666</v>
      </c>
      <c r="H401" s="40">
        <v>1844.0166666666664</v>
      </c>
      <c r="I401" s="40">
        <v>1873.4333333333329</v>
      </c>
      <c r="J401" s="40">
        <v>1891.8666666666663</v>
      </c>
      <c r="K401" s="31">
        <v>1855</v>
      </c>
      <c r="L401" s="31">
        <v>1807.15</v>
      </c>
      <c r="M401" s="31">
        <v>1.3411299999999999</v>
      </c>
      <c r="N401" s="1"/>
      <c r="O401" s="1"/>
    </row>
    <row r="402" spans="1:15" ht="12.75" customHeight="1">
      <c r="A402" s="31">
        <v>392</v>
      </c>
      <c r="B402" s="31" t="s">
        <v>485</v>
      </c>
      <c r="C402" s="31">
        <v>36</v>
      </c>
      <c r="D402" s="40">
        <v>36.283333333333331</v>
      </c>
      <c r="E402" s="40">
        <v>35.61666666666666</v>
      </c>
      <c r="F402" s="40">
        <v>35.233333333333327</v>
      </c>
      <c r="G402" s="40">
        <v>34.566666666666656</v>
      </c>
      <c r="H402" s="40">
        <v>36.666666666666664</v>
      </c>
      <c r="I402" s="40">
        <v>37.333333333333336</v>
      </c>
      <c r="J402" s="40">
        <v>37.716666666666669</v>
      </c>
      <c r="K402" s="31">
        <v>36.950000000000003</v>
      </c>
      <c r="L402" s="31">
        <v>35.9</v>
      </c>
      <c r="M402" s="31">
        <v>30.436979999999998</v>
      </c>
      <c r="N402" s="1"/>
      <c r="O402" s="1"/>
    </row>
    <row r="403" spans="1:15" ht="12.75" customHeight="1">
      <c r="A403" s="31">
        <v>393</v>
      </c>
      <c r="B403" s="31" t="s">
        <v>188</v>
      </c>
      <c r="C403" s="31">
        <v>110.6</v>
      </c>
      <c r="D403" s="40">
        <v>111.06666666666666</v>
      </c>
      <c r="E403" s="40">
        <v>109.53333333333333</v>
      </c>
      <c r="F403" s="40">
        <v>108.46666666666667</v>
      </c>
      <c r="G403" s="40">
        <v>106.93333333333334</v>
      </c>
      <c r="H403" s="40">
        <v>112.13333333333333</v>
      </c>
      <c r="I403" s="40">
        <v>113.66666666666666</v>
      </c>
      <c r="J403" s="40">
        <v>114.73333333333332</v>
      </c>
      <c r="K403" s="31">
        <v>112.6</v>
      </c>
      <c r="L403" s="31">
        <v>110</v>
      </c>
      <c r="M403" s="31">
        <v>282.89989000000003</v>
      </c>
      <c r="N403" s="1"/>
      <c r="O403" s="1"/>
    </row>
    <row r="404" spans="1:15" ht="12.75" customHeight="1">
      <c r="A404" s="31">
        <v>394</v>
      </c>
      <c r="B404" s="31" t="s">
        <v>276</v>
      </c>
      <c r="C404" s="31">
        <v>8130.75</v>
      </c>
      <c r="D404" s="40">
        <v>8110.7</v>
      </c>
      <c r="E404" s="40">
        <v>8041.4</v>
      </c>
      <c r="F404" s="40">
        <v>7952.05</v>
      </c>
      <c r="G404" s="40">
        <v>7882.75</v>
      </c>
      <c r="H404" s="40">
        <v>8200.0499999999993</v>
      </c>
      <c r="I404" s="40">
        <v>8269.35</v>
      </c>
      <c r="J404" s="40">
        <v>8358.6999999999989</v>
      </c>
      <c r="K404" s="31">
        <v>8180</v>
      </c>
      <c r="L404" s="31">
        <v>8021.35</v>
      </c>
      <c r="M404" s="31">
        <v>5.7459999999999997E-2</v>
      </c>
      <c r="N404" s="1"/>
      <c r="O404" s="1"/>
    </row>
    <row r="405" spans="1:15" ht="12.75" customHeight="1">
      <c r="A405" s="31">
        <v>395</v>
      </c>
      <c r="B405" s="31" t="s">
        <v>275</v>
      </c>
      <c r="C405" s="31">
        <v>999.55</v>
      </c>
      <c r="D405" s="40">
        <v>1004.6166666666667</v>
      </c>
      <c r="E405" s="40">
        <v>992.93333333333339</v>
      </c>
      <c r="F405" s="40">
        <v>986.31666666666672</v>
      </c>
      <c r="G405" s="40">
        <v>974.63333333333344</v>
      </c>
      <c r="H405" s="40">
        <v>1011.2333333333333</v>
      </c>
      <c r="I405" s="40">
        <v>1022.9166666666665</v>
      </c>
      <c r="J405" s="40">
        <v>1029.5333333333333</v>
      </c>
      <c r="K405" s="31">
        <v>1016.3</v>
      </c>
      <c r="L405" s="31">
        <v>998</v>
      </c>
      <c r="M405" s="31">
        <v>19.636839999999999</v>
      </c>
      <c r="N405" s="1"/>
      <c r="O405" s="1"/>
    </row>
    <row r="406" spans="1:15" ht="12.75" customHeight="1">
      <c r="A406" s="31">
        <v>396</v>
      </c>
      <c r="B406" s="31" t="s">
        <v>189</v>
      </c>
      <c r="C406" s="31">
        <v>1163.75</v>
      </c>
      <c r="D406" s="40">
        <v>1165.7</v>
      </c>
      <c r="E406" s="40">
        <v>1150.0500000000002</v>
      </c>
      <c r="F406" s="40">
        <v>1136.3500000000001</v>
      </c>
      <c r="G406" s="40">
        <v>1120.7000000000003</v>
      </c>
      <c r="H406" s="40">
        <v>1179.4000000000001</v>
      </c>
      <c r="I406" s="40">
        <v>1195.0500000000002</v>
      </c>
      <c r="J406" s="40">
        <v>1208.75</v>
      </c>
      <c r="K406" s="31">
        <v>1181.3499999999999</v>
      </c>
      <c r="L406" s="31">
        <v>1152</v>
      </c>
      <c r="M406" s="31">
        <v>11.368499999999999</v>
      </c>
      <c r="N406" s="1"/>
      <c r="O406" s="1"/>
    </row>
    <row r="407" spans="1:15" ht="12.75" customHeight="1">
      <c r="A407" s="31">
        <v>397</v>
      </c>
      <c r="B407" s="31" t="s">
        <v>190</v>
      </c>
      <c r="C407" s="31">
        <v>493.15</v>
      </c>
      <c r="D407" s="40">
        <v>494.06666666666666</v>
      </c>
      <c r="E407" s="40">
        <v>488.13333333333333</v>
      </c>
      <c r="F407" s="40">
        <v>483.11666666666667</v>
      </c>
      <c r="G407" s="40">
        <v>477.18333333333334</v>
      </c>
      <c r="H407" s="40">
        <v>499.08333333333331</v>
      </c>
      <c r="I407" s="40">
        <v>505.01666666666659</v>
      </c>
      <c r="J407" s="40">
        <v>510.0333333333333</v>
      </c>
      <c r="K407" s="31">
        <v>500</v>
      </c>
      <c r="L407" s="31">
        <v>489.05</v>
      </c>
      <c r="M407" s="31">
        <v>139.63768999999999</v>
      </c>
      <c r="N407" s="1"/>
      <c r="O407" s="1"/>
    </row>
    <row r="408" spans="1:15" ht="12.75" customHeight="1">
      <c r="A408" s="31">
        <v>398</v>
      </c>
      <c r="B408" s="31" t="s">
        <v>498</v>
      </c>
      <c r="C408" s="31">
        <v>7664.6</v>
      </c>
      <c r="D408" s="40">
        <v>7689.5333333333328</v>
      </c>
      <c r="E408" s="40">
        <v>7580.0666666666657</v>
      </c>
      <c r="F408" s="40">
        <v>7495.5333333333328</v>
      </c>
      <c r="G408" s="40">
        <v>7386.0666666666657</v>
      </c>
      <c r="H408" s="40">
        <v>7774.0666666666657</v>
      </c>
      <c r="I408" s="40">
        <v>7883.5333333333328</v>
      </c>
      <c r="J408" s="40">
        <v>7968.0666666666657</v>
      </c>
      <c r="K408" s="31">
        <v>7799</v>
      </c>
      <c r="L408" s="31">
        <v>7605</v>
      </c>
      <c r="M408" s="31">
        <v>0.15776000000000001</v>
      </c>
      <c r="N408" s="1"/>
      <c r="O408" s="1"/>
    </row>
    <row r="409" spans="1:15" ht="12.75" customHeight="1">
      <c r="A409" s="31">
        <v>399</v>
      </c>
      <c r="B409" s="31" t="s">
        <v>499</v>
      </c>
      <c r="C409" s="31">
        <v>112.7</v>
      </c>
      <c r="D409" s="40">
        <v>113.75</v>
      </c>
      <c r="E409" s="40">
        <v>110.6</v>
      </c>
      <c r="F409" s="40">
        <v>108.5</v>
      </c>
      <c r="G409" s="40">
        <v>105.35</v>
      </c>
      <c r="H409" s="40">
        <v>115.85</v>
      </c>
      <c r="I409" s="40">
        <v>119</v>
      </c>
      <c r="J409" s="40">
        <v>121.1</v>
      </c>
      <c r="K409" s="31">
        <v>116.9</v>
      </c>
      <c r="L409" s="31">
        <v>111.65</v>
      </c>
      <c r="M409" s="31">
        <v>5.4472399999999999</v>
      </c>
      <c r="N409" s="1"/>
      <c r="O409" s="1"/>
    </row>
    <row r="410" spans="1:15" ht="12.75" customHeight="1">
      <c r="A410" s="31">
        <v>400</v>
      </c>
      <c r="B410" s="31" t="s">
        <v>504</v>
      </c>
      <c r="C410" s="31">
        <v>142.69999999999999</v>
      </c>
      <c r="D410" s="40">
        <v>143.46666666666667</v>
      </c>
      <c r="E410" s="40">
        <v>137.73333333333335</v>
      </c>
      <c r="F410" s="40">
        <v>132.76666666666668</v>
      </c>
      <c r="G410" s="40">
        <v>127.03333333333336</v>
      </c>
      <c r="H410" s="40">
        <v>148.43333333333334</v>
      </c>
      <c r="I410" s="40">
        <v>154.16666666666663</v>
      </c>
      <c r="J410" s="40">
        <v>159.13333333333333</v>
      </c>
      <c r="K410" s="31">
        <v>149.19999999999999</v>
      </c>
      <c r="L410" s="31">
        <v>138.5</v>
      </c>
      <c r="M410" s="31">
        <v>101.75082999999999</v>
      </c>
      <c r="N410" s="1"/>
      <c r="O410" s="1"/>
    </row>
    <row r="411" spans="1:15" ht="12.75" customHeight="1">
      <c r="A411" s="31">
        <v>401</v>
      </c>
      <c r="B411" s="31" t="s">
        <v>500</v>
      </c>
      <c r="C411" s="31">
        <v>171.75</v>
      </c>
      <c r="D411" s="40">
        <v>174.91666666666666</v>
      </c>
      <c r="E411" s="40">
        <v>167.83333333333331</v>
      </c>
      <c r="F411" s="40">
        <v>163.91666666666666</v>
      </c>
      <c r="G411" s="40">
        <v>156.83333333333331</v>
      </c>
      <c r="H411" s="40">
        <v>178.83333333333331</v>
      </c>
      <c r="I411" s="40">
        <v>185.91666666666663</v>
      </c>
      <c r="J411" s="40">
        <v>189.83333333333331</v>
      </c>
      <c r="K411" s="31">
        <v>182</v>
      </c>
      <c r="L411" s="31">
        <v>171</v>
      </c>
      <c r="M411" s="31">
        <v>15.69004</v>
      </c>
      <c r="N411" s="1"/>
      <c r="O411" s="1"/>
    </row>
    <row r="412" spans="1:15" ht="12.75" customHeight="1">
      <c r="A412" s="31">
        <v>402</v>
      </c>
      <c r="B412" s="31" t="s">
        <v>502</v>
      </c>
      <c r="C412" s="31">
        <v>3181.05</v>
      </c>
      <c r="D412" s="40">
        <v>3158.7999999999997</v>
      </c>
      <c r="E412" s="40">
        <v>3097.5999999999995</v>
      </c>
      <c r="F412" s="40">
        <v>3014.1499999999996</v>
      </c>
      <c r="G412" s="40">
        <v>2952.9499999999994</v>
      </c>
      <c r="H412" s="40">
        <v>3242.2499999999995</v>
      </c>
      <c r="I412" s="40">
        <v>3303.4499999999994</v>
      </c>
      <c r="J412" s="40">
        <v>3386.8999999999996</v>
      </c>
      <c r="K412" s="31">
        <v>3220</v>
      </c>
      <c r="L412" s="31">
        <v>3075.35</v>
      </c>
      <c r="M412" s="31">
        <v>0.43944</v>
      </c>
      <c r="N412" s="1"/>
      <c r="O412" s="1"/>
    </row>
    <row r="413" spans="1:15" ht="12.75" customHeight="1">
      <c r="A413" s="31">
        <v>403</v>
      </c>
      <c r="B413" s="31" t="s">
        <v>501</v>
      </c>
      <c r="C413" s="31">
        <v>312.64999999999998</v>
      </c>
      <c r="D413" s="40">
        <v>314.81666666666666</v>
      </c>
      <c r="E413" s="40">
        <v>307.93333333333334</v>
      </c>
      <c r="F413" s="40">
        <v>303.2166666666667</v>
      </c>
      <c r="G413" s="40">
        <v>296.33333333333337</v>
      </c>
      <c r="H413" s="40">
        <v>319.5333333333333</v>
      </c>
      <c r="I413" s="40">
        <v>326.41666666666663</v>
      </c>
      <c r="J413" s="40">
        <v>331.13333333333327</v>
      </c>
      <c r="K413" s="31">
        <v>321.7</v>
      </c>
      <c r="L413" s="31">
        <v>310.10000000000002</v>
      </c>
      <c r="M413" s="31">
        <v>0.27849000000000002</v>
      </c>
      <c r="N413" s="1"/>
      <c r="O413" s="1"/>
    </row>
    <row r="414" spans="1:15" ht="12.75" customHeight="1">
      <c r="A414" s="31">
        <v>404</v>
      </c>
      <c r="B414" s="31" t="s">
        <v>503</v>
      </c>
      <c r="C414" s="31">
        <v>550.5</v>
      </c>
      <c r="D414" s="40">
        <v>553.73333333333323</v>
      </c>
      <c r="E414" s="40">
        <v>543.86666666666645</v>
      </c>
      <c r="F414" s="40">
        <v>537.23333333333323</v>
      </c>
      <c r="G414" s="40">
        <v>527.36666666666645</v>
      </c>
      <c r="H414" s="40">
        <v>560.36666666666645</v>
      </c>
      <c r="I414" s="40">
        <v>570.23333333333323</v>
      </c>
      <c r="J414" s="40">
        <v>576.86666666666645</v>
      </c>
      <c r="K414" s="31">
        <v>563.6</v>
      </c>
      <c r="L414" s="31">
        <v>547.1</v>
      </c>
      <c r="M414" s="31">
        <v>0.78861999999999999</v>
      </c>
      <c r="N414" s="1"/>
      <c r="O414" s="1"/>
    </row>
    <row r="415" spans="1:15" ht="12.75" customHeight="1">
      <c r="A415" s="31">
        <v>405</v>
      </c>
      <c r="B415" s="31" t="s">
        <v>191</v>
      </c>
      <c r="C415" s="31">
        <v>26883.75</v>
      </c>
      <c r="D415" s="40">
        <v>26849.583333333332</v>
      </c>
      <c r="E415" s="40">
        <v>26699.166666666664</v>
      </c>
      <c r="F415" s="40">
        <v>26514.583333333332</v>
      </c>
      <c r="G415" s="40">
        <v>26364.166666666664</v>
      </c>
      <c r="H415" s="40">
        <v>27034.166666666664</v>
      </c>
      <c r="I415" s="40">
        <v>27184.583333333328</v>
      </c>
      <c r="J415" s="40">
        <v>27369.166666666664</v>
      </c>
      <c r="K415" s="31">
        <v>27000</v>
      </c>
      <c r="L415" s="31">
        <v>26665</v>
      </c>
      <c r="M415" s="31">
        <v>0.29211999999999999</v>
      </c>
      <c r="N415" s="1"/>
      <c r="O415" s="1"/>
    </row>
    <row r="416" spans="1:15" ht="12.75" customHeight="1">
      <c r="A416" s="31">
        <v>406</v>
      </c>
      <c r="B416" s="31" t="s">
        <v>505</v>
      </c>
      <c r="C416" s="31">
        <v>2090.6</v>
      </c>
      <c r="D416" s="40">
        <v>2080.5333333333333</v>
      </c>
      <c r="E416" s="40">
        <v>2061.0666666666666</v>
      </c>
      <c r="F416" s="40">
        <v>2031.5333333333333</v>
      </c>
      <c r="G416" s="40">
        <v>2012.0666666666666</v>
      </c>
      <c r="H416" s="40">
        <v>2110.0666666666666</v>
      </c>
      <c r="I416" s="40">
        <v>2129.5333333333328</v>
      </c>
      <c r="J416" s="40">
        <v>2159.0666666666666</v>
      </c>
      <c r="K416" s="31">
        <v>2100</v>
      </c>
      <c r="L416" s="31">
        <v>2051</v>
      </c>
      <c r="M416" s="31">
        <v>0.11960999999999999</v>
      </c>
      <c r="N416" s="1"/>
      <c r="O416" s="1"/>
    </row>
    <row r="417" spans="1:15" ht="12.75" customHeight="1">
      <c r="A417" s="31">
        <v>407</v>
      </c>
      <c r="B417" s="31" t="s">
        <v>192</v>
      </c>
      <c r="C417" s="31">
        <v>2276.4</v>
      </c>
      <c r="D417" s="40">
        <v>2293.4666666666667</v>
      </c>
      <c r="E417" s="40">
        <v>2246.9333333333334</v>
      </c>
      <c r="F417" s="40">
        <v>2217.4666666666667</v>
      </c>
      <c r="G417" s="40">
        <v>2170.9333333333334</v>
      </c>
      <c r="H417" s="40">
        <v>2322.9333333333334</v>
      </c>
      <c r="I417" s="40">
        <v>2369.4666666666672</v>
      </c>
      <c r="J417" s="40">
        <v>2398.9333333333334</v>
      </c>
      <c r="K417" s="31">
        <v>2340</v>
      </c>
      <c r="L417" s="31">
        <v>2264</v>
      </c>
      <c r="M417" s="31">
        <v>3.1028199999999999</v>
      </c>
      <c r="N417" s="1"/>
      <c r="O417" s="1"/>
    </row>
    <row r="418" spans="1:15" ht="12.75" customHeight="1">
      <c r="A418" s="31">
        <v>408</v>
      </c>
      <c r="B418" s="31" t="s">
        <v>495</v>
      </c>
      <c r="C418" s="31">
        <v>530.25</v>
      </c>
      <c r="D418" s="40">
        <v>529.04999999999995</v>
      </c>
      <c r="E418" s="40">
        <v>521.24999999999989</v>
      </c>
      <c r="F418" s="40">
        <v>512.24999999999989</v>
      </c>
      <c r="G418" s="40">
        <v>504.44999999999982</v>
      </c>
      <c r="H418" s="40">
        <v>538.04999999999995</v>
      </c>
      <c r="I418" s="40">
        <v>545.85000000000014</v>
      </c>
      <c r="J418" s="40">
        <v>554.85</v>
      </c>
      <c r="K418" s="31">
        <v>536.85</v>
      </c>
      <c r="L418" s="31">
        <v>520.04999999999995</v>
      </c>
      <c r="M418" s="31">
        <v>7.0065499999999998</v>
      </c>
      <c r="N418" s="1"/>
      <c r="O418" s="1"/>
    </row>
    <row r="419" spans="1:15" ht="12.75" customHeight="1">
      <c r="A419" s="31">
        <v>409</v>
      </c>
      <c r="B419" s="31" t="s">
        <v>496</v>
      </c>
      <c r="C419" s="31">
        <v>28.5</v>
      </c>
      <c r="D419" s="40">
        <v>28.516666666666669</v>
      </c>
      <c r="E419" s="40">
        <v>28.333333333333339</v>
      </c>
      <c r="F419" s="40">
        <v>28.166666666666671</v>
      </c>
      <c r="G419" s="40">
        <v>27.983333333333341</v>
      </c>
      <c r="H419" s="40">
        <v>28.683333333333337</v>
      </c>
      <c r="I419" s="40">
        <v>28.866666666666667</v>
      </c>
      <c r="J419" s="40">
        <v>29.033333333333335</v>
      </c>
      <c r="K419" s="31">
        <v>28.7</v>
      </c>
      <c r="L419" s="31">
        <v>28.35</v>
      </c>
      <c r="M419" s="31">
        <v>16.548380000000002</v>
      </c>
      <c r="N419" s="1"/>
      <c r="O419" s="1"/>
    </row>
    <row r="420" spans="1:15" ht="12.75" customHeight="1">
      <c r="A420" s="31">
        <v>410</v>
      </c>
      <c r="B420" s="31" t="s">
        <v>497</v>
      </c>
      <c r="C420" s="31">
        <v>3768.3</v>
      </c>
      <c r="D420" s="40">
        <v>3790.4666666666667</v>
      </c>
      <c r="E420" s="40">
        <v>3727.8333333333335</v>
      </c>
      <c r="F420" s="40">
        <v>3687.3666666666668</v>
      </c>
      <c r="G420" s="40">
        <v>3624.7333333333336</v>
      </c>
      <c r="H420" s="40">
        <v>3830.9333333333334</v>
      </c>
      <c r="I420" s="40">
        <v>3893.5666666666666</v>
      </c>
      <c r="J420" s="40">
        <v>3934.0333333333333</v>
      </c>
      <c r="K420" s="31">
        <v>3853.1</v>
      </c>
      <c r="L420" s="31">
        <v>3750</v>
      </c>
      <c r="M420" s="31">
        <v>0.21340000000000001</v>
      </c>
      <c r="N420" s="1"/>
      <c r="O420" s="1"/>
    </row>
    <row r="421" spans="1:15" ht="12.75" customHeight="1">
      <c r="A421" s="31">
        <v>411</v>
      </c>
      <c r="B421" s="31" t="s">
        <v>506</v>
      </c>
      <c r="C421" s="31">
        <v>853.95</v>
      </c>
      <c r="D421" s="40">
        <v>843.73333333333323</v>
      </c>
      <c r="E421" s="40">
        <v>825.21666666666647</v>
      </c>
      <c r="F421" s="40">
        <v>796.48333333333323</v>
      </c>
      <c r="G421" s="40">
        <v>777.96666666666647</v>
      </c>
      <c r="H421" s="40">
        <v>872.46666666666647</v>
      </c>
      <c r="I421" s="40">
        <v>890.98333333333312</v>
      </c>
      <c r="J421" s="40">
        <v>919.71666666666647</v>
      </c>
      <c r="K421" s="31">
        <v>862.25</v>
      </c>
      <c r="L421" s="31">
        <v>815</v>
      </c>
      <c r="M421" s="31">
        <v>5.6944299999999997</v>
      </c>
      <c r="N421" s="1"/>
      <c r="O421" s="1"/>
    </row>
    <row r="422" spans="1:15" ht="12.75" customHeight="1">
      <c r="A422" s="31">
        <v>412</v>
      </c>
      <c r="B422" s="31" t="s">
        <v>508</v>
      </c>
      <c r="C422" s="31">
        <v>1058.45</v>
      </c>
      <c r="D422" s="40">
        <v>1057.4333333333334</v>
      </c>
      <c r="E422" s="40">
        <v>1041.0666666666668</v>
      </c>
      <c r="F422" s="40">
        <v>1023.6833333333334</v>
      </c>
      <c r="G422" s="40">
        <v>1007.3166666666668</v>
      </c>
      <c r="H422" s="40">
        <v>1074.8166666666668</v>
      </c>
      <c r="I422" s="40">
        <v>1091.1833333333336</v>
      </c>
      <c r="J422" s="40">
        <v>1108.5666666666668</v>
      </c>
      <c r="K422" s="31">
        <v>1073.8</v>
      </c>
      <c r="L422" s="31">
        <v>1040.05</v>
      </c>
      <c r="M422" s="31">
        <v>0.81530999999999998</v>
      </c>
      <c r="N422" s="1"/>
      <c r="O422" s="1"/>
    </row>
    <row r="423" spans="1:15" ht="12.75" customHeight="1">
      <c r="A423" s="31">
        <v>413</v>
      </c>
      <c r="B423" s="31" t="s">
        <v>507</v>
      </c>
      <c r="C423" s="31">
        <v>2840.55</v>
      </c>
      <c r="D423" s="40">
        <v>2857.9666666666667</v>
      </c>
      <c r="E423" s="40">
        <v>2777.9333333333334</v>
      </c>
      <c r="F423" s="40">
        <v>2715.3166666666666</v>
      </c>
      <c r="G423" s="40">
        <v>2635.2833333333333</v>
      </c>
      <c r="H423" s="40">
        <v>2920.5833333333335</v>
      </c>
      <c r="I423" s="40">
        <v>3000.6166666666672</v>
      </c>
      <c r="J423" s="40">
        <v>3063.2333333333336</v>
      </c>
      <c r="K423" s="31">
        <v>2938</v>
      </c>
      <c r="L423" s="31">
        <v>2795.35</v>
      </c>
      <c r="M423" s="31">
        <v>1.37897</v>
      </c>
      <c r="N423" s="1"/>
      <c r="O423" s="1"/>
    </row>
    <row r="424" spans="1:15" ht="12.75" customHeight="1">
      <c r="A424" s="31">
        <v>414</v>
      </c>
      <c r="B424" s="31" t="s">
        <v>509</v>
      </c>
      <c r="C424" s="31">
        <v>830.55</v>
      </c>
      <c r="D424" s="40">
        <v>830.55000000000007</v>
      </c>
      <c r="E424" s="40">
        <v>822.10000000000014</v>
      </c>
      <c r="F424" s="40">
        <v>813.65000000000009</v>
      </c>
      <c r="G424" s="40">
        <v>805.20000000000016</v>
      </c>
      <c r="H424" s="40">
        <v>839.00000000000011</v>
      </c>
      <c r="I424" s="40">
        <v>847.45000000000016</v>
      </c>
      <c r="J424" s="40">
        <v>855.90000000000009</v>
      </c>
      <c r="K424" s="31">
        <v>839</v>
      </c>
      <c r="L424" s="31">
        <v>822.1</v>
      </c>
      <c r="M424" s="31">
        <v>1.7442800000000001</v>
      </c>
      <c r="N424" s="1"/>
      <c r="O424" s="1"/>
    </row>
    <row r="425" spans="1:15" ht="12.75" customHeight="1">
      <c r="A425" s="31">
        <v>415</v>
      </c>
      <c r="B425" s="31" t="s">
        <v>510</v>
      </c>
      <c r="C425" s="31">
        <v>434.1</v>
      </c>
      <c r="D425" s="40">
        <v>440.5333333333333</v>
      </c>
      <c r="E425" s="40">
        <v>424.06666666666661</v>
      </c>
      <c r="F425" s="40">
        <v>414.0333333333333</v>
      </c>
      <c r="G425" s="40">
        <v>397.56666666666661</v>
      </c>
      <c r="H425" s="40">
        <v>450.56666666666661</v>
      </c>
      <c r="I425" s="40">
        <v>467.0333333333333</v>
      </c>
      <c r="J425" s="40">
        <v>477.06666666666661</v>
      </c>
      <c r="K425" s="31">
        <v>457</v>
      </c>
      <c r="L425" s="31">
        <v>430.5</v>
      </c>
      <c r="M425" s="31">
        <v>3.46732</v>
      </c>
      <c r="N425" s="1"/>
      <c r="O425" s="1"/>
    </row>
    <row r="426" spans="1:15" ht="12.75" customHeight="1">
      <c r="A426" s="31">
        <v>416</v>
      </c>
      <c r="B426" s="31" t="s">
        <v>518</v>
      </c>
      <c r="C426" s="31">
        <v>255</v>
      </c>
      <c r="D426" s="40">
        <v>256.3</v>
      </c>
      <c r="E426" s="40">
        <v>251.70000000000005</v>
      </c>
      <c r="F426" s="40">
        <v>248.40000000000003</v>
      </c>
      <c r="G426" s="40">
        <v>243.80000000000007</v>
      </c>
      <c r="H426" s="40">
        <v>259.60000000000002</v>
      </c>
      <c r="I426" s="40">
        <v>264.20000000000005</v>
      </c>
      <c r="J426" s="40">
        <v>267.5</v>
      </c>
      <c r="K426" s="31">
        <v>260.89999999999998</v>
      </c>
      <c r="L426" s="31">
        <v>253</v>
      </c>
      <c r="M426" s="31">
        <v>1.5848800000000001</v>
      </c>
      <c r="N426" s="1"/>
      <c r="O426" s="1"/>
    </row>
    <row r="427" spans="1:15" ht="12.75" customHeight="1">
      <c r="A427" s="31">
        <v>417</v>
      </c>
      <c r="B427" s="31" t="s">
        <v>511</v>
      </c>
      <c r="C427" s="31">
        <v>82.85</v>
      </c>
      <c r="D427" s="40">
        <v>83.899999999999991</v>
      </c>
      <c r="E427" s="40">
        <v>80.499999999999986</v>
      </c>
      <c r="F427" s="40">
        <v>78.149999999999991</v>
      </c>
      <c r="G427" s="40">
        <v>74.749999999999986</v>
      </c>
      <c r="H427" s="40">
        <v>86.249999999999986</v>
      </c>
      <c r="I427" s="40">
        <v>89.649999999999991</v>
      </c>
      <c r="J427" s="40">
        <v>91.999999999999986</v>
      </c>
      <c r="K427" s="31">
        <v>87.3</v>
      </c>
      <c r="L427" s="31">
        <v>81.55</v>
      </c>
      <c r="M427" s="31">
        <v>318.66250000000002</v>
      </c>
      <c r="N427" s="1"/>
      <c r="O427" s="1"/>
    </row>
    <row r="428" spans="1:15" ht="12.75" customHeight="1">
      <c r="A428" s="31">
        <v>418</v>
      </c>
      <c r="B428" s="31" t="s">
        <v>193</v>
      </c>
      <c r="C428" s="31">
        <v>2140.5500000000002</v>
      </c>
      <c r="D428" s="40">
        <v>2168.0499999999997</v>
      </c>
      <c r="E428" s="40">
        <v>2086.1499999999996</v>
      </c>
      <c r="F428" s="40">
        <v>2031.75</v>
      </c>
      <c r="G428" s="40">
        <v>1949.85</v>
      </c>
      <c r="H428" s="40">
        <v>2222.4499999999994</v>
      </c>
      <c r="I428" s="40">
        <v>2304.35</v>
      </c>
      <c r="J428" s="40">
        <v>2358.7499999999991</v>
      </c>
      <c r="K428" s="31">
        <v>2249.9499999999998</v>
      </c>
      <c r="L428" s="31">
        <v>2113.65</v>
      </c>
      <c r="M428" s="31">
        <v>18.86355</v>
      </c>
      <c r="N428" s="1"/>
      <c r="O428" s="1"/>
    </row>
    <row r="429" spans="1:15" ht="12.75" customHeight="1">
      <c r="A429" s="31">
        <v>419</v>
      </c>
      <c r="B429" s="31" t="s">
        <v>194</v>
      </c>
      <c r="C429" s="31">
        <v>1586.9</v>
      </c>
      <c r="D429" s="40">
        <v>1585.95</v>
      </c>
      <c r="E429" s="40">
        <v>1570.95</v>
      </c>
      <c r="F429" s="40">
        <v>1555</v>
      </c>
      <c r="G429" s="40">
        <v>1540</v>
      </c>
      <c r="H429" s="40">
        <v>1601.9</v>
      </c>
      <c r="I429" s="40">
        <v>1616.9</v>
      </c>
      <c r="J429" s="40">
        <v>1632.8500000000001</v>
      </c>
      <c r="K429" s="31">
        <v>1600.95</v>
      </c>
      <c r="L429" s="31">
        <v>1570</v>
      </c>
      <c r="M429" s="31">
        <v>4.6215299999999999</v>
      </c>
      <c r="N429" s="1"/>
      <c r="O429" s="1"/>
    </row>
    <row r="430" spans="1:15" ht="12.75" customHeight="1">
      <c r="A430" s="31">
        <v>420</v>
      </c>
      <c r="B430" s="31" t="s">
        <v>515</v>
      </c>
      <c r="C430" s="31">
        <v>503.15</v>
      </c>
      <c r="D430" s="40">
        <v>508.05</v>
      </c>
      <c r="E430" s="40">
        <v>496.1</v>
      </c>
      <c r="F430" s="40">
        <v>489.05</v>
      </c>
      <c r="G430" s="40">
        <v>477.1</v>
      </c>
      <c r="H430" s="40">
        <v>515.1</v>
      </c>
      <c r="I430" s="40">
        <v>527.04999999999995</v>
      </c>
      <c r="J430" s="40">
        <v>534.1</v>
      </c>
      <c r="K430" s="31">
        <v>520</v>
      </c>
      <c r="L430" s="31">
        <v>501</v>
      </c>
      <c r="M430" s="31">
        <v>12.66009</v>
      </c>
      <c r="N430" s="1"/>
      <c r="O430" s="1"/>
    </row>
    <row r="431" spans="1:15" ht="12.75" customHeight="1">
      <c r="A431" s="31">
        <v>421</v>
      </c>
      <c r="B431" s="31" t="s">
        <v>512</v>
      </c>
      <c r="C431" s="31">
        <v>97.3</v>
      </c>
      <c r="D431" s="40">
        <v>97.733333333333334</v>
      </c>
      <c r="E431" s="40">
        <v>96.566666666666663</v>
      </c>
      <c r="F431" s="40">
        <v>95.833333333333329</v>
      </c>
      <c r="G431" s="40">
        <v>94.666666666666657</v>
      </c>
      <c r="H431" s="40">
        <v>98.466666666666669</v>
      </c>
      <c r="I431" s="40">
        <v>99.633333333333326</v>
      </c>
      <c r="J431" s="40">
        <v>100.36666666666667</v>
      </c>
      <c r="K431" s="31">
        <v>98.9</v>
      </c>
      <c r="L431" s="31">
        <v>97</v>
      </c>
      <c r="M431" s="31">
        <v>0.97560999999999998</v>
      </c>
      <c r="N431" s="1"/>
      <c r="O431" s="1"/>
    </row>
    <row r="432" spans="1:15" ht="12.75" customHeight="1">
      <c r="A432" s="31">
        <v>422</v>
      </c>
      <c r="B432" s="31" t="s">
        <v>514</v>
      </c>
      <c r="C432" s="31">
        <v>278.35000000000002</v>
      </c>
      <c r="D432" s="40">
        <v>280.31666666666666</v>
      </c>
      <c r="E432" s="40">
        <v>274.68333333333334</v>
      </c>
      <c r="F432" s="40">
        <v>271.01666666666665</v>
      </c>
      <c r="G432" s="40">
        <v>265.38333333333333</v>
      </c>
      <c r="H432" s="40">
        <v>283.98333333333335</v>
      </c>
      <c r="I432" s="40">
        <v>289.61666666666667</v>
      </c>
      <c r="J432" s="40">
        <v>293.28333333333336</v>
      </c>
      <c r="K432" s="31">
        <v>285.95</v>
      </c>
      <c r="L432" s="31">
        <v>276.64999999999998</v>
      </c>
      <c r="M432" s="31">
        <v>3.3788399999999998</v>
      </c>
      <c r="N432" s="1"/>
      <c r="O432" s="1"/>
    </row>
    <row r="433" spans="1:15" ht="12.75" customHeight="1">
      <c r="A433" s="31">
        <v>423</v>
      </c>
      <c r="B433" s="31" t="s">
        <v>516</v>
      </c>
      <c r="C433" s="31">
        <v>581.20000000000005</v>
      </c>
      <c r="D433" s="40">
        <v>579.30000000000007</v>
      </c>
      <c r="E433" s="40">
        <v>570.60000000000014</v>
      </c>
      <c r="F433" s="40">
        <v>560.00000000000011</v>
      </c>
      <c r="G433" s="40">
        <v>551.30000000000018</v>
      </c>
      <c r="H433" s="40">
        <v>589.90000000000009</v>
      </c>
      <c r="I433" s="40">
        <v>598.60000000000014</v>
      </c>
      <c r="J433" s="40">
        <v>609.20000000000005</v>
      </c>
      <c r="K433" s="31">
        <v>588</v>
      </c>
      <c r="L433" s="31">
        <v>568.70000000000005</v>
      </c>
      <c r="M433" s="31">
        <v>0.81623000000000001</v>
      </c>
      <c r="N433" s="1"/>
      <c r="O433" s="1"/>
    </row>
    <row r="434" spans="1:15" ht="12.75" customHeight="1">
      <c r="A434" s="31">
        <v>424</v>
      </c>
      <c r="B434" s="31" t="s">
        <v>517</v>
      </c>
      <c r="C434" s="31">
        <v>369.35</v>
      </c>
      <c r="D434" s="40">
        <v>371.0333333333333</v>
      </c>
      <c r="E434" s="40">
        <v>365.46666666666658</v>
      </c>
      <c r="F434" s="40">
        <v>361.58333333333326</v>
      </c>
      <c r="G434" s="40">
        <v>356.01666666666654</v>
      </c>
      <c r="H434" s="40">
        <v>374.91666666666663</v>
      </c>
      <c r="I434" s="40">
        <v>380.48333333333335</v>
      </c>
      <c r="J434" s="40">
        <v>384.36666666666667</v>
      </c>
      <c r="K434" s="31">
        <v>376.6</v>
      </c>
      <c r="L434" s="31">
        <v>367.15</v>
      </c>
      <c r="M434" s="31">
        <v>2.17483</v>
      </c>
      <c r="N434" s="1"/>
      <c r="O434" s="1"/>
    </row>
    <row r="435" spans="1:15" ht="12.75" customHeight="1">
      <c r="A435" s="31">
        <v>425</v>
      </c>
      <c r="B435" s="31" t="s">
        <v>519</v>
      </c>
      <c r="C435" s="31">
        <v>2374.4499999999998</v>
      </c>
      <c r="D435" s="40">
        <v>2362</v>
      </c>
      <c r="E435" s="40">
        <v>2314</v>
      </c>
      <c r="F435" s="40">
        <v>2253.5500000000002</v>
      </c>
      <c r="G435" s="40">
        <v>2205.5500000000002</v>
      </c>
      <c r="H435" s="40">
        <v>2422.4499999999998</v>
      </c>
      <c r="I435" s="40">
        <v>2470.4499999999998</v>
      </c>
      <c r="J435" s="40">
        <v>2530.8999999999996</v>
      </c>
      <c r="K435" s="31">
        <v>2410</v>
      </c>
      <c r="L435" s="31">
        <v>2301.5500000000002</v>
      </c>
      <c r="M435" s="31">
        <v>0.16522000000000001</v>
      </c>
      <c r="N435" s="1"/>
      <c r="O435" s="1"/>
    </row>
    <row r="436" spans="1:15" ht="12.75" customHeight="1">
      <c r="A436" s="31">
        <v>426</v>
      </c>
      <c r="B436" s="31" t="s">
        <v>520</v>
      </c>
      <c r="C436" s="31">
        <v>825.1</v>
      </c>
      <c r="D436" s="40">
        <v>830.38333333333333</v>
      </c>
      <c r="E436" s="40">
        <v>812.9666666666667</v>
      </c>
      <c r="F436" s="40">
        <v>800.83333333333337</v>
      </c>
      <c r="G436" s="40">
        <v>783.41666666666674</v>
      </c>
      <c r="H436" s="40">
        <v>842.51666666666665</v>
      </c>
      <c r="I436" s="40">
        <v>859.93333333333339</v>
      </c>
      <c r="J436" s="40">
        <v>872.06666666666661</v>
      </c>
      <c r="K436" s="31">
        <v>847.8</v>
      </c>
      <c r="L436" s="31">
        <v>818.25</v>
      </c>
      <c r="M436" s="31">
        <v>0.62639999999999996</v>
      </c>
      <c r="N436" s="1"/>
      <c r="O436" s="1"/>
    </row>
    <row r="437" spans="1:15" ht="12.75" customHeight="1">
      <c r="A437" s="31">
        <v>427</v>
      </c>
      <c r="B437" s="31" t="s">
        <v>195</v>
      </c>
      <c r="C437" s="31">
        <v>778.95</v>
      </c>
      <c r="D437" s="40">
        <v>783.81666666666661</v>
      </c>
      <c r="E437" s="40">
        <v>770.68333333333317</v>
      </c>
      <c r="F437" s="40">
        <v>762.41666666666652</v>
      </c>
      <c r="G437" s="40">
        <v>749.28333333333308</v>
      </c>
      <c r="H437" s="40">
        <v>792.08333333333326</v>
      </c>
      <c r="I437" s="40">
        <v>805.2166666666667</v>
      </c>
      <c r="J437" s="40">
        <v>813.48333333333335</v>
      </c>
      <c r="K437" s="31">
        <v>796.95</v>
      </c>
      <c r="L437" s="31">
        <v>775.55</v>
      </c>
      <c r="M437" s="31">
        <v>24.040410000000001</v>
      </c>
      <c r="N437" s="1"/>
      <c r="O437" s="1"/>
    </row>
    <row r="438" spans="1:15" ht="12.75" customHeight="1">
      <c r="A438" s="31">
        <v>428</v>
      </c>
      <c r="B438" s="31" t="s">
        <v>521</v>
      </c>
      <c r="C438" s="31">
        <v>465.25</v>
      </c>
      <c r="D438" s="40">
        <v>467.56666666666666</v>
      </c>
      <c r="E438" s="40">
        <v>459.23333333333335</v>
      </c>
      <c r="F438" s="40">
        <v>453.2166666666667</v>
      </c>
      <c r="G438" s="40">
        <v>444.88333333333338</v>
      </c>
      <c r="H438" s="40">
        <v>473.58333333333331</v>
      </c>
      <c r="I438" s="40">
        <v>481.91666666666669</v>
      </c>
      <c r="J438" s="40">
        <v>487.93333333333328</v>
      </c>
      <c r="K438" s="31">
        <v>475.9</v>
      </c>
      <c r="L438" s="31">
        <v>461.55</v>
      </c>
      <c r="M438" s="31">
        <v>2.8456399999999999</v>
      </c>
      <c r="N438" s="1"/>
      <c r="O438" s="1"/>
    </row>
    <row r="439" spans="1:15" ht="12.75" customHeight="1">
      <c r="A439" s="31">
        <v>429</v>
      </c>
      <c r="B439" s="31" t="s">
        <v>196</v>
      </c>
      <c r="C439" s="31">
        <v>536.5</v>
      </c>
      <c r="D439" s="40">
        <v>539.04999999999995</v>
      </c>
      <c r="E439" s="40">
        <v>531.74999999999989</v>
      </c>
      <c r="F439" s="40">
        <v>526.99999999999989</v>
      </c>
      <c r="G439" s="40">
        <v>519.69999999999982</v>
      </c>
      <c r="H439" s="40">
        <v>543.79999999999995</v>
      </c>
      <c r="I439" s="40">
        <v>551.10000000000014</v>
      </c>
      <c r="J439" s="40">
        <v>555.85</v>
      </c>
      <c r="K439" s="31">
        <v>546.35</v>
      </c>
      <c r="L439" s="31">
        <v>534.29999999999995</v>
      </c>
      <c r="M439" s="31">
        <v>10.54609</v>
      </c>
      <c r="N439" s="1"/>
      <c r="O439" s="1"/>
    </row>
    <row r="440" spans="1:15" ht="12.75" customHeight="1">
      <c r="A440" s="31">
        <v>430</v>
      </c>
      <c r="B440" s="31" t="s">
        <v>524</v>
      </c>
      <c r="C440" s="31">
        <v>667.75</v>
      </c>
      <c r="D440" s="40">
        <v>667.16666666666663</v>
      </c>
      <c r="E440" s="40">
        <v>662.68333333333328</v>
      </c>
      <c r="F440" s="40">
        <v>657.61666666666667</v>
      </c>
      <c r="G440" s="40">
        <v>653.13333333333333</v>
      </c>
      <c r="H440" s="40">
        <v>672.23333333333323</v>
      </c>
      <c r="I440" s="40">
        <v>676.71666666666658</v>
      </c>
      <c r="J440" s="40">
        <v>681.78333333333319</v>
      </c>
      <c r="K440" s="31">
        <v>671.65</v>
      </c>
      <c r="L440" s="31">
        <v>662.1</v>
      </c>
      <c r="M440" s="31">
        <v>0.2883</v>
      </c>
      <c r="N440" s="1"/>
      <c r="O440" s="1"/>
    </row>
    <row r="441" spans="1:15" ht="12.75" customHeight="1">
      <c r="A441" s="31">
        <v>431</v>
      </c>
      <c r="B441" s="31" t="s">
        <v>522</v>
      </c>
      <c r="C441" s="31">
        <v>428.7</v>
      </c>
      <c r="D441" s="40">
        <v>434.23333333333335</v>
      </c>
      <c r="E441" s="40">
        <v>419.4666666666667</v>
      </c>
      <c r="F441" s="40">
        <v>410.23333333333335</v>
      </c>
      <c r="G441" s="40">
        <v>395.4666666666667</v>
      </c>
      <c r="H441" s="40">
        <v>443.4666666666667</v>
      </c>
      <c r="I441" s="40">
        <v>458.23333333333335</v>
      </c>
      <c r="J441" s="40">
        <v>467.4666666666667</v>
      </c>
      <c r="K441" s="31">
        <v>449</v>
      </c>
      <c r="L441" s="31">
        <v>425</v>
      </c>
      <c r="M441" s="31">
        <v>1.79606</v>
      </c>
      <c r="N441" s="1"/>
      <c r="O441" s="1"/>
    </row>
    <row r="442" spans="1:15" ht="12.75" customHeight="1">
      <c r="A442" s="31">
        <v>432</v>
      </c>
      <c r="B442" s="31" t="s">
        <v>523</v>
      </c>
      <c r="C442" s="31">
        <v>2168.65</v>
      </c>
      <c r="D442" s="40">
        <v>2168.35</v>
      </c>
      <c r="E442" s="40">
        <v>2139.35</v>
      </c>
      <c r="F442" s="40">
        <v>2110.0500000000002</v>
      </c>
      <c r="G442" s="40">
        <v>2081.0500000000002</v>
      </c>
      <c r="H442" s="40">
        <v>2197.6499999999996</v>
      </c>
      <c r="I442" s="40">
        <v>2226.6499999999996</v>
      </c>
      <c r="J442" s="40">
        <v>2255.9499999999994</v>
      </c>
      <c r="K442" s="31">
        <v>2197.35</v>
      </c>
      <c r="L442" s="31">
        <v>2139.0500000000002</v>
      </c>
      <c r="M442" s="31">
        <v>2.2588400000000002</v>
      </c>
      <c r="N442" s="1"/>
      <c r="O442" s="1"/>
    </row>
    <row r="443" spans="1:15" ht="12.75" customHeight="1">
      <c r="A443" s="31">
        <v>433</v>
      </c>
      <c r="B443" s="31" t="s">
        <v>525</v>
      </c>
      <c r="C443" s="31">
        <v>505.15</v>
      </c>
      <c r="D443" s="40">
        <v>507.23333333333335</v>
      </c>
      <c r="E443" s="40">
        <v>498.11666666666667</v>
      </c>
      <c r="F443" s="40">
        <v>491.08333333333331</v>
      </c>
      <c r="G443" s="40">
        <v>481.96666666666664</v>
      </c>
      <c r="H443" s="40">
        <v>514.26666666666665</v>
      </c>
      <c r="I443" s="40">
        <v>523.38333333333344</v>
      </c>
      <c r="J443" s="40">
        <v>530.41666666666674</v>
      </c>
      <c r="K443" s="31">
        <v>516.35</v>
      </c>
      <c r="L443" s="31">
        <v>500.2</v>
      </c>
      <c r="M443" s="31">
        <v>2.02325</v>
      </c>
      <c r="N443" s="1"/>
      <c r="O443" s="1"/>
    </row>
    <row r="444" spans="1:15" ht="12.75" customHeight="1">
      <c r="A444" s="31">
        <v>434</v>
      </c>
      <c r="B444" s="31" t="s">
        <v>526</v>
      </c>
      <c r="C444" s="31">
        <v>6.95</v>
      </c>
      <c r="D444" s="40">
        <v>6.9666666666666659</v>
      </c>
      <c r="E444" s="40">
        <v>6.8333333333333321</v>
      </c>
      <c r="F444" s="40">
        <v>6.7166666666666659</v>
      </c>
      <c r="G444" s="40">
        <v>6.5833333333333321</v>
      </c>
      <c r="H444" s="40">
        <v>7.0833333333333321</v>
      </c>
      <c r="I444" s="40">
        <v>7.2166666666666668</v>
      </c>
      <c r="J444" s="40">
        <v>7.3333333333333321</v>
      </c>
      <c r="K444" s="31">
        <v>7.1</v>
      </c>
      <c r="L444" s="31">
        <v>6.85</v>
      </c>
      <c r="M444" s="31">
        <v>282.26344</v>
      </c>
      <c r="N444" s="1"/>
      <c r="O444" s="1"/>
    </row>
    <row r="445" spans="1:15" ht="12.75" customHeight="1">
      <c r="A445" s="31">
        <v>435</v>
      </c>
      <c r="B445" s="31" t="s">
        <v>513</v>
      </c>
      <c r="C445" s="31">
        <v>403.3</v>
      </c>
      <c r="D445" s="40">
        <v>407.61666666666662</v>
      </c>
      <c r="E445" s="40">
        <v>397.93333333333322</v>
      </c>
      <c r="F445" s="40">
        <v>392.56666666666661</v>
      </c>
      <c r="G445" s="40">
        <v>382.88333333333321</v>
      </c>
      <c r="H445" s="40">
        <v>412.98333333333323</v>
      </c>
      <c r="I445" s="40">
        <v>422.66666666666663</v>
      </c>
      <c r="J445" s="40">
        <v>428.03333333333325</v>
      </c>
      <c r="K445" s="31">
        <v>417.3</v>
      </c>
      <c r="L445" s="31">
        <v>402.25</v>
      </c>
      <c r="M445" s="31">
        <v>5.5261199999999997</v>
      </c>
      <c r="N445" s="1"/>
      <c r="O445" s="1"/>
    </row>
    <row r="446" spans="1:15" ht="12.75" customHeight="1">
      <c r="A446" s="31">
        <v>436</v>
      </c>
      <c r="B446" s="31" t="s">
        <v>527</v>
      </c>
      <c r="C446" s="31">
        <v>1015.45</v>
      </c>
      <c r="D446" s="40">
        <v>1017.4833333333332</v>
      </c>
      <c r="E446" s="40">
        <v>1009.0166666666664</v>
      </c>
      <c r="F446" s="40">
        <v>1002.5833333333331</v>
      </c>
      <c r="G446" s="40">
        <v>994.11666666666633</v>
      </c>
      <c r="H446" s="40">
        <v>1023.9166666666665</v>
      </c>
      <c r="I446" s="40">
        <v>1032.3833333333334</v>
      </c>
      <c r="J446" s="40">
        <v>1038.8166666666666</v>
      </c>
      <c r="K446" s="31">
        <v>1025.95</v>
      </c>
      <c r="L446" s="31">
        <v>1011.05</v>
      </c>
      <c r="M446" s="31">
        <v>0.1676</v>
      </c>
      <c r="N446" s="1"/>
      <c r="O446" s="1"/>
    </row>
    <row r="447" spans="1:15" ht="12.75" customHeight="1">
      <c r="A447" s="31">
        <v>437</v>
      </c>
      <c r="B447" s="31" t="s">
        <v>277</v>
      </c>
      <c r="C447" s="31">
        <v>577.45000000000005</v>
      </c>
      <c r="D447" s="40">
        <v>583.16666666666674</v>
      </c>
      <c r="E447" s="40">
        <v>569.73333333333346</v>
      </c>
      <c r="F447" s="40">
        <v>562.01666666666677</v>
      </c>
      <c r="G447" s="40">
        <v>548.58333333333348</v>
      </c>
      <c r="H447" s="40">
        <v>590.88333333333344</v>
      </c>
      <c r="I447" s="40">
        <v>604.31666666666683</v>
      </c>
      <c r="J447" s="40">
        <v>612.03333333333342</v>
      </c>
      <c r="K447" s="31">
        <v>596.6</v>
      </c>
      <c r="L447" s="31">
        <v>575.45000000000005</v>
      </c>
      <c r="M447" s="31">
        <v>5.0417100000000001</v>
      </c>
      <c r="N447" s="1"/>
      <c r="O447" s="1"/>
    </row>
    <row r="448" spans="1:15" ht="12.75" customHeight="1">
      <c r="A448" s="31">
        <v>438</v>
      </c>
      <c r="B448" s="31" t="s">
        <v>532</v>
      </c>
      <c r="C448" s="31">
        <v>1509.5</v>
      </c>
      <c r="D448" s="40">
        <v>1549.5333333333335</v>
      </c>
      <c r="E448" s="40">
        <v>1459.0666666666671</v>
      </c>
      <c r="F448" s="40">
        <v>1408.6333333333334</v>
      </c>
      <c r="G448" s="40">
        <v>1318.166666666667</v>
      </c>
      <c r="H448" s="40">
        <v>1599.9666666666672</v>
      </c>
      <c r="I448" s="40">
        <v>1690.4333333333338</v>
      </c>
      <c r="J448" s="40">
        <v>1740.8666666666672</v>
      </c>
      <c r="K448" s="31">
        <v>1640</v>
      </c>
      <c r="L448" s="31">
        <v>1499.1</v>
      </c>
      <c r="M448" s="31">
        <v>5.7360300000000004</v>
      </c>
      <c r="N448" s="1"/>
      <c r="O448" s="1"/>
    </row>
    <row r="449" spans="1:15" ht="12.75" customHeight="1">
      <c r="A449" s="31">
        <v>439</v>
      </c>
      <c r="B449" s="31" t="s">
        <v>533</v>
      </c>
      <c r="C449" s="31">
        <v>13955.65</v>
      </c>
      <c r="D449" s="40">
        <v>14135.25</v>
      </c>
      <c r="E449" s="40">
        <v>13730.5</v>
      </c>
      <c r="F449" s="40">
        <v>13505.35</v>
      </c>
      <c r="G449" s="40">
        <v>13100.6</v>
      </c>
      <c r="H449" s="40">
        <v>14360.4</v>
      </c>
      <c r="I449" s="40">
        <v>14765.15</v>
      </c>
      <c r="J449" s="40">
        <v>14990.3</v>
      </c>
      <c r="K449" s="31">
        <v>14540</v>
      </c>
      <c r="L449" s="31">
        <v>13910.1</v>
      </c>
      <c r="M449" s="31">
        <v>2.043E-2</v>
      </c>
      <c r="N449" s="1"/>
      <c r="O449" s="1"/>
    </row>
    <row r="450" spans="1:15" ht="12.75" customHeight="1">
      <c r="A450" s="31">
        <v>440</v>
      </c>
      <c r="B450" s="31" t="s">
        <v>197</v>
      </c>
      <c r="C450" s="31">
        <v>900.4</v>
      </c>
      <c r="D450" s="40">
        <v>907.06666666666661</v>
      </c>
      <c r="E450" s="40">
        <v>890.33333333333326</v>
      </c>
      <c r="F450" s="40">
        <v>880.26666666666665</v>
      </c>
      <c r="G450" s="40">
        <v>863.5333333333333</v>
      </c>
      <c r="H450" s="40">
        <v>917.13333333333321</v>
      </c>
      <c r="I450" s="40">
        <v>933.86666666666656</v>
      </c>
      <c r="J450" s="40">
        <v>943.93333333333317</v>
      </c>
      <c r="K450" s="31">
        <v>923.8</v>
      </c>
      <c r="L450" s="31">
        <v>897</v>
      </c>
      <c r="M450" s="31">
        <v>15.49985</v>
      </c>
      <c r="N450" s="1"/>
      <c r="O450" s="1"/>
    </row>
    <row r="451" spans="1:15" ht="12.75" customHeight="1">
      <c r="A451" s="31">
        <v>441</v>
      </c>
      <c r="B451" s="31" t="s">
        <v>534</v>
      </c>
      <c r="C451" s="31">
        <v>216.6</v>
      </c>
      <c r="D451" s="40">
        <v>218.4666666666667</v>
      </c>
      <c r="E451" s="40">
        <v>213.93333333333339</v>
      </c>
      <c r="F451" s="40">
        <v>211.26666666666671</v>
      </c>
      <c r="G451" s="40">
        <v>206.73333333333341</v>
      </c>
      <c r="H451" s="40">
        <v>221.13333333333338</v>
      </c>
      <c r="I451" s="40">
        <v>225.66666666666669</v>
      </c>
      <c r="J451" s="40">
        <v>228.33333333333337</v>
      </c>
      <c r="K451" s="31">
        <v>223</v>
      </c>
      <c r="L451" s="31">
        <v>215.8</v>
      </c>
      <c r="M451" s="31">
        <v>13.22964</v>
      </c>
      <c r="N451" s="1"/>
      <c r="O451" s="1"/>
    </row>
    <row r="452" spans="1:15" ht="12.75" customHeight="1">
      <c r="A452" s="31">
        <v>442</v>
      </c>
      <c r="B452" s="31" t="s">
        <v>535</v>
      </c>
      <c r="C452" s="31">
        <v>1245.45</v>
      </c>
      <c r="D452" s="40">
        <v>1246.45</v>
      </c>
      <c r="E452" s="40">
        <v>1230.9000000000001</v>
      </c>
      <c r="F452" s="40">
        <v>1216.3500000000001</v>
      </c>
      <c r="G452" s="40">
        <v>1200.8000000000002</v>
      </c>
      <c r="H452" s="40">
        <v>1261</v>
      </c>
      <c r="I452" s="40">
        <v>1276.5499999999997</v>
      </c>
      <c r="J452" s="40">
        <v>1291.0999999999999</v>
      </c>
      <c r="K452" s="31">
        <v>1262</v>
      </c>
      <c r="L452" s="31">
        <v>1231.9000000000001</v>
      </c>
      <c r="M452" s="31">
        <v>3.6819299999999999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798.95</v>
      </c>
      <c r="D453" s="40">
        <v>808.31666666666661</v>
      </c>
      <c r="E453" s="40">
        <v>786.63333333333321</v>
      </c>
      <c r="F453" s="40">
        <v>774.31666666666661</v>
      </c>
      <c r="G453" s="40">
        <v>752.63333333333321</v>
      </c>
      <c r="H453" s="40">
        <v>820.63333333333321</v>
      </c>
      <c r="I453" s="40">
        <v>842.31666666666661</v>
      </c>
      <c r="J453" s="40">
        <v>854.63333333333321</v>
      </c>
      <c r="K453" s="31">
        <v>830</v>
      </c>
      <c r="L453" s="31">
        <v>796</v>
      </c>
      <c r="M453" s="31">
        <v>16.34131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6012.25</v>
      </c>
      <c r="D454" s="40">
        <v>6082.083333333333</v>
      </c>
      <c r="E454" s="40">
        <v>5920.1666666666661</v>
      </c>
      <c r="F454" s="40">
        <v>5828.083333333333</v>
      </c>
      <c r="G454" s="40">
        <v>5666.1666666666661</v>
      </c>
      <c r="H454" s="40">
        <v>6174.1666666666661</v>
      </c>
      <c r="I454" s="40">
        <v>6336.0833333333321</v>
      </c>
      <c r="J454" s="40">
        <v>6428.1666666666661</v>
      </c>
      <c r="K454" s="31">
        <v>6244</v>
      </c>
      <c r="L454" s="31">
        <v>5990</v>
      </c>
      <c r="M454" s="31">
        <v>1.57944</v>
      </c>
      <c r="N454" s="1"/>
      <c r="O454" s="1"/>
    </row>
    <row r="455" spans="1:15" ht="12.75" customHeight="1">
      <c r="A455" s="31">
        <v>445</v>
      </c>
      <c r="B455" s="31" t="s">
        <v>199</v>
      </c>
      <c r="C455" s="31">
        <v>488.65</v>
      </c>
      <c r="D455" s="40">
        <v>491.91666666666669</v>
      </c>
      <c r="E455" s="40">
        <v>482.03333333333336</v>
      </c>
      <c r="F455" s="40">
        <v>475.41666666666669</v>
      </c>
      <c r="G455" s="40">
        <v>465.53333333333336</v>
      </c>
      <c r="H455" s="40">
        <v>498.53333333333336</v>
      </c>
      <c r="I455" s="40">
        <v>508.41666666666669</v>
      </c>
      <c r="J455" s="40">
        <v>515.0333333333333</v>
      </c>
      <c r="K455" s="31">
        <v>501.8</v>
      </c>
      <c r="L455" s="31">
        <v>485.3</v>
      </c>
      <c r="M455" s="31">
        <v>209.15836999999999</v>
      </c>
      <c r="N455" s="1"/>
      <c r="O455" s="1"/>
    </row>
    <row r="456" spans="1:15" ht="12.75" customHeight="1">
      <c r="A456" s="31">
        <v>446</v>
      </c>
      <c r="B456" s="31" t="s">
        <v>536</v>
      </c>
      <c r="C456" s="31">
        <v>278.3</v>
      </c>
      <c r="D456" s="40">
        <v>280.23333333333335</v>
      </c>
      <c r="E456" s="40">
        <v>274.06666666666672</v>
      </c>
      <c r="F456" s="40">
        <v>269.83333333333337</v>
      </c>
      <c r="G456" s="40">
        <v>263.66666666666674</v>
      </c>
      <c r="H456" s="40">
        <v>284.4666666666667</v>
      </c>
      <c r="I456" s="40">
        <v>290.63333333333333</v>
      </c>
      <c r="J456" s="40">
        <v>294.86666666666667</v>
      </c>
      <c r="K456" s="31">
        <v>286.39999999999998</v>
      </c>
      <c r="L456" s="31">
        <v>276</v>
      </c>
      <c r="M456" s="31">
        <v>35.862220000000001</v>
      </c>
      <c r="N456" s="1"/>
      <c r="O456" s="1"/>
    </row>
    <row r="457" spans="1:15" ht="12.75" customHeight="1">
      <c r="A457" s="31">
        <v>447</v>
      </c>
      <c r="B457" s="31" t="s">
        <v>200</v>
      </c>
      <c r="C457" s="31">
        <v>238.55</v>
      </c>
      <c r="D457" s="40">
        <v>240.85</v>
      </c>
      <c r="E457" s="40">
        <v>235</v>
      </c>
      <c r="F457" s="40">
        <v>231.45000000000002</v>
      </c>
      <c r="G457" s="40">
        <v>225.60000000000002</v>
      </c>
      <c r="H457" s="40">
        <v>244.39999999999998</v>
      </c>
      <c r="I457" s="40">
        <v>250.24999999999994</v>
      </c>
      <c r="J457" s="40">
        <v>253.79999999999995</v>
      </c>
      <c r="K457" s="31">
        <v>246.7</v>
      </c>
      <c r="L457" s="31">
        <v>237.3</v>
      </c>
      <c r="M457" s="31">
        <v>678.47217999999998</v>
      </c>
      <c r="N457" s="1"/>
      <c r="O457" s="1"/>
    </row>
    <row r="458" spans="1:15" ht="12.75" customHeight="1">
      <c r="A458" s="31">
        <v>448</v>
      </c>
      <c r="B458" s="31" t="s">
        <v>201</v>
      </c>
      <c r="C458" s="31">
        <v>1178.5</v>
      </c>
      <c r="D458" s="40">
        <v>1184.2</v>
      </c>
      <c r="E458" s="40">
        <v>1165.45</v>
      </c>
      <c r="F458" s="40">
        <v>1152.4000000000001</v>
      </c>
      <c r="G458" s="40">
        <v>1133.6500000000001</v>
      </c>
      <c r="H458" s="40">
        <v>1197.25</v>
      </c>
      <c r="I458" s="40">
        <v>1216</v>
      </c>
      <c r="J458" s="40">
        <v>1229.05</v>
      </c>
      <c r="K458" s="31">
        <v>1202.95</v>
      </c>
      <c r="L458" s="31">
        <v>1171.1500000000001</v>
      </c>
      <c r="M458" s="31">
        <v>67.671009999999995</v>
      </c>
      <c r="N458" s="1"/>
      <c r="O458" s="1"/>
    </row>
    <row r="459" spans="1:15" ht="12.75" customHeight="1">
      <c r="A459" s="31">
        <v>449</v>
      </c>
      <c r="B459" s="31" t="s">
        <v>872</v>
      </c>
      <c r="C459" s="31">
        <v>788.05</v>
      </c>
      <c r="D459" s="40">
        <v>790.36666666666667</v>
      </c>
      <c r="E459" s="40">
        <v>777.73333333333335</v>
      </c>
      <c r="F459" s="40">
        <v>767.41666666666663</v>
      </c>
      <c r="G459" s="40">
        <v>754.7833333333333</v>
      </c>
      <c r="H459" s="40">
        <v>800.68333333333339</v>
      </c>
      <c r="I459" s="40">
        <v>813.31666666666683</v>
      </c>
      <c r="J459" s="40">
        <v>823.63333333333344</v>
      </c>
      <c r="K459" s="31">
        <v>803</v>
      </c>
      <c r="L459" s="31">
        <v>780.05</v>
      </c>
      <c r="M459" s="31">
        <v>0.49935000000000002</v>
      </c>
      <c r="N459" s="1"/>
      <c r="O459" s="1"/>
    </row>
    <row r="460" spans="1:15" ht="12.75" customHeight="1">
      <c r="A460" s="31">
        <v>450</v>
      </c>
      <c r="B460" s="31" t="s">
        <v>528</v>
      </c>
      <c r="C460" s="31">
        <v>2153.8000000000002</v>
      </c>
      <c r="D460" s="40">
        <v>2181.5333333333333</v>
      </c>
      <c r="E460" s="40">
        <v>2093.0666666666666</v>
      </c>
      <c r="F460" s="40">
        <v>2032.3333333333335</v>
      </c>
      <c r="G460" s="40">
        <v>1943.8666666666668</v>
      </c>
      <c r="H460" s="40">
        <v>2242.2666666666664</v>
      </c>
      <c r="I460" s="40">
        <v>2330.7333333333327</v>
      </c>
      <c r="J460" s="40">
        <v>2391.4666666666662</v>
      </c>
      <c r="K460" s="31">
        <v>2270</v>
      </c>
      <c r="L460" s="31">
        <v>2120.8000000000002</v>
      </c>
      <c r="M460" s="31">
        <v>1.74231</v>
      </c>
      <c r="N460" s="1"/>
      <c r="O460" s="1"/>
    </row>
    <row r="461" spans="1:15" ht="12.75" customHeight="1">
      <c r="A461" s="31">
        <v>451</v>
      </c>
      <c r="B461" s="31" t="s">
        <v>529</v>
      </c>
      <c r="C461" s="31">
        <v>881.35</v>
      </c>
      <c r="D461" s="40">
        <v>888.58333333333337</v>
      </c>
      <c r="E461" s="40">
        <v>863.61666666666679</v>
      </c>
      <c r="F461" s="40">
        <v>845.88333333333344</v>
      </c>
      <c r="G461" s="40">
        <v>820.91666666666686</v>
      </c>
      <c r="H461" s="40">
        <v>906.31666666666672</v>
      </c>
      <c r="I461" s="40">
        <v>931.28333333333319</v>
      </c>
      <c r="J461" s="40">
        <v>949.01666666666665</v>
      </c>
      <c r="K461" s="31">
        <v>913.55</v>
      </c>
      <c r="L461" s="31">
        <v>870.85</v>
      </c>
      <c r="M461" s="31">
        <v>2.1002999999999998</v>
      </c>
      <c r="N461" s="1"/>
      <c r="O461" s="1"/>
    </row>
    <row r="462" spans="1:15" ht="12.75" customHeight="1">
      <c r="A462" s="31">
        <v>452</v>
      </c>
      <c r="B462" s="31" t="s">
        <v>202</v>
      </c>
      <c r="C462" s="31">
        <v>3443.3</v>
      </c>
      <c r="D462" s="40">
        <v>3453.4500000000003</v>
      </c>
      <c r="E462" s="40">
        <v>3413.8500000000004</v>
      </c>
      <c r="F462" s="40">
        <v>3384.4</v>
      </c>
      <c r="G462" s="40">
        <v>3344.8</v>
      </c>
      <c r="H462" s="40">
        <v>3482.9000000000005</v>
      </c>
      <c r="I462" s="40">
        <v>3522.5</v>
      </c>
      <c r="J462" s="40">
        <v>3551.9500000000007</v>
      </c>
      <c r="K462" s="31">
        <v>3493.05</v>
      </c>
      <c r="L462" s="31">
        <v>3424</v>
      </c>
      <c r="M462" s="31">
        <v>21.617460000000001</v>
      </c>
      <c r="N462" s="1"/>
      <c r="O462" s="1"/>
    </row>
    <row r="463" spans="1:15" ht="12.75" customHeight="1">
      <c r="A463" s="31">
        <v>453</v>
      </c>
      <c r="B463" s="31" t="s">
        <v>537</v>
      </c>
      <c r="C463" s="31">
        <v>4043.8</v>
      </c>
      <c r="D463" s="40">
        <v>4066.25</v>
      </c>
      <c r="E463" s="40">
        <v>3997.55</v>
      </c>
      <c r="F463" s="40">
        <v>3951.3</v>
      </c>
      <c r="G463" s="40">
        <v>3882.6000000000004</v>
      </c>
      <c r="H463" s="40">
        <v>4112.5</v>
      </c>
      <c r="I463" s="40">
        <v>4181.2000000000007</v>
      </c>
      <c r="J463" s="40">
        <v>4227.45</v>
      </c>
      <c r="K463" s="31">
        <v>4134.95</v>
      </c>
      <c r="L463" s="31">
        <v>4020</v>
      </c>
      <c r="M463" s="31">
        <v>0.17341999999999999</v>
      </c>
      <c r="N463" s="1"/>
      <c r="O463" s="1"/>
    </row>
    <row r="464" spans="1:15" ht="12.75" customHeight="1">
      <c r="A464" s="31">
        <v>454</v>
      </c>
      <c r="B464" s="31" t="s">
        <v>203</v>
      </c>
      <c r="C464" s="31">
        <v>1538.1</v>
      </c>
      <c r="D464" s="40">
        <v>1546</v>
      </c>
      <c r="E464" s="40">
        <v>1522.1</v>
      </c>
      <c r="F464" s="40">
        <v>1506.1</v>
      </c>
      <c r="G464" s="40">
        <v>1482.1999999999998</v>
      </c>
      <c r="H464" s="40">
        <v>1562</v>
      </c>
      <c r="I464" s="40">
        <v>1585.9</v>
      </c>
      <c r="J464" s="40">
        <v>1601.9</v>
      </c>
      <c r="K464" s="31">
        <v>1569.9</v>
      </c>
      <c r="L464" s="31">
        <v>1530</v>
      </c>
      <c r="M464" s="31">
        <v>16.44163</v>
      </c>
      <c r="N464" s="1"/>
      <c r="O464" s="1"/>
    </row>
    <row r="465" spans="1:15" ht="12.75" customHeight="1">
      <c r="A465" s="31">
        <v>455</v>
      </c>
      <c r="B465" s="31" t="s">
        <v>539</v>
      </c>
      <c r="C465" s="31">
        <v>1692.65</v>
      </c>
      <c r="D465" s="40">
        <v>1715.7</v>
      </c>
      <c r="E465" s="40">
        <v>1646.5</v>
      </c>
      <c r="F465" s="40">
        <v>1600.35</v>
      </c>
      <c r="G465" s="40">
        <v>1531.1499999999999</v>
      </c>
      <c r="H465" s="40">
        <v>1761.8500000000001</v>
      </c>
      <c r="I465" s="40">
        <v>1831.0500000000004</v>
      </c>
      <c r="J465" s="40">
        <v>1877.2000000000003</v>
      </c>
      <c r="K465" s="31">
        <v>1784.9</v>
      </c>
      <c r="L465" s="31">
        <v>1669.55</v>
      </c>
      <c r="M465" s="31">
        <v>1.9014200000000001</v>
      </c>
      <c r="N465" s="1"/>
      <c r="O465" s="1"/>
    </row>
    <row r="466" spans="1:15" ht="12.75" customHeight="1">
      <c r="A466" s="31">
        <v>456</v>
      </c>
      <c r="B466" s="31" t="s">
        <v>540</v>
      </c>
      <c r="C466" s="31">
        <v>1114.6500000000001</v>
      </c>
      <c r="D466" s="40">
        <v>1122.8333333333335</v>
      </c>
      <c r="E466" s="40">
        <v>1101.7166666666669</v>
      </c>
      <c r="F466" s="40">
        <v>1088.7833333333335</v>
      </c>
      <c r="G466" s="40">
        <v>1067.666666666667</v>
      </c>
      <c r="H466" s="40">
        <v>1135.7666666666669</v>
      </c>
      <c r="I466" s="40">
        <v>1156.8833333333337</v>
      </c>
      <c r="J466" s="40">
        <v>1169.8166666666668</v>
      </c>
      <c r="K466" s="31">
        <v>1143.95</v>
      </c>
      <c r="L466" s="31">
        <v>1109.9000000000001</v>
      </c>
      <c r="M466" s="31">
        <v>0.62661</v>
      </c>
      <c r="N466" s="1"/>
      <c r="O466" s="1"/>
    </row>
    <row r="467" spans="1:15" ht="12.75" customHeight="1">
      <c r="A467" s="31">
        <v>457</v>
      </c>
      <c r="B467" s="31" t="s">
        <v>544</v>
      </c>
      <c r="C467" s="31">
        <v>1708.15</v>
      </c>
      <c r="D467" s="40">
        <v>1714.7166666666665</v>
      </c>
      <c r="E467" s="40">
        <v>1684.4333333333329</v>
      </c>
      <c r="F467" s="40">
        <v>1660.7166666666665</v>
      </c>
      <c r="G467" s="40">
        <v>1630.4333333333329</v>
      </c>
      <c r="H467" s="40">
        <v>1738.4333333333329</v>
      </c>
      <c r="I467" s="40">
        <v>1768.7166666666662</v>
      </c>
      <c r="J467" s="40">
        <v>1792.4333333333329</v>
      </c>
      <c r="K467" s="31">
        <v>1745</v>
      </c>
      <c r="L467" s="31">
        <v>1691</v>
      </c>
      <c r="M467" s="31">
        <v>3.5975899999999998</v>
      </c>
      <c r="N467" s="1"/>
      <c r="O467" s="1"/>
    </row>
    <row r="468" spans="1:15" ht="12.75" customHeight="1">
      <c r="A468" s="31">
        <v>458</v>
      </c>
      <c r="B468" s="31" t="s">
        <v>541</v>
      </c>
      <c r="C468" s="31">
        <v>1887.8</v>
      </c>
      <c r="D468" s="40">
        <v>1908.6000000000001</v>
      </c>
      <c r="E468" s="40">
        <v>1860.2000000000003</v>
      </c>
      <c r="F468" s="40">
        <v>1832.6000000000001</v>
      </c>
      <c r="G468" s="40">
        <v>1784.2000000000003</v>
      </c>
      <c r="H468" s="40">
        <v>1936.2000000000003</v>
      </c>
      <c r="I468" s="40">
        <v>1984.6000000000004</v>
      </c>
      <c r="J468" s="40">
        <v>2012.2000000000003</v>
      </c>
      <c r="K468" s="31">
        <v>1957</v>
      </c>
      <c r="L468" s="31">
        <v>1881</v>
      </c>
      <c r="M468" s="31">
        <v>0.40190999999999999</v>
      </c>
      <c r="N468" s="1"/>
      <c r="O468" s="1"/>
    </row>
    <row r="469" spans="1:15" ht="12.75" customHeight="1">
      <c r="A469" s="31">
        <v>459</v>
      </c>
      <c r="B469" s="31" t="s">
        <v>204</v>
      </c>
      <c r="C469" s="31">
        <v>2375.85</v>
      </c>
      <c r="D469" s="40">
        <v>2382.0333333333333</v>
      </c>
      <c r="E469" s="40">
        <v>2358.8166666666666</v>
      </c>
      <c r="F469" s="40">
        <v>2341.7833333333333</v>
      </c>
      <c r="G469" s="40">
        <v>2318.5666666666666</v>
      </c>
      <c r="H469" s="40">
        <v>2399.0666666666666</v>
      </c>
      <c r="I469" s="40">
        <v>2422.2833333333328</v>
      </c>
      <c r="J469" s="40">
        <v>2439.3166666666666</v>
      </c>
      <c r="K469" s="31">
        <v>2405.25</v>
      </c>
      <c r="L469" s="31">
        <v>2365</v>
      </c>
      <c r="M469" s="31">
        <v>6.1414499999999999</v>
      </c>
      <c r="N469" s="1"/>
      <c r="O469" s="1"/>
    </row>
    <row r="470" spans="1:15" ht="12.75" customHeight="1">
      <c r="A470" s="31">
        <v>460</v>
      </c>
      <c r="B470" s="31" t="s">
        <v>205</v>
      </c>
      <c r="C470" s="31">
        <v>2817.5</v>
      </c>
      <c r="D470" s="40">
        <v>2824.7333333333336</v>
      </c>
      <c r="E470" s="40">
        <v>2793.7666666666673</v>
      </c>
      <c r="F470" s="40">
        <v>2770.0333333333338</v>
      </c>
      <c r="G470" s="40">
        <v>2739.0666666666675</v>
      </c>
      <c r="H470" s="40">
        <v>2848.4666666666672</v>
      </c>
      <c r="I470" s="40">
        <v>2879.4333333333334</v>
      </c>
      <c r="J470" s="40">
        <v>2903.166666666667</v>
      </c>
      <c r="K470" s="31">
        <v>2855.7</v>
      </c>
      <c r="L470" s="31">
        <v>2801</v>
      </c>
      <c r="M470" s="31">
        <v>1.8164199999999999</v>
      </c>
      <c r="N470" s="1"/>
      <c r="O470" s="1"/>
    </row>
    <row r="471" spans="1:15" ht="12.75" customHeight="1">
      <c r="A471" s="31">
        <v>461</v>
      </c>
      <c r="B471" s="31" t="s">
        <v>206</v>
      </c>
      <c r="C471" s="31">
        <v>550.5</v>
      </c>
      <c r="D471" s="40">
        <v>546.48333333333335</v>
      </c>
      <c r="E471" s="40">
        <v>535.01666666666665</v>
      </c>
      <c r="F471" s="40">
        <v>519.5333333333333</v>
      </c>
      <c r="G471" s="40">
        <v>508.06666666666661</v>
      </c>
      <c r="H471" s="40">
        <v>561.9666666666667</v>
      </c>
      <c r="I471" s="40">
        <v>573.43333333333339</v>
      </c>
      <c r="J471" s="40">
        <v>588.91666666666674</v>
      </c>
      <c r="K471" s="31">
        <v>557.95000000000005</v>
      </c>
      <c r="L471" s="31">
        <v>531</v>
      </c>
      <c r="M471" s="31">
        <v>21.182919999999999</v>
      </c>
      <c r="N471" s="1"/>
      <c r="O471" s="1"/>
    </row>
    <row r="472" spans="1:15" ht="12.75" customHeight="1">
      <c r="A472" s="31">
        <v>462</v>
      </c>
      <c r="B472" s="31" t="s">
        <v>207</v>
      </c>
      <c r="C472" s="31">
        <v>1095.75</v>
      </c>
      <c r="D472" s="40">
        <v>1101.25</v>
      </c>
      <c r="E472" s="40">
        <v>1084.5</v>
      </c>
      <c r="F472" s="40">
        <v>1073.25</v>
      </c>
      <c r="G472" s="40">
        <v>1056.5</v>
      </c>
      <c r="H472" s="40">
        <v>1112.5</v>
      </c>
      <c r="I472" s="40">
        <v>1129.25</v>
      </c>
      <c r="J472" s="40">
        <v>1140.5</v>
      </c>
      <c r="K472" s="31">
        <v>1118</v>
      </c>
      <c r="L472" s="31">
        <v>1090</v>
      </c>
      <c r="M472" s="31">
        <v>10.45914</v>
      </c>
      <c r="N472" s="1"/>
      <c r="O472" s="1"/>
    </row>
    <row r="473" spans="1:15" ht="12.75" customHeight="1">
      <c r="A473" s="31">
        <v>463</v>
      </c>
      <c r="B473" s="31" t="s">
        <v>542</v>
      </c>
      <c r="C473" s="31">
        <v>52.25</v>
      </c>
      <c r="D473" s="40">
        <v>52.050000000000004</v>
      </c>
      <c r="E473" s="40">
        <v>51.850000000000009</v>
      </c>
      <c r="F473" s="40">
        <v>51.45</v>
      </c>
      <c r="G473" s="40">
        <v>51.250000000000007</v>
      </c>
      <c r="H473" s="40">
        <v>52.45000000000001</v>
      </c>
      <c r="I473" s="40">
        <v>52.650000000000013</v>
      </c>
      <c r="J473" s="40">
        <v>53.050000000000011</v>
      </c>
      <c r="K473" s="31">
        <v>52.25</v>
      </c>
      <c r="L473" s="31">
        <v>51.65</v>
      </c>
      <c r="M473" s="31">
        <v>189.65268</v>
      </c>
      <c r="N473" s="1"/>
      <c r="O473" s="1"/>
    </row>
    <row r="474" spans="1:15" ht="12.75" customHeight="1">
      <c r="A474" s="31">
        <v>464</v>
      </c>
      <c r="B474" s="31" t="s">
        <v>543</v>
      </c>
      <c r="C474" s="31">
        <v>183.2</v>
      </c>
      <c r="D474" s="40">
        <v>186.95000000000002</v>
      </c>
      <c r="E474" s="40">
        <v>177.35000000000002</v>
      </c>
      <c r="F474" s="40">
        <v>171.5</v>
      </c>
      <c r="G474" s="40">
        <v>161.9</v>
      </c>
      <c r="H474" s="40">
        <v>192.80000000000004</v>
      </c>
      <c r="I474" s="40">
        <v>202.4</v>
      </c>
      <c r="J474" s="40">
        <v>208.25000000000006</v>
      </c>
      <c r="K474" s="31">
        <v>196.55</v>
      </c>
      <c r="L474" s="31">
        <v>181.1</v>
      </c>
      <c r="M474" s="31">
        <v>23.536729999999999</v>
      </c>
      <c r="N474" s="1"/>
      <c r="O474" s="1"/>
    </row>
    <row r="475" spans="1:15" ht="12.75" customHeight="1">
      <c r="A475" s="31">
        <v>465</v>
      </c>
      <c r="B475" s="31" t="s">
        <v>530</v>
      </c>
      <c r="C475" s="31">
        <v>10673.65</v>
      </c>
      <c r="D475" s="40">
        <v>10696.449999999999</v>
      </c>
      <c r="E475" s="40">
        <v>10549.199999999997</v>
      </c>
      <c r="F475" s="40">
        <v>10424.749999999998</v>
      </c>
      <c r="G475" s="40">
        <v>10277.499999999996</v>
      </c>
      <c r="H475" s="40">
        <v>10820.899999999998</v>
      </c>
      <c r="I475" s="40">
        <v>10968.150000000001</v>
      </c>
      <c r="J475" s="40">
        <v>11092.599999999999</v>
      </c>
      <c r="K475" s="31">
        <v>10843.7</v>
      </c>
      <c r="L475" s="31">
        <v>10572</v>
      </c>
      <c r="M475" s="31">
        <v>8.3449999999999996E-2</v>
      </c>
      <c r="N475" s="1"/>
      <c r="O475" s="1"/>
    </row>
    <row r="476" spans="1:15" ht="12.75" customHeight="1">
      <c r="A476" s="31">
        <v>466</v>
      </c>
      <c r="B476" s="31" t="s">
        <v>873</v>
      </c>
      <c r="C476" s="31">
        <v>92.65</v>
      </c>
      <c r="D476" s="40">
        <v>92.65000000000002</v>
      </c>
      <c r="E476" s="40">
        <v>92.650000000000034</v>
      </c>
      <c r="F476" s="40">
        <v>92.65000000000002</v>
      </c>
      <c r="G476" s="40">
        <v>92.650000000000034</v>
      </c>
      <c r="H476" s="40">
        <v>92.650000000000034</v>
      </c>
      <c r="I476" s="40">
        <v>92.65</v>
      </c>
      <c r="J476" s="40">
        <v>92.650000000000034</v>
      </c>
      <c r="K476" s="31">
        <v>92.65</v>
      </c>
      <c r="L476" s="31">
        <v>92.65</v>
      </c>
      <c r="M476" s="31">
        <v>13.05223</v>
      </c>
      <c r="N476" s="1"/>
      <c r="O476" s="1"/>
    </row>
    <row r="477" spans="1:15" ht="12.75" customHeight="1">
      <c r="A477" s="31">
        <v>467</v>
      </c>
      <c r="B477" s="31" t="s">
        <v>531</v>
      </c>
      <c r="C477" s="31">
        <v>41.7</v>
      </c>
      <c r="D477" s="40">
        <v>41.949999999999996</v>
      </c>
      <c r="E477" s="40">
        <v>41.249999999999993</v>
      </c>
      <c r="F477" s="40">
        <v>40.799999999999997</v>
      </c>
      <c r="G477" s="40">
        <v>40.099999999999994</v>
      </c>
      <c r="H477" s="40">
        <v>42.399999999999991</v>
      </c>
      <c r="I477" s="40">
        <v>43.099999999999994</v>
      </c>
      <c r="J477" s="40">
        <v>43.54999999999999</v>
      </c>
      <c r="K477" s="31">
        <v>42.65</v>
      </c>
      <c r="L477" s="31">
        <v>41.5</v>
      </c>
      <c r="M477" s="31">
        <v>38.430489999999999</v>
      </c>
      <c r="N477" s="1"/>
      <c r="O477" s="1"/>
    </row>
    <row r="478" spans="1:15" ht="12.75" customHeight="1">
      <c r="A478" s="31">
        <v>468</v>
      </c>
      <c r="B478" s="31" t="s">
        <v>208</v>
      </c>
      <c r="C478" s="31">
        <v>702.15</v>
      </c>
      <c r="D478" s="40">
        <v>712.04999999999984</v>
      </c>
      <c r="E478" s="40">
        <v>690.39999999999964</v>
      </c>
      <c r="F478" s="40">
        <v>678.64999999999975</v>
      </c>
      <c r="G478" s="40">
        <v>656.99999999999955</v>
      </c>
      <c r="H478" s="40">
        <v>723.79999999999973</v>
      </c>
      <c r="I478" s="40">
        <v>745.45</v>
      </c>
      <c r="J478" s="40">
        <v>757.19999999999982</v>
      </c>
      <c r="K478" s="31">
        <v>733.7</v>
      </c>
      <c r="L478" s="31">
        <v>700.3</v>
      </c>
      <c r="M478" s="31">
        <v>29.662099999999999</v>
      </c>
      <c r="N478" s="1"/>
      <c r="O478" s="1"/>
    </row>
    <row r="479" spans="1:15" ht="12.75" customHeight="1">
      <c r="A479" s="31">
        <v>469</v>
      </c>
      <c r="B479" s="31" t="s">
        <v>209</v>
      </c>
      <c r="C479" s="31">
        <v>1571.35</v>
      </c>
      <c r="D479" s="40">
        <v>1575.6999999999998</v>
      </c>
      <c r="E479" s="40">
        <v>1554.0999999999997</v>
      </c>
      <c r="F479" s="40">
        <v>1536.85</v>
      </c>
      <c r="G479" s="40">
        <v>1515.2499999999998</v>
      </c>
      <c r="H479" s="40">
        <v>1592.9499999999996</v>
      </c>
      <c r="I479" s="40">
        <v>1614.55</v>
      </c>
      <c r="J479" s="40">
        <v>1631.7999999999995</v>
      </c>
      <c r="K479" s="31">
        <v>1597.3</v>
      </c>
      <c r="L479" s="31">
        <v>1558.45</v>
      </c>
      <c r="M479" s="31">
        <v>1.66856</v>
      </c>
      <c r="N479" s="1"/>
      <c r="O479" s="1"/>
    </row>
    <row r="480" spans="1:15" ht="12.75" customHeight="1">
      <c r="A480" s="31">
        <v>470</v>
      </c>
      <c r="B480" s="31" t="s">
        <v>545</v>
      </c>
      <c r="C480" s="31">
        <v>13.65</v>
      </c>
      <c r="D480" s="40">
        <v>13.633333333333333</v>
      </c>
      <c r="E480" s="40">
        <v>13.516666666666666</v>
      </c>
      <c r="F480" s="40">
        <v>13.383333333333333</v>
      </c>
      <c r="G480" s="40">
        <v>13.266666666666666</v>
      </c>
      <c r="H480" s="40">
        <v>13.766666666666666</v>
      </c>
      <c r="I480" s="40">
        <v>13.883333333333333</v>
      </c>
      <c r="J480" s="40">
        <v>14.016666666666666</v>
      </c>
      <c r="K480" s="31">
        <v>13.75</v>
      </c>
      <c r="L480" s="31">
        <v>13.5</v>
      </c>
      <c r="M480" s="31">
        <v>52.158569999999997</v>
      </c>
      <c r="N480" s="1"/>
      <c r="O480" s="1"/>
    </row>
    <row r="481" spans="1:15" ht="12.75" customHeight="1">
      <c r="A481" s="31">
        <v>471</v>
      </c>
      <c r="B481" s="31" t="s">
        <v>546</v>
      </c>
      <c r="C481" s="31">
        <v>504.9</v>
      </c>
      <c r="D481" s="40">
        <v>508.9666666666667</v>
      </c>
      <c r="E481" s="40">
        <v>495.93333333333339</v>
      </c>
      <c r="F481" s="40">
        <v>486.9666666666667</v>
      </c>
      <c r="G481" s="40">
        <v>473.93333333333339</v>
      </c>
      <c r="H481" s="40">
        <v>517.93333333333339</v>
      </c>
      <c r="I481" s="40">
        <v>530.9666666666667</v>
      </c>
      <c r="J481" s="40">
        <v>539.93333333333339</v>
      </c>
      <c r="K481" s="31">
        <v>522</v>
      </c>
      <c r="L481" s="31">
        <v>500</v>
      </c>
      <c r="M481" s="31">
        <v>4.0190000000000001</v>
      </c>
      <c r="N481" s="1"/>
      <c r="O481" s="1"/>
    </row>
    <row r="482" spans="1:15" ht="12.75" customHeight="1">
      <c r="A482" s="31">
        <v>472</v>
      </c>
      <c r="B482" s="31" t="s">
        <v>548</v>
      </c>
      <c r="C482" s="31">
        <v>144.80000000000001</v>
      </c>
      <c r="D482" s="40">
        <v>144.16666666666666</v>
      </c>
      <c r="E482" s="40">
        <v>142.7833333333333</v>
      </c>
      <c r="F482" s="40">
        <v>140.76666666666665</v>
      </c>
      <c r="G482" s="40">
        <v>139.3833333333333</v>
      </c>
      <c r="H482" s="40">
        <v>146.18333333333331</v>
      </c>
      <c r="I482" s="40">
        <v>147.56666666666669</v>
      </c>
      <c r="J482" s="40">
        <v>149.58333333333331</v>
      </c>
      <c r="K482" s="31">
        <v>145.55000000000001</v>
      </c>
      <c r="L482" s="31">
        <v>142.15</v>
      </c>
      <c r="M482" s="31">
        <v>6.2455499999999997</v>
      </c>
      <c r="N482" s="1"/>
      <c r="O482" s="1"/>
    </row>
    <row r="483" spans="1:15" ht="12.75" customHeight="1">
      <c r="A483" s="31">
        <v>473</v>
      </c>
      <c r="B483" s="31" t="s">
        <v>549</v>
      </c>
      <c r="C483" s="31">
        <v>19.2</v>
      </c>
      <c r="D483" s="40">
        <v>19.316666666666666</v>
      </c>
      <c r="E483" s="40">
        <v>19.033333333333331</v>
      </c>
      <c r="F483" s="40">
        <v>18.866666666666664</v>
      </c>
      <c r="G483" s="40">
        <v>18.583333333333329</v>
      </c>
      <c r="H483" s="40">
        <v>19.483333333333334</v>
      </c>
      <c r="I483" s="40">
        <v>19.766666666666673</v>
      </c>
      <c r="J483" s="40">
        <v>19.933333333333337</v>
      </c>
      <c r="K483" s="31">
        <v>19.600000000000001</v>
      </c>
      <c r="L483" s="31">
        <v>19.149999999999999</v>
      </c>
      <c r="M483" s="31">
        <v>26.632760000000001</v>
      </c>
      <c r="N483" s="1"/>
      <c r="O483" s="1"/>
    </row>
    <row r="484" spans="1:15" ht="12.75" customHeight="1">
      <c r="A484" s="31">
        <v>474</v>
      </c>
      <c r="B484" s="31" t="s">
        <v>210</v>
      </c>
      <c r="C484" s="31">
        <v>7577.3</v>
      </c>
      <c r="D484" s="40">
        <v>7631.7833333333328</v>
      </c>
      <c r="E484" s="40">
        <v>7495.5166666666655</v>
      </c>
      <c r="F484" s="40">
        <v>7413.7333333333327</v>
      </c>
      <c r="G484" s="40">
        <v>7277.4666666666653</v>
      </c>
      <c r="H484" s="40">
        <v>7713.5666666666657</v>
      </c>
      <c r="I484" s="40">
        <v>7849.8333333333321</v>
      </c>
      <c r="J484" s="40">
        <v>7931.6166666666659</v>
      </c>
      <c r="K484" s="31">
        <v>7768.05</v>
      </c>
      <c r="L484" s="31">
        <v>7550</v>
      </c>
      <c r="M484" s="31">
        <v>2.9276599999999999</v>
      </c>
      <c r="N484" s="1"/>
      <c r="O484" s="1"/>
    </row>
    <row r="485" spans="1:15" ht="12.75" customHeight="1">
      <c r="A485" s="31">
        <v>475</v>
      </c>
      <c r="B485" s="31" t="s">
        <v>279</v>
      </c>
      <c r="C485" s="31">
        <v>46.3</v>
      </c>
      <c r="D485" s="40">
        <v>46.766666666666673</v>
      </c>
      <c r="E485" s="40">
        <v>45.483333333333348</v>
      </c>
      <c r="F485" s="40">
        <v>44.666666666666679</v>
      </c>
      <c r="G485" s="40">
        <v>43.383333333333354</v>
      </c>
      <c r="H485" s="40">
        <v>47.583333333333343</v>
      </c>
      <c r="I485" s="40">
        <v>48.86666666666666</v>
      </c>
      <c r="J485" s="40">
        <v>49.683333333333337</v>
      </c>
      <c r="K485" s="31">
        <v>48.05</v>
      </c>
      <c r="L485" s="31">
        <v>45.95</v>
      </c>
      <c r="M485" s="31">
        <v>119.23224999999999</v>
      </c>
      <c r="N485" s="1"/>
      <c r="O485" s="1"/>
    </row>
    <row r="486" spans="1:15" ht="12.75" customHeight="1">
      <c r="A486" s="31">
        <v>476</v>
      </c>
      <c r="B486" s="31" t="s">
        <v>211</v>
      </c>
      <c r="C486" s="31">
        <v>721.7</v>
      </c>
      <c r="D486" s="40">
        <v>724.65000000000009</v>
      </c>
      <c r="E486" s="40">
        <v>713.20000000000016</v>
      </c>
      <c r="F486" s="40">
        <v>704.7</v>
      </c>
      <c r="G486" s="40">
        <v>693.25000000000011</v>
      </c>
      <c r="H486" s="40">
        <v>733.1500000000002</v>
      </c>
      <c r="I486" s="40">
        <v>744.6</v>
      </c>
      <c r="J486" s="40">
        <v>753.10000000000025</v>
      </c>
      <c r="K486" s="31">
        <v>736.1</v>
      </c>
      <c r="L486" s="31">
        <v>716.15</v>
      </c>
      <c r="M486" s="31">
        <v>13.127050000000001</v>
      </c>
      <c r="N486" s="1"/>
      <c r="O486" s="1"/>
    </row>
    <row r="487" spans="1:15" ht="12.75" customHeight="1">
      <c r="A487" s="31">
        <v>477</v>
      </c>
      <c r="B487" s="31" t="s">
        <v>547</v>
      </c>
      <c r="C487" s="31">
        <v>1070.6500000000001</v>
      </c>
      <c r="D487" s="40">
        <v>1054.1833333333334</v>
      </c>
      <c r="E487" s="40">
        <v>1029.3666666666668</v>
      </c>
      <c r="F487" s="40">
        <v>988.08333333333337</v>
      </c>
      <c r="G487" s="40">
        <v>963.26666666666677</v>
      </c>
      <c r="H487" s="40">
        <v>1095.4666666666667</v>
      </c>
      <c r="I487" s="40">
        <v>1120.2833333333333</v>
      </c>
      <c r="J487" s="40">
        <v>1161.5666666666668</v>
      </c>
      <c r="K487" s="31">
        <v>1079</v>
      </c>
      <c r="L487" s="31">
        <v>1012.9</v>
      </c>
      <c r="M487" s="31">
        <v>2.0193300000000001</v>
      </c>
      <c r="N487" s="1"/>
      <c r="O487" s="1"/>
    </row>
    <row r="488" spans="1:15" ht="12.75" customHeight="1">
      <c r="A488" s="31">
        <v>478</v>
      </c>
      <c r="B488" s="31" t="s">
        <v>552</v>
      </c>
      <c r="C488" s="31">
        <v>545.9</v>
      </c>
      <c r="D488" s="40">
        <v>552.9666666666667</v>
      </c>
      <c r="E488" s="40">
        <v>537.93333333333339</v>
      </c>
      <c r="F488" s="40">
        <v>529.9666666666667</v>
      </c>
      <c r="G488" s="40">
        <v>514.93333333333339</v>
      </c>
      <c r="H488" s="40">
        <v>560.93333333333339</v>
      </c>
      <c r="I488" s="40">
        <v>575.9666666666667</v>
      </c>
      <c r="J488" s="40">
        <v>583.93333333333339</v>
      </c>
      <c r="K488" s="31">
        <v>568</v>
      </c>
      <c r="L488" s="31">
        <v>545</v>
      </c>
      <c r="M488" s="31">
        <v>0.94530000000000003</v>
      </c>
      <c r="N488" s="1"/>
      <c r="O488" s="1"/>
    </row>
    <row r="489" spans="1:15" ht="12.75" customHeight="1">
      <c r="A489" s="31">
        <v>479</v>
      </c>
      <c r="B489" s="31" t="s">
        <v>553</v>
      </c>
      <c r="C489" s="31">
        <v>36.6</v>
      </c>
      <c r="D489" s="40">
        <v>36.716666666666669</v>
      </c>
      <c r="E489" s="40">
        <v>34.88333333333334</v>
      </c>
      <c r="F489" s="40">
        <v>33.166666666666671</v>
      </c>
      <c r="G489" s="40">
        <v>31.333333333333343</v>
      </c>
      <c r="H489" s="40">
        <v>38.433333333333337</v>
      </c>
      <c r="I489" s="40">
        <v>40.266666666666666</v>
      </c>
      <c r="J489" s="40">
        <v>41.983333333333334</v>
      </c>
      <c r="K489" s="31">
        <v>38.549999999999997</v>
      </c>
      <c r="L489" s="31">
        <v>35</v>
      </c>
      <c r="M489" s="31">
        <v>102.56005</v>
      </c>
      <c r="N489" s="1"/>
      <c r="O489" s="1"/>
    </row>
    <row r="490" spans="1:15" ht="12.75" customHeight="1">
      <c r="A490" s="31">
        <v>480</v>
      </c>
      <c r="B490" s="31" t="s">
        <v>554</v>
      </c>
      <c r="C490" s="31">
        <v>1088.1500000000001</v>
      </c>
      <c r="D490" s="40">
        <v>1096.4666666666667</v>
      </c>
      <c r="E490" s="40">
        <v>1075.7833333333333</v>
      </c>
      <c r="F490" s="40">
        <v>1063.4166666666665</v>
      </c>
      <c r="G490" s="40">
        <v>1042.7333333333331</v>
      </c>
      <c r="H490" s="40">
        <v>1108.8333333333335</v>
      </c>
      <c r="I490" s="40">
        <v>1129.5166666666669</v>
      </c>
      <c r="J490" s="40">
        <v>1141.8833333333337</v>
      </c>
      <c r="K490" s="31">
        <v>1117.1500000000001</v>
      </c>
      <c r="L490" s="31">
        <v>1084.0999999999999</v>
      </c>
      <c r="M490" s="31">
        <v>0.32312999999999997</v>
      </c>
      <c r="N490" s="1"/>
      <c r="O490" s="1"/>
    </row>
    <row r="491" spans="1:15" ht="12.75" customHeight="1">
      <c r="A491" s="31">
        <v>481</v>
      </c>
      <c r="B491" s="31" t="s">
        <v>556</v>
      </c>
      <c r="C491" s="31">
        <v>297.85000000000002</v>
      </c>
      <c r="D491" s="40">
        <v>300.26666666666665</v>
      </c>
      <c r="E491" s="40">
        <v>293.58333333333331</v>
      </c>
      <c r="F491" s="40">
        <v>289.31666666666666</v>
      </c>
      <c r="G491" s="40">
        <v>282.63333333333333</v>
      </c>
      <c r="H491" s="40">
        <v>304.5333333333333</v>
      </c>
      <c r="I491" s="40">
        <v>311.2166666666667</v>
      </c>
      <c r="J491" s="40">
        <v>315.48333333333329</v>
      </c>
      <c r="K491" s="31">
        <v>306.95</v>
      </c>
      <c r="L491" s="31">
        <v>296</v>
      </c>
      <c r="M491" s="31">
        <v>1.76075</v>
      </c>
      <c r="N491" s="1"/>
      <c r="O491" s="1"/>
    </row>
    <row r="492" spans="1:15" ht="12.75" customHeight="1">
      <c r="A492" s="31">
        <v>482</v>
      </c>
      <c r="B492" s="31" t="s">
        <v>281</v>
      </c>
      <c r="C492" s="31">
        <v>915.7</v>
      </c>
      <c r="D492" s="40">
        <v>919.7166666666667</v>
      </c>
      <c r="E492" s="40">
        <v>901.98333333333335</v>
      </c>
      <c r="F492" s="40">
        <v>888.26666666666665</v>
      </c>
      <c r="G492" s="40">
        <v>870.5333333333333</v>
      </c>
      <c r="H492" s="40">
        <v>933.43333333333339</v>
      </c>
      <c r="I492" s="40">
        <v>951.16666666666674</v>
      </c>
      <c r="J492" s="40">
        <v>964.88333333333344</v>
      </c>
      <c r="K492" s="31">
        <v>937.45</v>
      </c>
      <c r="L492" s="31">
        <v>906</v>
      </c>
      <c r="M492" s="31">
        <v>3.0538500000000002</v>
      </c>
      <c r="N492" s="1"/>
      <c r="O492" s="1"/>
    </row>
    <row r="493" spans="1:15" ht="12.75" customHeight="1">
      <c r="A493" s="31">
        <v>483</v>
      </c>
      <c r="B493" s="31" t="s">
        <v>212</v>
      </c>
      <c r="C493" s="31">
        <v>345.6</v>
      </c>
      <c r="D493" s="40">
        <v>346.43333333333334</v>
      </c>
      <c r="E493" s="40">
        <v>339.61666666666667</v>
      </c>
      <c r="F493" s="40">
        <v>333.63333333333333</v>
      </c>
      <c r="G493" s="40">
        <v>326.81666666666666</v>
      </c>
      <c r="H493" s="40">
        <v>352.41666666666669</v>
      </c>
      <c r="I493" s="40">
        <v>359.23333333333341</v>
      </c>
      <c r="J493" s="40">
        <v>365.2166666666667</v>
      </c>
      <c r="K493" s="31">
        <v>353.25</v>
      </c>
      <c r="L493" s="31">
        <v>340.45</v>
      </c>
      <c r="M493" s="31">
        <v>290.83798999999999</v>
      </c>
      <c r="N493" s="1"/>
      <c r="O493" s="1"/>
    </row>
    <row r="494" spans="1:15" ht="12.75" customHeight="1">
      <c r="A494" s="31">
        <v>484</v>
      </c>
      <c r="B494" s="31" t="s">
        <v>557</v>
      </c>
      <c r="C494" s="31">
        <v>2629.6</v>
      </c>
      <c r="D494" s="40">
        <v>2638.2000000000003</v>
      </c>
      <c r="E494" s="40">
        <v>2587.4000000000005</v>
      </c>
      <c r="F494" s="40">
        <v>2545.2000000000003</v>
      </c>
      <c r="G494" s="40">
        <v>2494.4000000000005</v>
      </c>
      <c r="H494" s="40">
        <v>2680.4000000000005</v>
      </c>
      <c r="I494" s="40">
        <v>2731.2000000000007</v>
      </c>
      <c r="J494" s="40">
        <v>2773.4000000000005</v>
      </c>
      <c r="K494" s="31">
        <v>2689</v>
      </c>
      <c r="L494" s="31">
        <v>2596</v>
      </c>
      <c r="M494" s="31">
        <v>0.33692</v>
      </c>
      <c r="N494" s="1"/>
      <c r="O494" s="1"/>
    </row>
    <row r="495" spans="1:15" ht="12.75" customHeight="1">
      <c r="A495" s="31">
        <v>485</v>
      </c>
      <c r="B495" s="31" t="s">
        <v>280</v>
      </c>
      <c r="C495" s="31">
        <v>249.3</v>
      </c>
      <c r="D495" s="40">
        <v>245.43333333333331</v>
      </c>
      <c r="E495" s="40">
        <v>238.86666666666662</v>
      </c>
      <c r="F495" s="40">
        <v>228.43333333333331</v>
      </c>
      <c r="G495" s="40">
        <v>221.86666666666662</v>
      </c>
      <c r="H495" s="40">
        <v>255.86666666666662</v>
      </c>
      <c r="I495" s="40">
        <v>262.43333333333328</v>
      </c>
      <c r="J495" s="40">
        <v>272.86666666666662</v>
      </c>
      <c r="K495" s="31">
        <v>252</v>
      </c>
      <c r="L495" s="31">
        <v>235</v>
      </c>
      <c r="M495" s="31">
        <v>11.92187</v>
      </c>
      <c r="N495" s="1"/>
      <c r="O495" s="1"/>
    </row>
    <row r="496" spans="1:15" ht="12.75" customHeight="1">
      <c r="A496" s="31">
        <v>486</v>
      </c>
      <c r="B496" s="31" t="s">
        <v>558</v>
      </c>
      <c r="C496" s="31">
        <v>1953.65</v>
      </c>
      <c r="D496" s="40">
        <v>1979.2</v>
      </c>
      <c r="E496" s="40">
        <v>1923.4</v>
      </c>
      <c r="F496" s="40">
        <v>1893.15</v>
      </c>
      <c r="G496" s="40">
        <v>1837.3500000000001</v>
      </c>
      <c r="H496" s="40">
        <v>2009.45</v>
      </c>
      <c r="I496" s="40">
        <v>2065.25</v>
      </c>
      <c r="J496" s="40">
        <v>2095.5</v>
      </c>
      <c r="K496" s="31">
        <v>2035</v>
      </c>
      <c r="L496" s="31">
        <v>1948.95</v>
      </c>
      <c r="M496" s="31">
        <v>0.39740999999999999</v>
      </c>
      <c r="N496" s="1"/>
      <c r="O496" s="1"/>
    </row>
    <row r="497" spans="1:15" ht="12.75" customHeight="1">
      <c r="A497" s="31">
        <v>487</v>
      </c>
      <c r="B497" s="31" t="s">
        <v>551</v>
      </c>
      <c r="C497" s="31">
        <v>591.65</v>
      </c>
      <c r="D497" s="40">
        <v>589.6</v>
      </c>
      <c r="E497" s="40">
        <v>577.05000000000007</v>
      </c>
      <c r="F497" s="40">
        <v>562.45000000000005</v>
      </c>
      <c r="G497" s="40">
        <v>549.90000000000009</v>
      </c>
      <c r="H497" s="40">
        <v>604.20000000000005</v>
      </c>
      <c r="I497" s="40">
        <v>616.75</v>
      </c>
      <c r="J497" s="40">
        <v>631.35</v>
      </c>
      <c r="K497" s="31">
        <v>602.15</v>
      </c>
      <c r="L497" s="31">
        <v>575</v>
      </c>
      <c r="M497" s="31">
        <v>6.1215000000000002</v>
      </c>
      <c r="N497" s="1"/>
      <c r="O497" s="1"/>
    </row>
    <row r="498" spans="1:15" ht="12.75" customHeight="1">
      <c r="A498" s="31">
        <v>488</v>
      </c>
      <c r="B498" s="31" t="s">
        <v>550</v>
      </c>
      <c r="C498" s="31">
        <v>3962.25</v>
      </c>
      <c r="D498" s="40">
        <v>3969.7999999999997</v>
      </c>
      <c r="E498" s="40">
        <v>3903.5999999999995</v>
      </c>
      <c r="F498" s="40">
        <v>3844.95</v>
      </c>
      <c r="G498" s="40">
        <v>3778.7499999999995</v>
      </c>
      <c r="H498" s="40">
        <v>4028.4499999999994</v>
      </c>
      <c r="I498" s="40">
        <v>4094.6499999999992</v>
      </c>
      <c r="J498" s="40">
        <v>4153.2999999999993</v>
      </c>
      <c r="K498" s="31">
        <v>4036</v>
      </c>
      <c r="L498" s="31">
        <v>3911.15</v>
      </c>
      <c r="M498" s="31">
        <v>7.6009999999999994E-2</v>
      </c>
      <c r="N498" s="1"/>
      <c r="O498" s="1"/>
    </row>
    <row r="499" spans="1:15" ht="12.75" customHeight="1">
      <c r="A499" s="31">
        <v>489</v>
      </c>
      <c r="B499" s="31" t="s">
        <v>213</v>
      </c>
      <c r="C499" s="31">
        <v>1199.5999999999999</v>
      </c>
      <c r="D499" s="40">
        <v>1200.1499999999999</v>
      </c>
      <c r="E499" s="40">
        <v>1183.9499999999998</v>
      </c>
      <c r="F499" s="40">
        <v>1168.3</v>
      </c>
      <c r="G499" s="40">
        <v>1152.0999999999999</v>
      </c>
      <c r="H499" s="40">
        <v>1215.7999999999997</v>
      </c>
      <c r="I499" s="40">
        <v>1232</v>
      </c>
      <c r="J499" s="40">
        <v>1247.6499999999996</v>
      </c>
      <c r="K499" s="31">
        <v>1216.3499999999999</v>
      </c>
      <c r="L499" s="31">
        <v>1184.5</v>
      </c>
      <c r="M499" s="31">
        <v>2.2776299999999998</v>
      </c>
      <c r="N499" s="1"/>
      <c r="O499" s="1"/>
    </row>
    <row r="500" spans="1:15" ht="12.75" customHeight="1">
      <c r="A500" s="31">
        <v>490</v>
      </c>
      <c r="B500" s="31" t="s">
        <v>555</v>
      </c>
      <c r="C500" s="31">
        <v>1949.6</v>
      </c>
      <c r="D500" s="40">
        <v>1953.8500000000001</v>
      </c>
      <c r="E500" s="40">
        <v>1909.7000000000003</v>
      </c>
      <c r="F500" s="40">
        <v>1869.8000000000002</v>
      </c>
      <c r="G500" s="40">
        <v>1825.6500000000003</v>
      </c>
      <c r="H500" s="40">
        <v>1993.7500000000002</v>
      </c>
      <c r="I500" s="40">
        <v>2037.9000000000003</v>
      </c>
      <c r="J500" s="40">
        <v>2077.8000000000002</v>
      </c>
      <c r="K500" s="31">
        <v>1998</v>
      </c>
      <c r="L500" s="31">
        <v>1913.95</v>
      </c>
      <c r="M500" s="31">
        <v>0.92884</v>
      </c>
      <c r="N500" s="1"/>
      <c r="O500" s="1"/>
    </row>
    <row r="501" spans="1:15" ht="12.75" customHeight="1">
      <c r="A501" s="31">
        <v>491</v>
      </c>
      <c r="B501" s="31" t="s">
        <v>559</v>
      </c>
      <c r="C501" s="31">
        <v>8249.1</v>
      </c>
      <c r="D501" s="40">
        <v>8305.5833333333339</v>
      </c>
      <c r="E501" s="40">
        <v>8083.6666666666679</v>
      </c>
      <c r="F501" s="40">
        <v>7918.2333333333336</v>
      </c>
      <c r="G501" s="40">
        <v>7696.3166666666675</v>
      </c>
      <c r="H501" s="40">
        <v>8471.0166666666682</v>
      </c>
      <c r="I501" s="40">
        <v>8692.9333333333361</v>
      </c>
      <c r="J501" s="40">
        <v>8858.3666666666686</v>
      </c>
      <c r="K501" s="31">
        <v>8527.5</v>
      </c>
      <c r="L501" s="31">
        <v>8140.15</v>
      </c>
      <c r="M501" s="31">
        <v>0.16352</v>
      </c>
      <c r="N501" s="1"/>
      <c r="O501" s="1"/>
    </row>
    <row r="502" spans="1:15" ht="12.75" customHeight="1">
      <c r="A502" s="31">
        <v>492</v>
      </c>
      <c r="B502" s="31" t="s">
        <v>560</v>
      </c>
      <c r="C502" s="31">
        <v>153.1</v>
      </c>
      <c r="D502" s="40">
        <v>153.56666666666669</v>
      </c>
      <c r="E502" s="40">
        <v>149.63333333333338</v>
      </c>
      <c r="F502" s="40">
        <v>146.16666666666669</v>
      </c>
      <c r="G502" s="40">
        <v>142.23333333333338</v>
      </c>
      <c r="H502" s="40">
        <v>157.03333333333339</v>
      </c>
      <c r="I502" s="40">
        <v>160.96666666666673</v>
      </c>
      <c r="J502" s="40">
        <v>164.43333333333339</v>
      </c>
      <c r="K502" s="31">
        <v>157.5</v>
      </c>
      <c r="L502" s="31">
        <v>150.1</v>
      </c>
      <c r="M502" s="31">
        <v>37.888190000000002</v>
      </c>
      <c r="N502" s="1"/>
      <c r="O502" s="1"/>
    </row>
    <row r="503" spans="1:15" ht="12.75" customHeight="1">
      <c r="A503" s="31">
        <v>493</v>
      </c>
      <c r="B503" s="31" t="s">
        <v>561</v>
      </c>
      <c r="C503" s="31">
        <v>133.1</v>
      </c>
      <c r="D503" s="40">
        <v>133.58333333333334</v>
      </c>
      <c r="E503" s="40">
        <v>131.81666666666669</v>
      </c>
      <c r="F503" s="40">
        <v>130.53333333333336</v>
      </c>
      <c r="G503" s="40">
        <v>128.76666666666671</v>
      </c>
      <c r="H503" s="40">
        <v>134.86666666666667</v>
      </c>
      <c r="I503" s="40">
        <v>136.63333333333333</v>
      </c>
      <c r="J503" s="40">
        <v>137.91666666666666</v>
      </c>
      <c r="K503" s="31">
        <v>135.35</v>
      </c>
      <c r="L503" s="31">
        <v>132.30000000000001</v>
      </c>
      <c r="M503" s="31">
        <v>9.0186700000000002</v>
      </c>
      <c r="N503" s="1"/>
      <c r="O503" s="1"/>
    </row>
    <row r="504" spans="1:15" ht="12.75" customHeight="1">
      <c r="A504" s="31">
        <v>494</v>
      </c>
      <c r="B504" s="31" t="s">
        <v>562</v>
      </c>
      <c r="C504" s="31">
        <v>580.54999999999995</v>
      </c>
      <c r="D504" s="40">
        <v>576.66666666666663</v>
      </c>
      <c r="E504" s="40">
        <v>571.33333333333326</v>
      </c>
      <c r="F504" s="40">
        <v>562.11666666666667</v>
      </c>
      <c r="G504" s="40">
        <v>556.7833333333333</v>
      </c>
      <c r="H504" s="40">
        <v>585.88333333333321</v>
      </c>
      <c r="I504" s="40">
        <v>591.21666666666647</v>
      </c>
      <c r="J504" s="40">
        <v>600.43333333333317</v>
      </c>
      <c r="K504" s="31">
        <v>582</v>
      </c>
      <c r="L504" s="31">
        <v>567.45000000000005</v>
      </c>
      <c r="M504" s="31">
        <v>0.42765999999999998</v>
      </c>
      <c r="N504" s="1"/>
      <c r="O504" s="1"/>
    </row>
    <row r="505" spans="1:15" ht="12.75" customHeight="1">
      <c r="A505" s="31">
        <v>495</v>
      </c>
      <c r="B505" s="363" t="s">
        <v>282</v>
      </c>
      <c r="C505" s="363">
        <v>2203.3000000000002</v>
      </c>
      <c r="D505" s="364">
        <v>2214.4666666666667</v>
      </c>
      <c r="E505" s="364">
        <v>2175.0833333333335</v>
      </c>
      <c r="F505" s="364">
        <v>2146.8666666666668</v>
      </c>
      <c r="G505" s="364">
        <v>2107.4833333333336</v>
      </c>
      <c r="H505" s="364">
        <v>2242.6833333333334</v>
      </c>
      <c r="I505" s="364">
        <v>2282.0666666666666</v>
      </c>
      <c r="J505" s="364">
        <v>2310.2833333333333</v>
      </c>
      <c r="K505" s="363">
        <v>2253.85</v>
      </c>
      <c r="L505" s="363">
        <v>2186.25</v>
      </c>
      <c r="M505" s="363">
        <v>1.8674900000000001</v>
      </c>
      <c r="N505" s="1"/>
      <c r="O505" s="1"/>
    </row>
    <row r="506" spans="1:15" ht="12.75" customHeight="1">
      <c r="A506" s="31">
        <v>496</v>
      </c>
      <c r="B506" s="365" t="s">
        <v>214</v>
      </c>
      <c r="C506" s="351">
        <v>636.5</v>
      </c>
      <c r="D506" s="366">
        <v>639.06666666666661</v>
      </c>
      <c r="E506" s="366">
        <v>630.53333333333319</v>
      </c>
      <c r="F506" s="366">
        <v>624.56666666666661</v>
      </c>
      <c r="G506" s="366">
        <v>616.03333333333319</v>
      </c>
      <c r="H506" s="366">
        <v>645.03333333333319</v>
      </c>
      <c r="I506" s="366">
        <v>653.56666666666649</v>
      </c>
      <c r="J506" s="366">
        <v>659.53333333333319</v>
      </c>
      <c r="K506" s="351">
        <v>647.6</v>
      </c>
      <c r="L506" s="351">
        <v>633.1</v>
      </c>
      <c r="M506" s="351">
        <v>39.927759999999999</v>
      </c>
      <c r="N506" s="1"/>
      <c r="O506" s="1"/>
    </row>
    <row r="507" spans="1:15" ht="12.75" customHeight="1">
      <c r="A507" s="31">
        <v>497</v>
      </c>
      <c r="B507" s="365" t="s">
        <v>563</v>
      </c>
      <c r="C507" s="351">
        <v>430.75</v>
      </c>
      <c r="D507" s="366">
        <v>433.55</v>
      </c>
      <c r="E507" s="366">
        <v>427.20000000000005</v>
      </c>
      <c r="F507" s="366">
        <v>423.65000000000003</v>
      </c>
      <c r="G507" s="366">
        <v>417.30000000000007</v>
      </c>
      <c r="H507" s="366">
        <v>437.1</v>
      </c>
      <c r="I507" s="366">
        <v>443.45000000000005</v>
      </c>
      <c r="J507" s="366">
        <v>447</v>
      </c>
      <c r="K507" s="351">
        <v>439.9</v>
      </c>
      <c r="L507" s="351">
        <v>430</v>
      </c>
      <c r="M507" s="351">
        <v>3.51315</v>
      </c>
      <c r="N507" s="1"/>
      <c r="O507" s="1"/>
    </row>
    <row r="508" spans="1:15" ht="12.75" customHeight="1">
      <c r="A508" s="31">
        <v>498</v>
      </c>
      <c r="B508" s="365" t="s">
        <v>283</v>
      </c>
      <c r="C508" s="351">
        <v>12.6</v>
      </c>
      <c r="D508" s="366">
        <v>12.666666666666666</v>
      </c>
      <c r="E508" s="366">
        <v>12.383333333333333</v>
      </c>
      <c r="F508" s="366">
        <v>12.166666666666666</v>
      </c>
      <c r="G508" s="366">
        <v>11.883333333333333</v>
      </c>
      <c r="H508" s="366">
        <v>12.883333333333333</v>
      </c>
      <c r="I508" s="366">
        <v>13.166666666666668</v>
      </c>
      <c r="J508" s="366">
        <v>13.383333333333333</v>
      </c>
      <c r="K508" s="351">
        <v>12.95</v>
      </c>
      <c r="L508" s="351">
        <v>12.45</v>
      </c>
      <c r="M508" s="351">
        <v>614.41021000000001</v>
      </c>
      <c r="N508" s="1"/>
      <c r="O508" s="1"/>
    </row>
    <row r="509" spans="1:15" ht="12.75" customHeight="1">
      <c r="A509" s="31">
        <v>499</v>
      </c>
      <c r="B509" s="350" t="s">
        <v>215</v>
      </c>
      <c r="C509" s="351">
        <v>334.4</v>
      </c>
      <c r="D509" s="366">
        <v>328.83333333333331</v>
      </c>
      <c r="E509" s="366">
        <v>319.86666666666662</v>
      </c>
      <c r="F509" s="366">
        <v>305.33333333333331</v>
      </c>
      <c r="G509" s="366">
        <v>296.36666666666662</v>
      </c>
      <c r="H509" s="366">
        <v>343.36666666666662</v>
      </c>
      <c r="I509" s="366">
        <v>352.33333333333331</v>
      </c>
      <c r="J509" s="366">
        <v>366.86666666666662</v>
      </c>
      <c r="K509" s="351">
        <v>337.8</v>
      </c>
      <c r="L509" s="351">
        <v>314.3</v>
      </c>
      <c r="M509" s="351">
        <v>403.29091</v>
      </c>
      <c r="N509" s="1"/>
      <c r="O509" s="1"/>
    </row>
    <row r="510" spans="1:15" ht="12.75" customHeight="1">
      <c r="A510" s="31">
        <v>500</v>
      </c>
      <c r="B510" s="351" t="s">
        <v>564</v>
      </c>
      <c r="C510" s="366">
        <v>449.3</v>
      </c>
      <c r="D510" s="366">
        <v>450.51666666666665</v>
      </c>
      <c r="E510" s="366">
        <v>445.5333333333333</v>
      </c>
      <c r="F510" s="366">
        <v>441.76666666666665</v>
      </c>
      <c r="G510" s="366">
        <v>436.7833333333333</v>
      </c>
      <c r="H510" s="366">
        <v>454.2833333333333</v>
      </c>
      <c r="I510" s="366">
        <v>459.26666666666665</v>
      </c>
      <c r="J510" s="351">
        <v>463.0333333333333</v>
      </c>
      <c r="K510" s="351">
        <v>455.5</v>
      </c>
      <c r="L510" s="351">
        <v>446.75</v>
      </c>
      <c r="M510" s="350">
        <v>16.749929999999999</v>
      </c>
      <c r="N510" s="1"/>
      <c r="O510" s="1"/>
    </row>
    <row r="511" spans="1:15" ht="12.75" customHeight="1">
      <c r="A511" s="31">
        <v>501</v>
      </c>
      <c r="B511" s="351" t="s">
        <v>565</v>
      </c>
      <c r="C511" s="366">
        <v>2007.25</v>
      </c>
      <c r="D511" s="366">
        <v>2014.25</v>
      </c>
      <c r="E511" s="366">
        <v>1993.55</v>
      </c>
      <c r="F511" s="366">
        <v>1979.85</v>
      </c>
      <c r="G511" s="366">
        <v>1959.1499999999999</v>
      </c>
      <c r="H511" s="366">
        <v>2027.95</v>
      </c>
      <c r="I511" s="366">
        <v>2048.6499999999996</v>
      </c>
      <c r="J511" s="351">
        <v>2062.3500000000004</v>
      </c>
      <c r="K511" s="351">
        <v>2034.95</v>
      </c>
      <c r="L511" s="351">
        <v>2000.55</v>
      </c>
      <c r="M511" s="350">
        <v>9.1859999999999997E-2</v>
      </c>
      <c r="N511" s="1"/>
      <c r="O511" s="1"/>
    </row>
    <row r="512" spans="1:15" ht="12.75" customHeight="1">
      <c r="A512" s="514"/>
      <c r="B512" s="514"/>
      <c r="C512" s="515"/>
      <c r="D512" s="515"/>
      <c r="E512" s="515"/>
      <c r="F512" s="515"/>
      <c r="G512" s="515"/>
      <c r="H512" s="515"/>
      <c r="I512" s="515"/>
      <c r="J512" s="514"/>
      <c r="K512" s="514"/>
      <c r="L512" s="514"/>
      <c r="M512" s="516"/>
      <c r="N512" s="1"/>
      <c r="O512" s="1"/>
    </row>
    <row r="513" spans="1:15" ht="12.75" customHeight="1">
      <c r="A513" s="514"/>
      <c r="B513" s="514"/>
      <c r="C513" s="515"/>
      <c r="D513" s="515"/>
      <c r="E513" s="515"/>
      <c r="F513" s="515"/>
      <c r="G513" s="515"/>
      <c r="H513" s="515"/>
      <c r="I513" s="515"/>
      <c r="J513" s="514"/>
      <c r="K513" s="514"/>
      <c r="L513" s="514"/>
      <c r="M513" s="516"/>
      <c r="N513" s="1"/>
      <c r="O513" s="1"/>
    </row>
    <row r="514" spans="1:15" ht="12.75" customHeight="1">
      <c r="A514" s="514"/>
      <c r="B514" s="514"/>
      <c r="C514" s="515"/>
      <c r="D514" s="515"/>
      <c r="E514" s="515"/>
      <c r="F514" s="515"/>
      <c r="G514" s="515"/>
      <c r="H514" s="515"/>
      <c r="I514" s="515"/>
      <c r="J514" s="514"/>
      <c r="K514" s="514"/>
      <c r="L514" s="514"/>
      <c r="M514" s="516"/>
      <c r="N514" s="1"/>
      <c r="O514" s="1"/>
    </row>
    <row r="515" spans="1:15" ht="12.75" customHeight="1">
      <c r="A515" s="514"/>
      <c r="B515" s="514"/>
      <c r="C515" s="515"/>
      <c r="D515" s="515"/>
      <c r="E515" s="515"/>
      <c r="F515" s="515"/>
      <c r="G515" s="515"/>
      <c r="H515" s="515"/>
      <c r="I515" s="515"/>
      <c r="J515" s="514"/>
      <c r="K515" s="514"/>
      <c r="L515" s="514"/>
      <c r="M515" s="516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567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41"/>
      <c r="B5" s="542"/>
      <c r="C5" s="541"/>
      <c r="D5" s="542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568</v>
      </c>
      <c r="B7" s="543" t="s">
        <v>569</v>
      </c>
      <c r="C7" s="542"/>
      <c r="D7" s="7">
        <f>Main!B10</f>
        <v>44525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570</v>
      </c>
      <c r="B9" s="88" t="s">
        <v>571</v>
      </c>
      <c r="C9" s="88" t="s">
        <v>572</v>
      </c>
      <c r="D9" s="88" t="s">
        <v>573</v>
      </c>
      <c r="E9" s="88" t="s">
        <v>574</v>
      </c>
      <c r="F9" s="88" t="s">
        <v>575</v>
      </c>
      <c r="G9" s="88" t="s">
        <v>576</v>
      </c>
      <c r="H9" s="88" t="s">
        <v>577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44524</v>
      </c>
      <c r="B10" s="32">
        <v>539288</v>
      </c>
      <c r="C10" s="31" t="s">
        <v>1047</v>
      </c>
      <c r="D10" s="31" t="s">
        <v>1083</v>
      </c>
      <c r="E10" s="31" t="s">
        <v>578</v>
      </c>
      <c r="F10" s="90">
        <v>27200</v>
      </c>
      <c r="G10" s="32">
        <v>49</v>
      </c>
      <c r="H10" s="32" t="s">
        <v>313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44524</v>
      </c>
      <c r="B11" s="32">
        <v>539288</v>
      </c>
      <c r="C11" s="31" t="s">
        <v>1047</v>
      </c>
      <c r="D11" s="31" t="s">
        <v>1048</v>
      </c>
      <c r="E11" s="31" t="s">
        <v>579</v>
      </c>
      <c r="F11" s="90">
        <v>25000</v>
      </c>
      <c r="G11" s="32">
        <v>49</v>
      </c>
      <c r="H11" s="32" t="s">
        <v>313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44524</v>
      </c>
      <c r="B12" s="32">
        <v>530249</v>
      </c>
      <c r="C12" s="31" t="s">
        <v>1018</v>
      </c>
      <c r="D12" s="31" t="s">
        <v>1019</v>
      </c>
      <c r="E12" s="31" t="s">
        <v>579</v>
      </c>
      <c r="F12" s="90">
        <v>93400</v>
      </c>
      <c r="G12" s="32">
        <v>57.12</v>
      </c>
      <c r="H12" s="32" t="s">
        <v>313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44524</v>
      </c>
      <c r="B13" s="32">
        <v>530249</v>
      </c>
      <c r="C13" s="31" t="s">
        <v>1018</v>
      </c>
      <c r="D13" s="31" t="s">
        <v>1084</v>
      </c>
      <c r="E13" s="31" t="s">
        <v>578</v>
      </c>
      <c r="F13" s="90">
        <v>1000</v>
      </c>
      <c r="G13" s="32">
        <v>56.95</v>
      </c>
      <c r="H13" s="32" t="s">
        <v>313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44524</v>
      </c>
      <c r="B14" s="32">
        <v>530249</v>
      </c>
      <c r="C14" s="31" t="s">
        <v>1018</v>
      </c>
      <c r="D14" s="31" t="s">
        <v>1084</v>
      </c>
      <c r="E14" s="31" t="s">
        <v>579</v>
      </c>
      <c r="F14" s="90">
        <v>19936</v>
      </c>
      <c r="G14" s="32">
        <v>57.14</v>
      </c>
      <c r="H14" s="32" t="s">
        <v>313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44524</v>
      </c>
      <c r="B15" s="32">
        <v>540681</v>
      </c>
      <c r="C15" s="31" t="s">
        <v>1085</v>
      </c>
      <c r="D15" s="31" t="s">
        <v>1086</v>
      </c>
      <c r="E15" s="31" t="s">
        <v>578</v>
      </c>
      <c r="F15" s="90">
        <v>50000</v>
      </c>
      <c r="G15" s="32">
        <v>9.6</v>
      </c>
      <c r="H15" s="32" t="s">
        <v>313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44524</v>
      </c>
      <c r="B16" s="32">
        <v>542727</v>
      </c>
      <c r="C16" s="31" t="s">
        <v>1087</v>
      </c>
      <c r="D16" s="31" t="s">
        <v>1088</v>
      </c>
      <c r="E16" s="31" t="s">
        <v>579</v>
      </c>
      <c r="F16" s="90">
        <v>28000</v>
      </c>
      <c r="G16" s="32">
        <v>34.700000000000003</v>
      </c>
      <c r="H16" s="32" t="s">
        <v>313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44524</v>
      </c>
      <c r="B17" s="32">
        <v>542727</v>
      </c>
      <c r="C17" s="31" t="s">
        <v>1087</v>
      </c>
      <c r="D17" s="31" t="s">
        <v>1089</v>
      </c>
      <c r="E17" s="31" t="s">
        <v>579</v>
      </c>
      <c r="F17" s="90">
        <v>80000</v>
      </c>
      <c r="G17" s="32">
        <v>34.700000000000003</v>
      </c>
      <c r="H17" s="32" t="s">
        <v>313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44524</v>
      </c>
      <c r="B18" s="32">
        <v>539197</v>
      </c>
      <c r="C18" s="31" t="s">
        <v>1049</v>
      </c>
      <c r="D18" s="31" t="s">
        <v>1050</v>
      </c>
      <c r="E18" s="31" t="s">
        <v>579</v>
      </c>
      <c r="F18" s="90">
        <v>700000</v>
      </c>
      <c r="G18" s="32">
        <v>0.59</v>
      </c>
      <c r="H18" s="32" t="s">
        <v>313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44524</v>
      </c>
      <c r="B19" s="32">
        <v>539405</v>
      </c>
      <c r="C19" s="31" t="s">
        <v>1090</v>
      </c>
      <c r="D19" s="31" t="s">
        <v>1091</v>
      </c>
      <c r="E19" s="31" t="s">
        <v>579</v>
      </c>
      <c r="F19" s="90">
        <v>22000</v>
      </c>
      <c r="G19" s="32">
        <v>16.8</v>
      </c>
      <c r="H19" s="32" t="s">
        <v>313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44524</v>
      </c>
      <c r="B20" s="32">
        <v>541299</v>
      </c>
      <c r="C20" s="31" t="s">
        <v>1020</v>
      </c>
      <c r="D20" s="31" t="s">
        <v>1092</v>
      </c>
      <c r="E20" s="31" t="s">
        <v>578</v>
      </c>
      <c r="F20" s="90">
        <v>24000</v>
      </c>
      <c r="G20" s="32">
        <v>38.58</v>
      </c>
      <c r="H20" s="32" t="s">
        <v>313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44524</v>
      </c>
      <c r="B21" s="32">
        <v>541299</v>
      </c>
      <c r="C21" s="31" t="s">
        <v>1020</v>
      </c>
      <c r="D21" s="31" t="s">
        <v>1092</v>
      </c>
      <c r="E21" s="31" t="s">
        <v>579</v>
      </c>
      <c r="F21" s="90">
        <v>24000</v>
      </c>
      <c r="G21" s="32">
        <v>37.700000000000003</v>
      </c>
      <c r="H21" s="32" t="s">
        <v>313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44524</v>
      </c>
      <c r="B22" s="32">
        <v>534732</v>
      </c>
      <c r="C22" s="31" t="s">
        <v>1093</v>
      </c>
      <c r="D22" s="31" t="s">
        <v>1094</v>
      </c>
      <c r="E22" s="31" t="s">
        <v>579</v>
      </c>
      <c r="F22" s="90">
        <v>168222</v>
      </c>
      <c r="G22" s="32">
        <v>4.71</v>
      </c>
      <c r="H22" s="32" t="s">
        <v>313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44524</v>
      </c>
      <c r="B23" s="32">
        <v>506134</v>
      </c>
      <c r="C23" s="31" t="s">
        <v>1095</v>
      </c>
      <c r="D23" s="31" t="s">
        <v>920</v>
      </c>
      <c r="E23" s="31" t="s">
        <v>578</v>
      </c>
      <c r="F23" s="90">
        <v>1000000</v>
      </c>
      <c r="G23" s="32">
        <v>4.51</v>
      </c>
      <c r="H23" s="32" t="s">
        <v>313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44524</v>
      </c>
      <c r="B24" s="32">
        <v>506134</v>
      </c>
      <c r="C24" s="31" t="s">
        <v>1095</v>
      </c>
      <c r="D24" s="31" t="s">
        <v>1096</v>
      </c>
      <c r="E24" s="31" t="s">
        <v>579</v>
      </c>
      <c r="F24" s="90">
        <v>317800</v>
      </c>
      <c r="G24" s="32">
        <v>4.54</v>
      </c>
      <c r="H24" s="32" t="s">
        <v>313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44524</v>
      </c>
      <c r="B25" s="32">
        <v>506134</v>
      </c>
      <c r="C25" s="31" t="s">
        <v>1095</v>
      </c>
      <c r="D25" s="31" t="s">
        <v>1097</v>
      </c>
      <c r="E25" s="31" t="s">
        <v>578</v>
      </c>
      <c r="F25" s="90">
        <v>800001</v>
      </c>
      <c r="G25" s="32">
        <v>4.5199999999999996</v>
      </c>
      <c r="H25" s="32" t="s">
        <v>313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44524</v>
      </c>
      <c r="B26" s="32">
        <v>506134</v>
      </c>
      <c r="C26" s="31" t="s">
        <v>1095</v>
      </c>
      <c r="D26" s="31" t="s">
        <v>1098</v>
      </c>
      <c r="E26" s="31" t="s">
        <v>578</v>
      </c>
      <c r="F26" s="90">
        <v>183982</v>
      </c>
      <c r="G26" s="32">
        <v>4.55</v>
      </c>
      <c r="H26" s="32" t="s">
        <v>313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44524</v>
      </c>
      <c r="B27" s="32">
        <v>506134</v>
      </c>
      <c r="C27" s="31" t="s">
        <v>1095</v>
      </c>
      <c r="D27" s="31" t="s">
        <v>1099</v>
      </c>
      <c r="E27" s="31" t="s">
        <v>578</v>
      </c>
      <c r="F27" s="90">
        <v>150000</v>
      </c>
      <c r="G27" s="32">
        <v>4.5</v>
      </c>
      <c r="H27" s="32" t="s">
        <v>313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44524</v>
      </c>
      <c r="B28" s="32">
        <v>506134</v>
      </c>
      <c r="C28" s="31" t="s">
        <v>1095</v>
      </c>
      <c r="D28" s="31" t="s">
        <v>1100</v>
      </c>
      <c r="E28" s="31" t="s">
        <v>578</v>
      </c>
      <c r="F28" s="90">
        <v>200000</v>
      </c>
      <c r="G28" s="32">
        <v>4.5</v>
      </c>
      <c r="H28" s="32" t="s">
        <v>313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44524</v>
      </c>
      <c r="B29" s="32">
        <v>506134</v>
      </c>
      <c r="C29" s="31" t="s">
        <v>1095</v>
      </c>
      <c r="D29" s="31" t="s">
        <v>1101</v>
      </c>
      <c r="E29" s="31" t="s">
        <v>578</v>
      </c>
      <c r="F29" s="90">
        <v>300000</v>
      </c>
      <c r="G29" s="32">
        <v>4.5</v>
      </c>
      <c r="H29" s="32" t="s">
        <v>313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44524</v>
      </c>
      <c r="B30" s="32">
        <v>506134</v>
      </c>
      <c r="C30" s="31" t="s">
        <v>1095</v>
      </c>
      <c r="D30" s="31" t="s">
        <v>1102</v>
      </c>
      <c r="E30" s="31" t="s">
        <v>578</v>
      </c>
      <c r="F30" s="90">
        <v>400000</v>
      </c>
      <c r="G30" s="32">
        <v>4.5</v>
      </c>
      <c r="H30" s="32" t="s">
        <v>313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44524</v>
      </c>
      <c r="B31" s="32">
        <v>506134</v>
      </c>
      <c r="C31" s="31" t="s">
        <v>1095</v>
      </c>
      <c r="D31" s="31" t="s">
        <v>1103</v>
      </c>
      <c r="E31" s="31" t="s">
        <v>578</v>
      </c>
      <c r="F31" s="90">
        <v>400000</v>
      </c>
      <c r="G31" s="32">
        <v>4.5</v>
      </c>
      <c r="H31" s="32" t="s">
        <v>313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44524</v>
      </c>
      <c r="B32" s="32">
        <v>506134</v>
      </c>
      <c r="C32" s="31" t="s">
        <v>1095</v>
      </c>
      <c r="D32" s="31" t="s">
        <v>1104</v>
      </c>
      <c r="E32" s="31" t="s">
        <v>578</v>
      </c>
      <c r="F32" s="90">
        <v>400000</v>
      </c>
      <c r="G32" s="32">
        <v>4.5</v>
      </c>
      <c r="H32" s="32" t="s">
        <v>313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44524</v>
      </c>
      <c r="B33" s="32">
        <v>506134</v>
      </c>
      <c r="C33" s="31" t="s">
        <v>1095</v>
      </c>
      <c r="D33" s="31" t="s">
        <v>1105</v>
      </c>
      <c r="E33" s="31" t="s">
        <v>578</v>
      </c>
      <c r="F33" s="90">
        <v>900000</v>
      </c>
      <c r="G33" s="32">
        <v>4.5</v>
      </c>
      <c r="H33" s="32" t="s">
        <v>313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44524</v>
      </c>
      <c r="B34" s="32">
        <v>506134</v>
      </c>
      <c r="C34" s="31" t="s">
        <v>1095</v>
      </c>
      <c r="D34" s="31" t="s">
        <v>1106</v>
      </c>
      <c r="E34" s="31" t="s">
        <v>578</v>
      </c>
      <c r="F34" s="90">
        <v>1000000</v>
      </c>
      <c r="G34" s="32">
        <v>4.5</v>
      </c>
      <c r="H34" s="32" t="s">
        <v>313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44524</v>
      </c>
      <c r="B35" s="32">
        <v>506134</v>
      </c>
      <c r="C35" s="31" t="s">
        <v>1095</v>
      </c>
      <c r="D35" s="31" t="s">
        <v>1107</v>
      </c>
      <c r="E35" s="31" t="s">
        <v>578</v>
      </c>
      <c r="F35" s="90">
        <v>337039</v>
      </c>
      <c r="G35" s="32">
        <v>4.5</v>
      </c>
      <c r="H35" s="32" t="s">
        <v>313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44524</v>
      </c>
      <c r="B36" s="32">
        <v>506134</v>
      </c>
      <c r="C36" s="31" t="s">
        <v>1095</v>
      </c>
      <c r="D36" s="31" t="s">
        <v>1108</v>
      </c>
      <c r="E36" s="31" t="s">
        <v>579</v>
      </c>
      <c r="F36" s="90">
        <v>229200</v>
      </c>
      <c r="G36" s="32">
        <v>4.5</v>
      </c>
      <c r="H36" s="32" t="s">
        <v>313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44524</v>
      </c>
      <c r="B37" s="32">
        <v>506134</v>
      </c>
      <c r="C37" s="31" t="s">
        <v>1095</v>
      </c>
      <c r="D37" s="31" t="s">
        <v>1109</v>
      </c>
      <c r="E37" s="31" t="s">
        <v>579</v>
      </c>
      <c r="F37" s="90">
        <v>6233982</v>
      </c>
      <c r="G37" s="32">
        <v>4.51</v>
      </c>
      <c r="H37" s="32" t="s">
        <v>313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44524</v>
      </c>
      <c r="B38" s="32">
        <v>539841</v>
      </c>
      <c r="C38" s="31" t="s">
        <v>1110</v>
      </c>
      <c r="D38" s="31" t="s">
        <v>1111</v>
      </c>
      <c r="E38" s="31" t="s">
        <v>579</v>
      </c>
      <c r="F38" s="90">
        <v>300000</v>
      </c>
      <c r="G38" s="32">
        <v>200.02</v>
      </c>
      <c r="H38" s="32" t="s">
        <v>313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44524</v>
      </c>
      <c r="B39" s="32">
        <v>539841</v>
      </c>
      <c r="C39" s="31" t="s">
        <v>1110</v>
      </c>
      <c r="D39" s="31" t="s">
        <v>1112</v>
      </c>
      <c r="E39" s="31" t="s">
        <v>578</v>
      </c>
      <c r="F39" s="90">
        <v>300000</v>
      </c>
      <c r="G39" s="32">
        <v>200</v>
      </c>
      <c r="H39" s="32" t="s">
        <v>313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44524</v>
      </c>
      <c r="B40" s="32">
        <v>512048</v>
      </c>
      <c r="C40" s="31" t="s">
        <v>1113</v>
      </c>
      <c r="D40" s="31" t="s">
        <v>920</v>
      </c>
      <c r="E40" s="31" t="s">
        <v>578</v>
      </c>
      <c r="F40" s="90">
        <v>500000</v>
      </c>
      <c r="G40" s="32">
        <v>1.58</v>
      </c>
      <c r="H40" s="32" t="s">
        <v>313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44524</v>
      </c>
      <c r="B41" s="32">
        <v>500259</v>
      </c>
      <c r="C41" s="31" t="s">
        <v>1021</v>
      </c>
      <c r="D41" s="31" t="s">
        <v>1114</v>
      </c>
      <c r="E41" s="31" t="s">
        <v>579</v>
      </c>
      <c r="F41" s="90">
        <v>1500000</v>
      </c>
      <c r="G41" s="32">
        <v>130.4</v>
      </c>
      <c r="H41" s="32" t="s">
        <v>313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44524</v>
      </c>
      <c r="B42" s="32">
        <v>500259</v>
      </c>
      <c r="C42" s="31" t="s">
        <v>1021</v>
      </c>
      <c r="D42" s="31" t="s">
        <v>1115</v>
      </c>
      <c r="E42" s="31" t="s">
        <v>579</v>
      </c>
      <c r="F42" s="90">
        <v>1500000</v>
      </c>
      <c r="G42" s="32">
        <v>130.4</v>
      </c>
      <c r="H42" s="32" t="s">
        <v>313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44524</v>
      </c>
      <c r="B43" s="32">
        <v>500259</v>
      </c>
      <c r="C43" s="31" t="s">
        <v>1021</v>
      </c>
      <c r="D43" s="31" t="s">
        <v>1116</v>
      </c>
      <c r="E43" s="31" t="s">
        <v>579</v>
      </c>
      <c r="F43" s="90">
        <v>1800000</v>
      </c>
      <c r="G43" s="32">
        <v>130.4</v>
      </c>
      <c r="H43" s="32" t="s">
        <v>313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44524</v>
      </c>
      <c r="B44" s="32">
        <v>500259</v>
      </c>
      <c r="C44" s="31" t="s">
        <v>1021</v>
      </c>
      <c r="D44" s="31" t="s">
        <v>1022</v>
      </c>
      <c r="E44" s="31" t="s">
        <v>578</v>
      </c>
      <c r="F44" s="90">
        <v>4800000</v>
      </c>
      <c r="G44" s="32">
        <v>130.4</v>
      </c>
      <c r="H44" s="32" t="s">
        <v>313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44524</v>
      </c>
      <c r="B45" s="32">
        <v>531648</v>
      </c>
      <c r="C45" s="31" t="s">
        <v>1051</v>
      </c>
      <c r="D45" s="31" t="s">
        <v>1052</v>
      </c>
      <c r="E45" s="31" t="s">
        <v>579</v>
      </c>
      <c r="F45" s="90">
        <v>227871</v>
      </c>
      <c r="G45" s="32">
        <v>0.93</v>
      </c>
      <c r="H45" s="32" t="s">
        <v>313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44524</v>
      </c>
      <c r="B46" s="32">
        <v>534563</v>
      </c>
      <c r="C46" s="31" t="s">
        <v>1117</v>
      </c>
      <c r="D46" s="31" t="s">
        <v>1118</v>
      </c>
      <c r="E46" s="31" t="s">
        <v>578</v>
      </c>
      <c r="F46" s="90">
        <v>58400</v>
      </c>
      <c r="G46" s="32">
        <v>3.4</v>
      </c>
      <c r="H46" s="32" t="s">
        <v>313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44524</v>
      </c>
      <c r="B47" s="32">
        <v>534563</v>
      </c>
      <c r="C47" s="31" t="s">
        <v>1117</v>
      </c>
      <c r="D47" s="31" t="s">
        <v>1118</v>
      </c>
      <c r="E47" s="31" t="s">
        <v>579</v>
      </c>
      <c r="F47" s="90">
        <v>10400</v>
      </c>
      <c r="G47" s="32">
        <v>3.31</v>
      </c>
      <c r="H47" s="32" t="s">
        <v>313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44524</v>
      </c>
      <c r="B48" s="32">
        <v>534563</v>
      </c>
      <c r="C48" s="31" t="s">
        <v>1117</v>
      </c>
      <c r="D48" s="31" t="s">
        <v>1119</v>
      </c>
      <c r="E48" s="31" t="s">
        <v>579</v>
      </c>
      <c r="F48" s="90">
        <v>58400</v>
      </c>
      <c r="G48" s="32">
        <v>3.4</v>
      </c>
      <c r="H48" s="32" t="s">
        <v>313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44524</v>
      </c>
      <c r="B49" s="32">
        <v>526622</v>
      </c>
      <c r="C49" s="31" t="s">
        <v>1120</v>
      </c>
      <c r="D49" s="31" t="s">
        <v>1027</v>
      </c>
      <c r="E49" s="31" t="s">
        <v>578</v>
      </c>
      <c r="F49" s="90">
        <v>3095353</v>
      </c>
      <c r="G49" s="32">
        <v>0.42</v>
      </c>
      <c r="H49" s="32" t="s">
        <v>313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44524</v>
      </c>
      <c r="B50" s="32">
        <v>526622</v>
      </c>
      <c r="C50" s="31" t="s">
        <v>1120</v>
      </c>
      <c r="D50" s="31" t="s">
        <v>1027</v>
      </c>
      <c r="E50" s="31" t="s">
        <v>579</v>
      </c>
      <c r="F50" s="90">
        <v>2494962</v>
      </c>
      <c r="G50" s="32">
        <v>0.43</v>
      </c>
      <c r="H50" s="32" t="s">
        <v>313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44524</v>
      </c>
      <c r="B51" s="32">
        <v>539767</v>
      </c>
      <c r="C51" s="31" t="s">
        <v>1053</v>
      </c>
      <c r="D51" s="31" t="s">
        <v>1121</v>
      </c>
      <c r="E51" s="31" t="s">
        <v>578</v>
      </c>
      <c r="F51" s="90">
        <v>90016</v>
      </c>
      <c r="G51" s="32">
        <v>11</v>
      </c>
      <c r="H51" s="32" t="s">
        <v>313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44524</v>
      </c>
      <c r="B52" s="32">
        <v>539767</v>
      </c>
      <c r="C52" s="31" t="s">
        <v>1053</v>
      </c>
      <c r="D52" s="31" t="s">
        <v>1122</v>
      </c>
      <c r="E52" s="31" t="s">
        <v>578</v>
      </c>
      <c r="F52" s="90">
        <v>15002</v>
      </c>
      <c r="G52" s="32">
        <v>11.01</v>
      </c>
      <c r="H52" s="32" t="s">
        <v>313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44524</v>
      </c>
      <c r="B53" s="32">
        <v>539767</v>
      </c>
      <c r="C53" s="31" t="s">
        <v>1053</v>
      </c>
      <c r="D53" s="31" t="s">
        <v>1123</v>
      </c>
      <c r="E53" s="31" t="s">
        <v>578</v>
      </c>
      <c r="F53" s="90">
        <v>17973</v>
      </c>
      <c r="G53" s="32">
        <v>11.01</v>
      </c>
      <c r="H53" s="32" t="s">
        <v>313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44524</v>
      </c>
      <c r="B54" s="32">
        <v>539767</v>
      </c>
      <c r="C54" s="31" t="s">
        <v>1053</v>
      </c>
      <c r="D54" s="31" t="s">
        <v>1122</v>
      </c>
      <c r="E54" s="31" t="s">
        <v>579</v>
      </c>
      <c r="F54" s="90">
        <v>20993</v>
      </c>
      <c r="G54" s="32">
        <v>11</v>
      </c>
      <c r="H54" s="32" t="s">
        <v>313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44524</v>
      </c>
      <c r="B55" s="32">
        <v>539767</v>
      </c>
      <c r="C55" s="31" t="s">
        <v>1053</v>
      </c>
      <c r="D55" s="31" t="s">
        <v>1123</v>
      </c>
      <c r="E55" s="31" t="s">
        <v>579</v>
      </c>
      <c r="F55" s="90">
        <v>42015</v>
      </c>
      <c r="G55" s="32">
        <v>11</v>
      </c>
      <c r="H55" s="32" t="s">
        <v>313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44524</v>
      </c>
      <c r="B56" s="32">
        <v>539767</v>
      </c>
      <c r="C56" s="31" t="s">
        <v>1053</v>
      </c>
      <c r="D56" s="31" t="s">
        <v>1054</v>
      </c>
      <c r="E56" s="31" t="s">
        <v>579</v>
      </c>
      <c r="F56" s="90">
        <v>59973</v>
      </c>
      <c r="G56" s="32">
        <v>11.01</v>
      </c>
      <c r="H56" s="32" t="s">
        <v>313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44524</v>
      </c>
      <c r="B57" s="32">
        <v>543207</v>
      </c>
      <c r="C57" s="31" t="s">
        <v>1023</v>
      </c>
      <c r="D57" s="31" t="s">
        <v>1124</v>
      </c>
      <c r="E57" s="31" t="s">
        <v>578</v>
      </c>
      <c r="F57" s="90">
        <v>946</v>
      </c>
      <c r="G57" s="32">
        <v>17.399999999999999</v>
      </c>
      <c r="H57" s="32" t="s">
        <v>313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44524</v>
      </c>
      <c r="B58" s="32">
        <v>543207</v>
      </c>
      <c r="C58" s="31" t="s">
        <v>1023</v>
      </c>
      <c r="D58" s="31" t="s">
        <v>1124</v>
      </c>
      <c r="E58" s="31" t="s">
        <v>579</v>
      </c>
      <c r="F58" s="90">
        <v>66484</v>
      </c>
      <c r="G58" s="32">
        <v>17.3</v>
      </c>
      <c r="H58" s="32" t="s">
        <v>313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44524</v>
      </c>
      <c r="B59" s="32">
        <v>541206</v>
      </c>
      <c r="C59" s="31" t="s">
        <v>1125</v>
      </c>
      <c r="D59" s="31" t="s">
        <v>1126</v>
      </c>
      <c r="E59" s="31" t="s">
        <v>578</v>
      </c>
      <c r="F59" s="90">
        <v>324000</v>
      </c>
      <c r="G59" s="32">
        <v>168.9</v>
      </c>
      <c r="H59" s="32" t="s">
        <v>313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44524</v>
      </c>
      <c r="B60" s="32">
        <v>541206</v>
      </c>
      <c r="C60" s="31" t="s">
        <v>1125</v>
      </c>
      <c r="D60" s="31" t="s">
        <v>1126</v>
      </c>
      <c r="E60" s="31" t="s">
        <v>579</v>
      </c>
      <c r="F60" s="90">
        <v>186000</v>
      </c>
      <c r="G60" s="32">
        <v>173.87</v>
      </c>
      <c r="H60" s="32" t="s">
        <v>313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44524</v>
      </c>
      <c r="B61" s="32">
        <v>541206</v>
      </c>
      <c r="C61" s="31" t="s">
        <v>1125</v>
      </c>
      <c r="D61" s="31" t="s">
        <v>1127</v>
      </c>
      <c r="E61" s="31" t="s">
        <v>579</v>
      </c>
      <c r="F61" s="90">
        <v>128000</v>
      </c>
      <c r="G61" s="32">
        <v>167</v>
      </c>
      <c r="H61" s="32" t="s">
        <v>313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44524</v>
      </c>
      <c r="B62" s="32">
        <v>532340</v>
      </c>
      <c r="C62" s="20" t="s">
        <v>1055</v>
      </c>
      <c r="D62" s="20" t="s">
        <v>1056</v>
      </c>
      <c r="E62" s="31" t="s">
        <v>579</v>
      </c>
      <c r="F62" s="90">
        <v>102000</v>
      </c>
      <c r="G62" s="32">
        <v>2.0699999999999998</v>
      </c>
      <c r="H62" s="32" t="s">
        <v>313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44524</v>
      </c>
      <c r="B63" s="32">
        <v>532340</v>
      </c>
      <c r="C63" s="31" t="s">
        <v>1055</v>
      </c>
      <c r="D63" s="31" t="s">
        <v>1128</v>
      </c>
      <c r="E63" s="31" t="s">
        <v>578</v>
      </c>
      <c r="F63" s="90">
        <v>54588</v>
      </c>
      <c r="G63" s="32">
        <v>2.06</v>
      </c>
      <c r="H63" s="32" t="s">
        <v>313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44524</v>
      </c>
      <c r="B64" s="32">
        <v>532340</v>
      </c>
      <c r="C64" s="31" t="s">
        <v>1055</v>
      </c>
      <c r="D64" s="31" t="s">
        <v>1128</v>
      </c>
      <c r="E64" s="31" t="s">
        <v>579</v>
      </c>
      <c r="F64" s="90">
        <v>15551</v>
      </c>
      <c r="G64" s="32">
        <v>2.21</v>
      </c>
      <c r="H64" s="32" t="s">
        <v>313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44524</v>
      </c>
      <c r="B65" s="32">
        <v>540386</v>
      </c>
      <c r="C65" s="31" t="s">
        <v>1129</v>
      </c>
      <c r="D65" s="31" t="s">
        <v>1130</v>
      </c>
      <c r="E65" s="31" t="s">
        <v>578</v>
      </c>
      <c r="F65" s="90">
        <v>100000</v>
      </c>
      <c r="G65" s="32">
        <v>24.5</v>
      </c>
      <c r="H65" s="32" t="s">
        <v>313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44524</v>
      </c>
      <c r="B66" s="32">
        <v>540386</v>
      </c>
      <c r="C66" s="31" t="s">
        <v>1129</v>
      </c>
      <c r="D66" s="31" t="s">
        <v>1131</v>
      </c>
      <c r="E66" s="31" t="s">
        <v>578</v>
      </c>
      <c r="F66" s="90">
        <v>100000</v>
      </c>
      <c r="G66" s="32">
        <v>25.55</v>
      </c>
      <c r="H66" s="32" t="s">
        <v>313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44524</v>
      </c>
      <c r="B67" s="32">
        <v>540386</v>
      </c>
      <c r="C67" s="31" t="s">
        <v>1129</v>
      </c>
      <c r="D67" s="31" t="s">
        <v>1132</v>
      </c>
      <c r="E67" s="31" t="s">
        <v>579</v>
      </c>
      <c r="F67" s="90">
        <v>95000</v>
      </c>
      <c r="G67" s="32">
        <v>24.5</v>
      </c>
      <c r="H67" s="32" t="s">
        <v>313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44524</v>
      </c>
      <c r="B68" s="32">
        <v>540386</v>
      </c>
      <c r="C68" s="31" t="s">
        <v>1129</v>
      </c>
      <c r="D68" s="31" t="s">
        <v>1133</v>
      </c>
      <c r="E68" s="31" t="s">
        <v>579</v>
      </c>
      <c r="F68" s="90">
        <v>100000</v>
      </c>
      <c r="G68" s="32">
        <v>24.5</v>
      </c>
      <c r="H68" s="32" t="s">
        <v>313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44524</v>
      </c>
      <c r="B69" s="32">
        <v>540386</v>
      </c>
      <c r="C69" s="31" t="s">
        <v>1129</v>
      </c>
      <c r="D69" s="31" t="s">
        <v>1134</v>
      </c>
      <c r="E69" s="31" t="s">
        <v>579</v>
      </c>
      <c r="F69" s="90">
        <v>100000</v>
      </c>
      <c r="G69" s="32">
        <v>24.5</v>
      </c>
      <c r="H69" s="32" t="s">
        <v>313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44524</v>
      </c>
      <c r="B70" s="32">
        <v>540386</v>
      </c>
      <c r="C70" s="31" t="s">
        <v>1129</v>
      </c>
      <c r="D70" s="31" t="s">
        <v>1135</v>
      </c>
      <c r="E70" s="31" t="s">
        <v>578</v>
      </c>
      <c r="F70" s="90">
        <v>101000</v>
      </c>
      <c r="G70" s="32">
        <v>25.54</v>
      </c>
      <c r="H70" s="32" t="s">
        <v>313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44524</v>
      </c>
      <c r="B71" s="32">
        <v>540386</v>
      </c>
      <c r="C71" s="31" t="s">
        <v>1129</v>
      </c>
      <c r="D71" s="31" t="s">
        <v>1136</v>
      </c>
      <c r="E71" s="31" t="s">
        <v>578</v>
      </c>
      <c r="F71" s="90">
        <v>200000</v>
      </c>
      <c r="G71" s="32">
        <v>24.5</v>
      </c>
      <c r="H71" s="32" t="s">
        <v>313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44524</v>
      </c>
      <c r="B72" s="32">
        <v>531512</v>
      </c>
      <c r="C72" s="31" t="s">
        <v>1137</v>
      </c>
      <c r="D72" s="31" t="s">
        <v>1138</v>
      </c>
      <c r="E72" s="31" t="s">
        <v>578</v>
      </c>
      <c r="F72" s="90">
        <v>94538</v>
      </c>
      <c r="G72" s="32">
        <v>8.35</v>
      </c>
      <c r="H72" s="32" t="s">
        <v>313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44524</v>
      </c>
      <c r="B73" s="32">
        <v>540198</v>
      </c>
      <c r="C73" s="31" t="s">
        <v>1139</v>
      </c>
      <c r="D73" s="31" t="s">
        <v>1140</v>
      </c>
      <c r="E73" s="31" t="s">
        <v>578</v>
      </c>
      <c r="F73" s="90">
        <v>28201</v>
      </c>
      <c r="G73" s="32">
        <v>42.94</v>
      </c>
      <c r="H73" s="32" t="s">
        <v>313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44524</v>
      </c>
      <c r="B74" s="32">
        <v>539561</v>
      </c>
      <c r="C74" s="31" t="s">
        <v>1141</v>
      </c>
      <c r="D74" s="31" t="s">
        <v>1142</v>
      </c>
      <c r="E74" s="31" t="s">
        <v>578</v>
      </c>
      <c r="F74" s="90">
        <v>23620</v>
      </c>
      <c r="G74" s="32">
        <v>132.68</v>
      </c>
      <c r="H74" s="32" t="s">
        <v>313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44524</v>
      </c>
      <c r="B75" s="32">
        <v>526477</v>
      </c>
      <c r="C75" s="31" t="s">
        <v>1143</v>
      </c>
      <c r="D75" s="31" t="s">
        <v>1144</v>
      </c>
      <c r="E75" s="31" t="s">
        <v>579</v>
      </c>
      <c r="F75" s="90">
        <v>38755</v>
      </c>
      <c r="G75" s="32">
        <v>36.65</v>
      </c>
      <c r="H75" s="32" t="s">
        <v>313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44524</v>
      </c>
      <c r="B76" s="32">
        <v>530525</v>
      </c>
      <c r="C76" s="31" t="s">
        <v>1145</v>
      </c>
      <c r="D76" s="31" t="s">
        <v>920</v>
      </c>
      <c r="E76" s="31" t="s">
        <v>578</v>
      </c>
      <c r="F76" s="90">
        <v>66223</v>
      </c>
      <c r="G76" s="32">
        <v>14</v>
      </c>
      <c r="H76" s="32" t="s">
        <v>313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44524</v>
      </c>
      <c r="B77" s="32">
        <v>530525</v>
      </c>
      <c r="C77" s="31" t="s">
        <v>1145</v>
      </c>
      <c r="D77" s="31" t="s">
        <v>920</v>
      </c>
      <c r="E77" s="31" t="s">
        <v>579</v>
      </c>
      <c r="F77" s="90">
        <v>2</v>
      </c>
      <c r="G77" s="32">
        <v>15.05</v>
      </c>
      <c r="H77" s="32" t="s">
        <v>313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44524</v>
      </c>
      <c r="B78" s="32">
        <v>530525</v>
      </c>
      <c r="C78" s="31" t="s">
        <v>1145</v>
      </c>
      <c r="D78" s="31" t="s">
        <v>1146</v>
      </c>
      <c r="E78" s="31" t="s">
        <v>579</v>
      </c>
      <c r="F78" s="90">
        <v>65000</v>
      </c>
      <c r="G78" s="32">
        <v>15.4</v>
      </c>
      <c r="H78" s="32" t="s">
        <v>313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44524</v>
      </c>
      <c r="B79" s="32">
        <v>530525</v>
      </c>
      <c r="C79" s="31" t="s">
        <v>1145</v>
      </c>
      <c r="D79" s="31" t="s">
        <v>1147</v>
      </c>
      <c r="E79" s="31" t="s">
        <v>579</v>
      </c>
      <c r="F79" s="90">
        <v>60635</v>
      </c>
      <c r="G79" s="32">
        <v>15.22</v>
      </c>
      <c r="H79" s="32" t="s">
        <v>313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44524</v>
      </c>
      <c r="B80" s="32">
        <v>530525</v>
      </c>
      <c r="C80" s="31" t="s">
        <v>1145</v>
      </c>
      <c r="D80" s="31" t="s">
        <v>1148</v>
      </c>
      <c r="E80" s="31" t="s">
        <v>579</v>
      </c>
      <c r="F80" s="90">
        <v>28285</v>
      </c>
      <c r="G80" s="32">
        <v>15.4</v>
      </c>
      <c r="H80" s="32" t="s">
        <v>313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44524</v>
      </c>
      <c r="B81" s="32">
        <v>519566</v>
      </c>
      <c r="C81" s="31" t="s">
        <v>1149</v>
      </c>
      <c r="D81" s="31" t="s">
        <v>1150</v>
      </c>
      <c r="E81" s="31" t="s">
        <v>578</v>
      </c>
      <c r="F81" s="90">
        <v>22344</v>
      </c>
      <c r="G81" s="32">
        <v>135.19</v>
      </c>
      <c r="H81" s="32" t="s">
        <v>313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44524</v>
      </c>
      <c r="B82" s="32">
        <v>541540</v>
      </c>
      <c r="C82" s="31" t="s">
        <v>508</v>
      </c>
      <c r="D82" s="31" t="s">
        <v>1151</v>
      </c>
      <c r="E82" s="31" t="s">
        <v>578</v>
      </c>
      <c r="F82" s="90">
        <v>214537</v>
      </c>
      <c r="G82" s="32">
        <v>1056.23</v>
      </c>
      <c r="H82" s="32" t="s">
        <v>313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44524</v>
      </c>
      <c r="B83" s="32">
        <v>541540</v>
      </c>
      <c r="C83" s="31" t="s">
        <v>508</v>
      </c>
      <c r="D83" s="31" t="s">
        <v>1152</v>
      </c>
      <c r="E83" s="31" t="s">
        <v>579</v>
      </c>
      <c r="F83" s="90">
        <v>214537</v>
      </c>
      <c r="G83" s="32">
        <v>1056.22</v>
      </c>
      <c r="H83" s="32" t="s">
        <v>313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44524</v>
      </c>
      <c r="B84" s="32">
        <v>540738</v>
      </c>
      <c r="C84" s="31" t="s">
        <v>1057</v>
      </c>
      <c r="D84" s="31" t="s">
        <v>1153</v>
      </c>
      <c r="E84" s="31" t="s">
        <v>578</v>
      </c>
      <c r="F84" s="90">
        <v>66000</v>
      </c>
      <c r="G84" s="32">
        <v>47.5</v>
      </c>
      <c r="H84" s="32" t="s">
        <v>313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44524</v>
      </c>
      <c r="B85" s="32">
        <v>540738</v>
      </c>
      <c r="C85" s="31" t="s">
        <v>1057</v>
      </c>
      <c r="D85" s="31" t="s">
        <v>1058</v>
      </c>
      <c r="E85" s="31" t="s">
        <v>579</v>
      </c>
      <c r="F85" s="90">
        <v>66000</v>
      </c>
      <c r="G85" s="32">
        <v>47.5</v>
      </c>
      <c r="H85" s="32" t="s">
        <v>313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44524</v>
      </c>
      <c r="B86" s="32">
        <v>542025</v>
      </c>
      <c r="C86" s="31" t="s">
        <v>1025</v>
      </c>
      <c r="D86" s="31" t="s">
        <v>1026</v>
      </c>
      <c r="E86" s="31" t="s">
        <v>579</v>
      </c>
      <c r="F86" s="90">
        <v>1056000</v>
      </c>
      <c r="G86" s="32">
        <v>0.36</v>
      </c>
      <c r="H86" s="32" t="s">
        <v>313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44524</v>
      </c>
      <c r="B87" s="32">
        <v>530677</v>
      </c>
      <c r="C87" s="31" t="s">
        <v>1154</v>
      </c>
      <c r="D87" s="31" t="s">
        <v>1098</v>
      </c>
      <c r="E87" s="31" t="s">
        <v>578</v>
      </c>
      <c r="F87" s="90">
        <v>231849</v>
      </c>
      <c r="G87" s="32">
        <v>12.57</v>
      </c>
      <c r="H87" s="32" t="s">
        <v>313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44524</v>
      </c>
      <c r="B88" s="32">
        <v>530677</v>
      </c>
      <c r="C88" s="31" t="s">
        <v>1154</v>
      </c>
      <c r="D88" s="31" t="s">
        <v>1155</v>
      </c>
      <c r="E88" s="31" t="s">
        <v>578</v>
      </c>
      <c r="F88" s="90">
        <v>1399990</v>
      </c>
      <c r="G88" s="32">
        <v>12.2</v>
      </c>
      <c r="H88" s="32" t="s">
        <v>313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44524</v>
      </c>
      <c r="B89" s="32">
        <v>530677</v>
      </c>
      <c r="C89" s="31" t="s">
        <v>1154</v>
      </c>
      <c r="D89" s="31" t="s">
        <v>1156</v>
      </c>
      <c r="E89" s="31" t="s">
        <v>579</v>
      </c>
      <c r="F89" s="90">
        <v>1400000</v>
      </c>
      <c r="G89" s="32">
        <v>12.2</v>
      </c>
      <c r="H89" s="32" t="s">
        <v>313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44524</v>
      </c>
      <c r="B90" s="32">
        <v>531432</v>
      </c>
      <c r="C90" s="31" t="s">
        <v>1157</v>
      </c>
      <c r="D90" s="31" t="s">
        <v>1158</v>
      </c>
      <c r="E90" s="31" t="s">
        <v>578</v>
      </c>
      <c r="F90" s="90">
        <v>30655</v>
      </c>
      <c r="G90" s="32">
        <v>7</v>
      </c>
      <c r="H90" s="32" t="s">
        <v>313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44524</v>
      </c>
      <c r="B91" s="32">
        <v>541735</v>
      </c>
      <c r="C91" s="31" t="s">
        <v>1059</v>
      </c>
      <c r="D91" s="31" t="s">
        <v>1060</v>
      </c>
      <c r="E91" s="31" t="s">
        <v>579</v>
      </c>
      <c r="F91" s="90">
        <v>100000</v>
      </c>
      <c r="G91" s="32">
        <v>14.04</v>
      </c>
      <c r="H91" s="32" t="s">
        <v>313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44524</v>
      </c>
      <c r="B92" s="32">
        <v>506146</v>
      </c>
      <c r="C92" s="31" t="s">
        <v>1159</v>
      </c>
      <c r="D92" s="31" t="s">
        <v>920</v>
      </c>
      <c r="E92" s="31" t="s">
        <v>578</v>
      </c>
      <c r="F92" s="90">
        <v>1519538</v>
      </c>
      <c r="G92" s="32">
        <v>1.0900000000000001</v>
      </c>
      <c r="H92" s="32" t="s">
        <v>313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44524</v>
      </c>
      <c r="B93" s="32">
        <v>506146</v>
      </c>
      <c r="C93" s="31" t="s">
        <v>1159</v>
      </c>
      <c r="D93" s="31" t="s">
        <v>920</v>
      </c>
      <c r="E93" s="31" t="s">
        <v>579</v>
      </c>
      <c r="F93" s="90">
        <v>919538</v>
      </c>
      <c r="G93" s="32">
        <v>1.1599999999999999</v>
      </c>
      <c r="H93" s="32" t="s">
        <v>313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44524</v>
      </c>
      <c r="B94" s="32">
        <v>506146</v>
      </c>
      <c r="C94" s="31" t="s">
        <v>1159</v>
      </c>
      <c r="D94" s="31" t="s">
        <v>1160</v>
      </c>
      <c r="E94" s="31" t="s">
        <v>578</v>
      </c>
      <c r="F94" s="90">
        <v>25175</v>
      </c>
      <c r="G94" s="32">
        <v>1.1499999999999999</v>
      </c>
      <c r="H94" s="32" t="s">
        <v>313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44524</v>
      </c>
      <c r="B95" s="32">
        <v>506146</v>
      </c>
      <c r="C95" s="31" t="s">
        <v>1159</v>
      </c>
      <c r="D95" s="31" t="s">
        <v>1160</v>
      </c>
      <c r="E95" s="31" t="s">
        <v>579</v>
      </c>
      <c r="F95" s="90">
        <v>1646550</v>
      </c>
      <c r="G95" s="32">
        <v>1.1100000000000001</v>
      </c>
      <c r="H95" s="32" t="s">
        <v>313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44524</v>
      </c>
      <c r="B96" s="32" t="s">
        <v>1161</v>
      </c>
      <c r="C96" s="31" t="s">
        <v>1162</v>
      </c>
      <c r="D96" s="31" t="s">
        <v>1163</v>
      </c>
      <c r="E96" s="31" t="s">
        <v>578</v>
      </c>
      <c r="F96" s="90">
        <v>150000</v>
      </c>
      <c r="G96" s="32">
        <v>176.19</v>
      </c>
      <c r="H96" s="32" t="s">
        <v>958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44524</v>
      </c>
      <c r="B97" s="32" t="s">
        <v>1164</v>
      </c>
      <c r="C97" s="31" t="s">
        <v>1165</v>
      </c>
      <c r="D97" s="31" t="s">
        <v>1166</v>
      </c>
      <c r="E97" s="31" t="s">
        <v>578</v>
      </c>
      <c r="F97" s="90">
        <v>14000</v>
      </c>
      <c r="G97" s="32">
        <v>386.62</v>
      </c>
      <c r="H97" s="32" t="s">
        <v>958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44524</v>
      </c>
      <c r="B98" s="32" t="s">
        <v>1167</v>
      </c>
      <c r="C98" s="31" t="s">
        <v>1168</v>
      </c>
      <c r="D98" s="31" t="s">
        <v>998</v>
      </c>
      <c r="E98" s="31" t="s">
        <v>578</v>
      </c>
      <c r="F98" s="90">
        <v>272036</v>
      </c>
      <c r="G98" s="32">
        <v>66.42</v>
      </c>
      <c r="H98" s="32" t="s">
        <v>958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44524</v>
      </c>
      <c r="B99" s="32" t="s">
        <v>1061</v>
      </c>
      <c r="C99" s="31" t="s">
        <v>1062</v>
      </c>
      <c r="D99" s="31" t="s">
        <v>1063</v>
      </c>
      <c r="E99" s="31" t="s">
        <v>578</v>
      </c>
      <c r="F99" s="90">
        <v>1093599</v>
      </c>
      <c r="G99" s="32">
        <v>542.32000000000005</v>
      </c>
      <c r="H99" s="32" t="s">
        <v>958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44524</v>
      </c>
      <c r="B100" s="32" t="s">
        <v>1169</v>
      </c>
      <c r="C100" s="31" t="s">
        <v>1170</v>
      </c>
      <c r="D100" s="31" t="s">
        <v>998</v>
      </c>
      <c r="E100" s="31" t="s">
        <v>578</v>
      </c>
      <c r="F100" s="90">
        <v>93976</v>
      </c>
      <c r="G100" s="32">
        <v>165.46</v>
      </c>
      <c r="H100" s="32" t="s">
        <v>958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44524</v>
      </c>
      <c r="B101" s="32" t="s">
        <v>1171</v>
      </c>
      <c r="C101" s="31" t="s">
        <v>1172</v>
      </c>
      <c r="D101" s="31" t="s">
        <v>1173</v>
      </c>
      <c r="E101" s="31" t="s">
        <v>578</v>
      </c>
      <c r="F101" s="90">
        <v>575000</v>
      </c>
      <c r="G101" s="32">
        <v>28.5</v>
      </c>
      <c r="H101" s="32" t="s">
        <v>958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44524</v>
      </c>
      <c r="B102" s="32" t="s">
        <v>1028</v>
      </c>
      <c r="C102" s="31" t="s">
        <v>1029</v>
      </c>
      <c r="D102" s="31" t="s">
        <v>1064</v>
      </c>
      <c r="E102" s="31" t="s">
        <v>578</v>
      </c>
      <c r="F102" s="90">
        <v>137501</v>
      </c>
      <c r="G102" s="32">
        <v>38.630000000000003</v>
      </c>
      <c r="H102" s="32" t="s">
        <v>958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44524</v>
      </c>
      <c r="B103" s="32" t="s">
        <v>1028</v>
      </c>
      <c r="C103" s="31" t="s">
        <v>1029</v>
      </c>
      <c r="D103" s="31" t="s">
        <v>1174</v>
      </c>
      <c r="E103" s="31" t="s">
        <v>578</v>
      </c>
      <c r="F103" s="90">
        <v>300000</v>
      </c>
      <c r="G103" s="32">
        <v>37.9</v>
      </c>
      <c r="H103" s="32" t="s">
        <v>958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44524</v>
      </c>
      <c r="B104" s="32" t="s">
        <v>1175</v>
      </c>
      <c r="C104" s="31" t="s">
        <v>1176</v>
      </c>
      <c r="D104" s="31" t="s">
        <v>1177</v>
      </c>
      <c r="E104" s="31" t="s">
        <v>578</v>
      </c>
      <c r="F104" s="90">
        <v>254819</v>
      </c>
      <c r="G104" s="32">
        <v>82.38</v>
      </c>
      <c r="H104" s="32" t="s">
        <v>958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44524</v>
      </c>
      <c r="B105" s="32" t="s">
        <v>1178</v>
      </c>
      <c r="C105" s="31" t="s">
        <v>1179</v>
      </c>
      <c r="D105" s="31" t="s">
        <v>920</v>
      </c>
      <c r="E105" s="31" t="s">
        <v>578</v>
      </c>
      <c r="F105" s="90">
        <v>50000</v>
      </c>
      <c r="G105" s="32">
        <v>31.9</v>
      </c>
      <c r="H105" s="32" t="s">
        <v>958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44524</v>
      </c>
      <c r="B106" s="32" t="s">
        <v>1180</v>
      </c>
      <c r="C106" s="31" t="s">
        <v>1181</v>
      </c>
      <c r="D106" s="31" t="s">
        <v>1182</v>
      </c>
      <c r="E106" s="31" t="s">
        <v>578</v>
      </c>
      <c r="F106" s="90">
        <v>50000</v>
      </c>
      <c r="G106" s="32">
        <v>33.1</v>
      </c>
      <c r="H106" s="32" t="s">
        <v>958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44524</v>
      </c>
      <c r="B107" s="32" t="s">
        <v>1180</v>
      </c>
      <c r="C107" s="31" t="s">
        <v>1181</v>
      </c>
      <c r="D107" s="31" t="s">
        <v>1183</v>
      </c>
      <c r="E107" s="31" t="s">
        <v>578</v>
      </c>
      <c r="F107" s="90">
        <v>50000</v>
      </c>
      <c r="G107" s="32">
        <v>33.1</v>
      </c>
      <c r="H107" s="32" t="s">
        <v>958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44524</v>
      </c>
      <c r="B108" s="32" t="s">
        <v>1184</v>
      </c>
      <c r="C108" s="31" t="s">
        <v>1185</v>
      </c>
      <c r="D108" s="31" t="s">
        <v>1024</v>
      </c>
      <c r="E108" s="31" t="s">
        <v>578</v>
      </c>
      <c r="F108" s="90">
        <v>178546</v>
      </c>
      <c r="G108" s="32">
        <v>60</v>
      </c>
      <c r="H108" s="32" t="s">
        <v>958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44524</v>
      </c>
      <c r="B109" s="32" t="s">
        <v>1065</v>
      </c>
      <c r="C109" s="31" t="s">
        <v>1066</v>
      </c>
      <c r="D109" s="31" t="s">
        <v>998</v>
      </c>
      <c r="E109" s="31" t="s">
        <v>578</v>
      </c>
      <c r="F109" s="90">
        <v>397696</v>
      </c>
      <c r="G109" s="32">
        <v>619.21</v>
      </c>
      <c r="H109" s="32" t="s">
        <v>958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44524</v>
      </c>
      <c r="B110" s="32" t="s">
        <v>1065</v>
      </c>
      <c r="C110" s="31" t="s">
        <v>1066</v>
      </c>
      <c r="D110" s="31" t="s">
        <v>1063</v>
      </c>
      <c r="E110" s="31" t="s">
        <v>578</v>
      </c>
      <c r="F110" s="90">
        <v>385730</v>
      </c>
      <c r="G110" s="32">
        <v>618.41999999999996</v>
      </c>
      <c r="H110" s="32" t="s">
        <v>958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44524</v>
      </c>
      <c r="B111" s="32" t="s">
        <v>1065</v>
      </c>
      <c r="C111" s="31" t="s">
        <v>1066</v>
      </c>
      <c r="D111" s="31" t="s">
        <v>1067</v>
      </c>
      <c r="E111" s="31" t="s">
        <v>578</v>
      </c>
      <c r="F111" s="90">
        <v>748621</v>
      </c>
      <c r="G111" s="32">
        <v>618.45000000000005</v>
      </c>
      <c r="H111" s="32" t="s">
        <v>958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44524</v>
      </c>
      <c r="B112" s="32" t="s">
        <v>1065</v>
      </c>
      <c r="C112" s="31" t="s">
        <v>1066</v>
      </c>
      <c r="D112" s="31" t="s">
        <v>1068</v>
      </c>
      <c r="E112" s="31" t="s">
        <v>578</v>
      </c>
      <c r="F112" s="90">
        <v>401866</v>
      </c>
      <c r="G112" s="32">
        <v>620.34</v>
      </c>
      <c r="H112" s="32" t="s">
        <v>958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44524</v>
      </c>
      <c r="B113" s="32" t="s">
        <v>1186</v>
      </c>
      <c r="C113" s="31" t="s">
        <v>1187</v>
      </c>
      <c r="D113" s="31" t="s">
        <v>1188</v>
      </c>
      <c r="E113" s="31" t="s">
        <v>578</v>
      </c>
      <c r="F113" s="90">
        <v>75000</v>
      </c>
      <c r="G113" s="32">
        <v>65</v>
      </c>
      <c r="H113" s="32" t="s">
        <v>958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44524</v>
      </c>
      <c r="B114" s="32" t="s">
        <v>1189</v>
      </c>
      <c r="C114" s="31" t="s">
        <v>1190</v>
      </c>
      <c r="D114" s="31" t="s">
        <v>1191</v>
      </c>
      <c r="E114" s="31" t="s">
        <v>578</v>
      </c>
      <c r="F114" s="90">
        <v>250011</v>
      </c>
      <c r="G114" s="32">
        <v>486.35</v>
      </c>
      <c r="H114" s="32" t="s">
        <v>958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44524</v>
      </c>
      <c r="B115" s="32" t="s">
        <v>1192</v>
      </c>
      <c r="C115" s="31" t="s">
        <v>1193</v>
      </c>
      <c r="D115" s="31" t="s">
        <v>1191</v>
      </c>
      <c r="E115" s="31" t="s">
        <v>578</v>
      </c>
      <c r="F115" s="90">
        <v>2280472</v>
      </c>
      <c r="G115" s="32">
        <v>3.5</v>
      </c>
      <c r="H115" s="32" t="s">
        <v>958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44524</v>
      </c>
      <c r="B116" s="32" t="s">
        <v>1161</v>
      </c>
      <c r="C116" s="31" t="s">
        <v>1162</v>
      </c>
      <c r="D116" s="31" t="s">
        <v>1163</v>
      </c>
      <c r="E116" s="31" t="s">
        <v>579</v>
      </c>
      <c r="F116" s="90">
        <v>150000</v>
      </c>
      <c r="G116" s="32">
        <v>176.2</v>
      </c>
      <c r="H116" s="32" t="s">
        <v>958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44524</v>
      </c>
      <c r="B117" s="32" t="s">
        <v>1167</v>
      </c>
      <c r="C117" s="31" t="s">
        <v>1168</v>
      </c>
      <c r="D117" s="31" t="s">
        <v>998</v>
      </c>
      <c r="E117" s="31" t="s">
        <v>579</v>
      </c>
      <c r="F117" s="90">
        <v>272036</v>
      </c>
      <c r="G117" s="32">
        <v>66.569999999999993</v>
      </c>
      <c r="H117" s="32" t="s">
        <v>958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44524</v>
      </c>
      <c r="B118" s="32" t="s">
        <v>1061</v>
      </c>
      <c r="C118" s="31" t="s">
        <v>1062</v>
      </c>
      <c r="D118" s="31" t="s">
        <v>1063</v>
      </c>
      <c r="E118" s="31" t="s">
        <v>579</v>
      </c>
      <c r="F118" s="90">
        <v>1093609</v>
      </c>
      <c r="G118" s="32">
        <v>542.52</v>
      </c>
      <c r="H118" s="32" t="s">
        <v>958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44524</v>
      </c>
      <c r="B119" s="32" t="s">
        <v>978</v>
      </c>
      <c r="C119" s="31" t="s">
        <v>979</v>
      </c>
      <c r="D119" s="31" t="s">
        <v>1194</v>
      </c>
      <c r="E119" s="31" t="s">
        <v>579</v>
      </c>
      <c r="F119" s="90">
        <v>218430</v>
      </c>
      <c r="G119" s="32">
        <v>27.2</v>
      </c>
      <c r="H119" s="32" t="s">
        <v>958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44524</v>
      </c>
      <c r="B120" s="32" t="s">
        <v>1169</v>
      </c>
      <c r="C120" s="31" t="s">
        <v>1170</v>
      </c>
      <c r="D120" s="31" t="s">
        <v>998</v>
      </c>
      <c r="E120" s="31" t="s">
        <v>579</v>
      </c>
      <c r="F120" s="90">
        <v>93976</v>
      </c>
      <c r="G120" s="32">
        <v>165.37</v>
      </c>
      <c r="H120" s="32" t="s">
        <v>958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44524</v>
      </c>
      <c r="B121" s="32" t="s">
        <v>1028</v>
      </c>
      <c r="C121" s="31" t="s">
        <v>1029</v>
      </c>
      <c r="D121" s="31" t="s">
        <v>1064</v>
      </c>
      <c r="E121" s="31" t="s">
        <v>579</v>
      </c>
      <c r="F121" s="90">
        <v>337533</v>
      </c>
      <c r="G121" s="32">
        <v>38.090000000000003</v>
      </c>
      <c r="H121" s="32" t="s">
        <v>958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44524</v>
      </c>
      <c r="B122" s="32" t="s">
        <v>1175</v>
      </c>
      <c r="C122" s="31" t="s">
        <v>1176</v>
      </c>
      <c r="D122" s="31" t="s">
        <v>1177</v>
      </c>
      <c r="E122" s="31" t="s">
        <v>579</v>
      </c>
      <c r="F122" s="90">
        <v>254819</v>
      </c>
      <c r="G122" s="32">
        <v>82.3</v>
      </c>
      <c r="H122" s="32" t="s">
        <v>958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44524</v>
      </c>
      <c r="B123" s="32" t="s">
        <v>1195</v>
      </c>
      <c r="C123" s="31" t="s">
        <v>1196</v>
      </c>
      <c r="D123" s="31" t="s">
        <v>1197</v>
      </c>
      <c r="E123" s="31" t="s">
        <v>579</v>
      </c>
      <c r="F123" s="90">
        <v>285075</v>
      </c>
      <c r="G123" s="32">
        <v>19.71</v>
      </c>
      <c r="H123" s="32" t="s">
        <v>958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44524</v>
      </c>
      <c r="B124" s="32" t="s">
        <v>1178</v>
      </c>
      <c r="C124" s="31" t="s">
        <v>1179</v>
      </c>
      <c r="D124" s="31" t="s">
        <v>1198</v>
      </c>
      <c r="E124" s="31" t="s">
        <v>579</v>
      </c>
      <c r="F124" s="90">
        <v>73174</v>
      </c>
      <c r="G124" s="32">
        <v>33.58</v>
      </c>
      <c r="H124" s="32" t="s">
        <v>958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44524</v>
      </c>
      <c r="B125" s="32" t="s">
        <v>1178</v>
      </c>
      <c r="C125" s="31" t="s">
        <v>1179</v>
      </c>
      <c r="D125" s="31" t="s">
        <v>1199</v>
      </c>
      <c r="E125" s="31" t="s">
        <v>579</v>
      </c>
      <c r="F125" s="90">
        <v>75083</v>
      </c>
      <c r="G125" s="32">
        <v>31.91</v>
      </c>
      <c r="H125" s="32" t="s">
        <v>958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44524</v>
      </c>
      <c r="B126" s="32" t="s">
        <v>1180</v>
      </c>
      <c r="C126" s="31" t="s">
        <v>1181</v>
      </c>
      <c r="D126" s="31" t="s">
        <v>1183</v>
      </c>
      <c r="E126" s="31" t="s">
        <v>579</v>
      </c>
      <c r="F126" s="90">
        <v>50000</v>
      </c>
      <c r="G126" s="32">
        <v>33.1</v>
      </c>
      <c r="H126" s="32" t="s">
        <v>958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44524</v>
      </c>
      <c r="B127" s="32" t="s">
        <v>1180</v>
      </c>
      <c r="C127" s="31" t="s">
        <v>1181</v>
      </c>
      <c r="D127" s="31" t="s">
        <v>1200</v>
      </c>
      <c r="E127" s="31" t="s">
        <v>579</v>
      </c>
      <c r="F127" s="90">
        <v>28000</v>
      </c>
      <c r="G127" s="32">
        <v>33.1</v>
      </c>
      <c r="H127" s="32" t="s">
        <v>958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44524</v>
      </c>
      <c r="B128" s="32" t="s">
        <v>1184</v>
      </c>
      <c r="C128" s="31" t="s">
        <v>1185</v>
      </c>
      <c r="D128" s="31" t="s">
        <v>1024</v>
      </c>
      <c r="E128" s="31" t="s">
        <v>579</v>
      </c>
      <c r="F128" s="90">
        <v>178546</v>
      </c>
      <c r="G128" s="32">
        <v>59.53</v>
      </c>
      <c r="H128" s="32" t="s">
        <v>958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44524</v>
      </c>
      <c r="B129" s="32" t="s">
        <v>1065</v>
      </c>
      <c r="C129" s="31" t="s">
        <v>1066</v>
      </c>
      <c r="D129" s="31" t="s">
        <v>998</v>
      </c>
      <c r="E129" s="31" t="s">
        <v>579</v>
      </c>
      <c r="F129" s="90">
        <v>397696</v>
      </c>
      <c r="G129" s="32">
        <v>619.61</v>
      </c>
      <c r="H129" s="32" t="s">
        <v>958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44524</v>
      </c>
      <c r="B130" s="32" t="s">
        <v>1065</v>
      </c>
      <c r="C130" s="31" t="s">
        <v>1066</v>
      </c>
      <c r="D130" s="31" t="s">
        <v>1067</v>
      </c>
      <c r="E130" s="31" t="s">
        <v>579</v>
      </c>
      <c r="F130" s="90">
        <v>752005</v>
      </c>
      <c r="G130" s="32">
        <v>619.28</v>
      </c>
      <c r="H130" s="32" t="s">
        <v>958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44524</v>
      </c>
      <c r="B131" s="32" t="s">
        <v>1065</v>
      </c>
      <c r="C131" s="31" t="s">
        <v>1066</v>
      </c>
      <c r="D131" s="31" t="s">
        <v>1068</v>
      </c>
      <c r="E131" s="31" t="s">
        <v>579</v>
      </c>
      <c r="F131" s="90">
        <v>412978</v>
      </c>
      <c r="G131" s="32">
        <v>619.72</v>
      </c>
      <c r="H131" s="32" t="s">
        <v>958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44524</v>
      </c>
      <c r="B132" s="32" t="s">
        <v>1065</v>
      </c>
      <c r="C132" s="31" t="s">
        <v>1066</v>
      </c>
      <c r="D132" s="31" t="s">
        <v>1063</v>
      </c>
      <c r="E132" s="31" t="s">
        <v>579</v>
      </c>
      <c r="F132" s="90">
        <v>385730</v>
      </c>
      <c r="G132" s="32">
        <v>618.66</v>
      </c>
      <c r="H132" s="32" t="s">
        <v>958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44524</v>
      </c>
      <c r="B133" s="32" t="s">
        <v>1186</v>
      </c>
      <c r="C133" s="31" t="s">
        <v>1187</v>
      </c>
      <c r="D133" s="31" t="s">
        <v>1201</v>
      </c>
      <c r="E133" s="31" t="s">
        <v>579</v>
      </c>
      <c r="F133" s="90">
        <v>75000</v>
      </c>
      <c r="G133" s="32">
        <v>65</v>
      </c>
      <c r="H133" s="32" t="s">
        <v>958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44524</v>
      </c>
      <c r="B134" s="32" t="s">
        <v>1189</v>
      </c>
      <c r="C134" s="31" t="s">
        <v>1190</v>
      </c>
      <c r="D134" s="31" t="s">
        <v>1191</v>
      </c>
      <c r="E134" s="31" t="s">
        <v>579</v>
      </c>
      <c r="F134" s="90">
        <v>20851</v>
      </c>
      <c r="G134" s="32">
        <v>486.39</v>
      </c>
      <c r="H134" s="32" t="s">
        <v>958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44524</v>
      </c>
      <c r="B135" s="32" t="s">
        <v>1192</v>
      </c>
      <c r="C135" s="31" t="s">
        <v>1193</v>
      </c>
      <c r="D135" s="31" t="s">
        <v>1191</v>
      </c>
      <c r="E135" s="31" t="s">
        <v>579</v>
      </c>
      <c r="F135" s="90">
        <v>400283</v>
      </c>
      <c r="G135" s="32">
        <v>3.5</v>
      </c>
      <c r="H135" s="32" t="s">
        <v>958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44524</v>
      </c>
      <c r="B136" s="32" t="s">
        <v>1202</v>
      </c>
      <c r="C136" s="31" t="s">
        <v>1203</v>
      </c>
      <c r="D136" s="31" t="s">
        <v>1204</v>
      </c>
      <c r="E136" s="31" t="s">
        <v>579</v>
      </c>
      <c r="F136" s="90">
        <v>10619497</v>
      </c>
      <c r="G136" s="32">
        <v>1.6</v>
      </c>
      <c r="H136" s="32" t="s">
        <v>958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2"/>
  <sheetViews>
    <sheetView zoomScale="85" zoomScaleNormal="85" workbookViewId="0">
      <selection activeCell="N22" sqref="N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909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44525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580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570</v>
      </c>
      <c r="C9" s="100"/>
      <c r="D9" s="101" t="s">
        <v>581</v>
      </c>
      <c r="E9" s="100" t="s">
        <v>582</v>
      </c>
      <c r="F9" s="100" t="s">
        <v>583</v>
      </c>
      <c r="G9" s="100" t="s">
        <v>584</v>
      </c>
      <c r="H9" s="100" t="s">
        <v>585</v>
      </c>
      <c r="I9" s="100" t="s">
        <v>586</v>
      </c>
      <c r="J9" s="99" t="s">
        <v>587</v>
      </c>
      <c r="K9" s="100" t="s">
        <v>588</v>
      </c>
      <c r="L9" s="102" t="s">
        <v>589</v>
      </c>
      <c r="M9" s="102" t="s">
        <v>590</v>
      </c>
      <c r="N9" s="100" t="s">
        <v>591</v>
      </c>
      <c r="O9" s="101" t="s">
        <v>592</v>
      </c>
      <c r="P9" s="100" t="s">
        <v>833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294">
        <v>1</v>
      </c>
      <c r="B10" s="295">
        <v>44454</v>
      </c>
      <c r="C10" s="296"/>
      <c r="D10" s="297" t="s">
        <v>299</v>
      </c>
      <c r="E10" s="298" t="s">
        <v>595</v>
      </c>
      <c r="F10" s="299">
        <v>2195</v>
      </c>
      <c r="G10" s="299">
        <v>2080</v>
      </c>
      <c r="H10" s="298">
        <v>2295</v>
      </c>
      <c r="I10" s="300" t="s">
        <v>828</v>
      </c>
      <c r="J10" s="103" t="s">
        <v>1002</v>
      </c>
      <c r="K10" s="103">
        <v>50</v>
      </c>
      <c r="L10" s="104">
        <f t="shared" ref="L10:L11" si="0">(F10*-0.7)/100</f>
        <v>-15.365</v>
      </c>
      <c r="M10" s="105">
        <f t="shared" ref="M10:M11" si="1">(K10+L10)/F10</f>
        <v>1.5779043280182231E-2</v>
      </c>
      <c r="N10" s="103" t="s">
        <v>593</v>
      </c>
      <c r="O10" s="106">
        <v>44522</v>
      </c>
      <c r="P10" s="299"/>
      <c r="Q10" s="1"/>
      <c r="R10" s="1" t="s">
        <v>594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294">
        <v>2</v>
      </c>
      <c r="B11" s="295">
        <v>44460</v>
      </c>
      <c r="C11" s="296"/>
      <c r="D11" s="297" t="s">
        <v>373</v>
      </c>
      <c r="E11" s="298" t="s">
        <v>595</v>
      </c>
      <c r="F11" s="299">
        <v>1510</v>
      </c>
      <c r="G11" s="299">
        <v>1395</v>
      </c>
      <c r="H11" s="298">
        <v>1585</v>
      </c>
      <c r="I11" s="300" t="s">
        <v>830</v>
      </c>
      <c r="J11" s="103" t="s">
        <v>875</v>
      </c>
      <c r="K11" s="103">
        <f t="shared" ref="K11" si="2">H11-F11</f>
        <v>75</v>
      </c>
      <c r="L11" s="104">
        <f t="shared" si="0"/>
        <v>-10.57</v>
      </c>
      <c r="M11" s="105">
        <f t="shared" si="1"/>
        <v>4.2668874172185435E-2</v>
      </c>
      <c r="N11" s="103" t="s">
        <v>593</v>
      </c>
      <c r="O11" s="106">
        <v>44501</v>
      </c>
      <c r="P11" s="299"/>
      <c r="Q11" s="1"/>
      <c r="R11" s="1" t="s">
        <v>594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13">
        <v>3</v>
      </c>
      <c r="B12" s="271">
        <v>44474</v>
      </c>
      <c r="C12" s="114"/>
      <c r="D12" s="109" t="s">
        <v>118</v>
      </c>
      <c r="E12" s="110" t="s">
        <v>595</v>
      </c>
      <c r="F12" s="107" t="s">
        <v>834</v>
      </c>
      <c r="G12" s="107">
        <v>660</v>
      </c>
      <c r="H12" s="110"/>
      <c r="I12" s="111" t="s">
        <v>835</v>
      </c>
      <c r="J12" s="112" t="s">
        <v>596</v>
      </c>
      <c r="K12" s="113"/>
      <c r="L12" s="108"/>
      <c r="M12" s="114"/>
      <c r="N12" s="109"/>
      <c r="O12" s="110"/>
      <c r="P12" s="107">
        <f>VLOOKUP(D12,'MidCap Intra'!B22:C524,2,0)</f>
        <v>687.2</v>
      </c>
      <c r="Q12" s="1"/>
      <c r="R12" s="1" t="s">
        <v>594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413">
        <v>4</v>
      </c>
      <c r="B13" s="414">
        <v>44477</v>
      </c>
      <c r="C13" s="415"/>
      <c r="D13" s="416" t="s">
        <v>81</v>
      </c>
      <c r="E13" s="417" t="s">
        <v>595</v>
      </c>
      <c r="F13" s="412">
        <v>3870</v>
      </c>
      <c r="G13" s="412">
        <v>3670</v>
      </c>
      <c r="H13" s="417">
        <v>3670</v>
      </c>
      <c r="I13" s="418" t="s">
        <v>836</v>
      </c>
      <c r="J13" s="408" t="s">
        <v>922</v>
      </c>
      <c r="K13" s="408">
        <f t="shared" ref="K13" si="3">H13-F13</f>
        <v>-200</v>
      </c>
      <c r="L13" s="409">
        <f t="shared" ref="L13" si="4">(F13*-0.7)/100</f>
        <v>-27.09</v>
      </c>
      <c r="M13" s="410">
        <f t="shared" ref="M13" si="5">(K13+L13)/F13</f>
        <v>-5.8679586563307497E-2</v>
      </c>
      <c r="N13" s="408" t="s">
        <v>606</v>
      </c>
      <c r="O13" s="411">
        <v>44503</v>
      </c>
      <c r="P13" s="412"/>
      <c r="Q13" s="1"/>
      <c r="R13" s="1" t="s">
        <v>594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4">
        <v>5</v>
      </c>
      <c r="B14" s="295">
        <v>44480</v>
      </c>
      <c r="C14" s="296"/>
      <c r="D14" s="297" t="s">
        <v>210</v>
      </c>
      <c r="E14" s="298" t="s">
        <v>595</v>
      </c>
      <c r="F14" s="299">
        <v>7330</v>
      </c>
      <c r="G14" s="299">
        <v>6980</v>
      </c>
      <c r="H14" s="298">
        <v>7760</v>
      </c>
      <c r="I14" s="300" t="s">
        <v>838</v>
      </c>
      <c r="J14" s="103" t="s">
        <v>921</v>
      </c>
      <c r="K14" s="103">
        <f t="shared" ref="K14" si="6">H14-F14</f>
        <v>430</v>
      </c>
      <c r="L14" s="104">
        <f t="shared" ref="L14" si="7">(F14*-0.7)/100</f>
        <v>-51.31</v>
      </c>
      <c r="M14" s="105">
        <f t="shared" ref="M14" si="8">(K14+L14)/F14</f>
        <v>5.1663028649386086E-2</v>
      </c>
      <c r="N14" s="103" t="s">
        <v>593</v>
      </c>
      <c r="O14" s="106">
        <v>44501</v>
      </c>
      <c r="P14" s="299"/>
      <c r="Q14" s="1"/>
      <c r="R14" s="1" t="s">
        <v>594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379" customFormat="1" ht="12.75" customHeight="1">
      <c r="A15" s="367">
        <v>6</v>
      </c>
      <c r="B15" s="368">
        <v>44495</v>
      </c>
      <c r="C15" s="369"/>
      <c r="D15" s="370" t="s">
        <v>126</v>
      </c>
      <c r="E15" s="371" t="s">
        <v>595</v>
      </c>
      <c r="F15" s="372" t="s">
        <v>851</v>
      </c>
      <c r="G15" s="372">
        <v>1395</v>
      </c>
      <c r="H15" s="371"/>
      <c r="I15" s="373" t="s">
        <v>852</v>
      </c>
      <c r="J15" s="374" t="s">
        <v>596</v>
      </c>
      <c r="K15" s="374"/>
      <c r="L15" s="375"/>
      <c r="M15" s="376"/>
      <c r="N15" s="374"/>
      <c r="O15" s="377"/>
      <c r="P15" s="107">
        <f>VLOOKUP(D15,'MidCap Intra'!B29:C522,2,0)</f>
        <v>1487.9</v>
      </c>
      <c r="Q15" s="378"/>
      <c r="R15" s="378" t="s">
        <v>594</v>
      </c>
      <c r="S15" s="378"/>
      <c r="T15" s="378"/>
      <c r="U15" s="378"/>
      <c r="V15" s="378"/>
      <c r="W15" s="378"/>
      <c r="X15" s="378"/>
      <c r="Y15" s="378"/>
      <c r="Z15" s="378"/>
      <c r="AA15" s="378"/>
      <c r="AB15" s="378"/>
      <c r="AC15" s="378"/>
      <c r="AD15" s="378"/>
      <c r="AE15" s="378"/>
      <c r="AF15" s="378"/>
      <c r="AG15" s="378"/>
      <c r="AH15" s="378"/>
      <c r="AI15" s="378"/>
      <c r="AJ15" s="378"/>
      <c r="AK15" s="378"/>
      <c r="AL15" s="378"/>
    </row>
    <row r="16" spans="1:38" s="379" customFormat="1" ht="12.75" customHeight="1">
      <c r="A16" s="401">
        <v>7</v>
      </c>
      <c r="B16" s="402">
        <v>44496</v>
      </c>
      <c r="C16" s="403"/>
      <c r="D16" s="404" t="s">
        <v>282</v>
      </c>
      <c r="E16" s="405" t="s">
        <v>595</v>
      </c>
      <c r="F16" s="406">
        <v>2245</v>
      </c>
      <c r="G16" s="406">
        <v>2080</v>
      </c>
      <c r="H16" s="405">
        <v>2080</v>
      </c>
      <c r="I16" s="407" t="s">
        <v>828</v>
      </c>
      <c r="J16" s="408" t="s">
        <v>899</v>
      </c>
      <c r="K16" s="408">
        <f t="shared" ref="K16:K17" si="9">H16-F16</f>
        <v>-165</v>
      </c>
      <c r="L16" s="409">
        <f t="shared" ref="L16:L17" si="10">(F16*-0.7)/100</f>
        <v>-15.715</v>
      </c>
      <c r="M16" s="410">
        <f t="shared" ref="M16:M17" si="11">(K16+L16)/F16</f>
        <v>-8.0496659242761698E-2</v>
      </c>
      <c r="N16" s="408" t="s">
        <v>606</v>
      </c>
      <c r="O16" s="411">
        <v>44503</v>
      </c>
      <c r="P16" s="412"/>
      <c r="Q16" s="378"/>
      <c r="R16" s="378" t="s">
        <v>594</v>
      </c>
      <c r="S16" s="378"/>
      <c r="T16" s="378"/>
      <c r="U16" s="378"/>
      <c r="V16" s="378"/>
      <c r="W16" s="378"/>
      <c r="X16" s="378"/>
      <c r="Y16" s="378"/>
      <c r="Z16" s="378"/>
      <c r="AA16" s="378"/>
      <c r="AB16" s="378"/>
      <c r="AC16" s="378"/>
      <c r="AD16" s="378"/>
      <c r="AE16" s="378"/>
      <c r="AF16" s="378"/>
      <c r="AG16" s="378"/>
      <c r="AH16" s="378"/>
      <c r="AI16" s="378"/>
      <c r="AJ16" s="378"/>
      <c r="AK16" s="378"/>
      <c r="AL16" s="378"/>
    </row>
    <row r="17" spans="1:38" s="379" customFormat="1" ht="12.75" customHeight="1">
      <c r="A17" s="481">
        <v>8</v>
      </c>
      <c r="B17" s="266">
        <v>44501</v>
      </c>
      <c r="C17" s="482"/>
      <c r="D17" s="483" t="s">
        <v>130</v>
      </c>
      <c r="E17" s="484" t="s">
        <v>595</v>
      </c>
      <c r="F17" s="485">
        <v>474</v>
      </c>
      <c r="G17" s="485">
        <v>447</v>
      </c>
      <c r="H17" s="484">
        <v>501</v>
      </c>
      <c r="I17" s="486" t="s">
        <v>877</v>
      </c>
      <c r="J17" s="103" t="s">
        <v>924</v>
      </c>
      <c r="K17" s="103">
        <f t="shared" si="9"/>
        <v>27</v>
      </c>
      <c r="L17" s="104">
        <f t="shared" si="10"/>
        <v>-3.3179999999999996</v>
      </c>
      <c r="M17" s="105">
        <f t="shared" si="11"/>
        <v>4.9962025316455702E-2</v>
      </c>
      <c r="N17" s="103" t="s">
        <v>593</v>
      </c>
      <c r="O17" s="106">
        <v>44511</v>
      </c>
      <c r="P17" s="299"/>
      <c r="Q17" s="378"/>
      <c r="R17" s="378" t="s">
        <v>594</v>
      </c>
      <c r="S17" s="378"/>
      <c r="T17" s="378"/>
      <c r="U17" s="378"/>
      <c r="V17" s="378"/>
      <c r="W17" s="378"/>
      <c r="X17" s="378"/>
      <c r="Y17" s="378"/>
      <c r="Z17" s="378"/>
      <c r="AA17" s="378"/>
      <c r="AB17" s="378"/>
      <c r="AC17" s="378"/>
      <c r="AD17" s="378"/>
      <c r="AE17" s="378"/>
      <c r="AF17" s="378"/>
      <c r="AG17" s="378"/>
      <c r="AH17" s="378"/>
      <c r="AI17" s="378"/>
      <c r="AJ17" s="378"/>
      <c r="AK17" s="378"/>
      <c r="AL17" s="378"/>
    </row>
    <row r="18" spans="1:38" s="379" customFormat="1" ht="12.75" customHeight="1">
      <c r="A18" s="401">
        <v>9</v>
      </c>
      <c r="B18" s="402">
        <v>44501</v>
      </c>
      <c r="C18" s="403"/>
      <c r="D18" s="404" t="s">
        <v>158</v>
      </c>
      <c r="E18" s="405" t="s">
        <v>595</v>
      </c>
      <c r="F18" s="406">
        <v>1010</v>
      </c>
      <c r="G18" s="406">
        <v>955</v>
      </c>
      <c r="H18" s="405">
        <v>955</v>
      </c>
      <c r="I18" s="407" t="s">
        <v>878</v>
      </c>
      <c r="J18" s="408" t="s">
        <v>1000</v>
      </c>
      <c r="K18" s="408">
        <f t="shared" ref="K18" si="12">H18-F18</f>
        <v>-55</v>
      </c>
      <c r="L18" s="409">
        <f t="shared" ref="L18" si="13">(F18*-0.7)/100</f>
        <v>-7.07</v>
      </c>
      <c r="M18" s="410">
        <f t="shared" ref="M18" si="14">(K18+L18)/F18</f>
        <v>-6.1455445544554455E-2</v>
      </c>
      <c r="N18" s="408" t="s">
        <v>606</v>
      </c>
      <c r="O18" s="411">
        <v>44522</v>
      </c>
      <c r="P18" s="412"/>
      <c r="Q18" s="378"/>
      <c r="R18" s="378" t="s">
        <v>597</v>
      </c>
      <c r="S18" s="378"/>
      <c r="T18" s="378"/>
      <c r="U18" s="378"/>
      <c r="V18" s="378"/>
      <c r="W18" s="378"/>
      <c r="X18" s="378"/>
      <c r="Y18" s="378"/>
      <c r="Z18" s="378"/>
      <c r="AA18" s="378"/>
      <c r="AB18" s="378"/>
      <c r="AC18" s="378"/>
      <c r="AD18" s="378"/>
      <c r="AE18" s="378"/>
      <c r="AF18" s="378"/>
      <c r="AG18" s="378"/>
      <c r="AH18" s="378"/>
      <c r="AI18" s="378"/>
      <c r="AJ18" s="378"/>
      <c r="AK18" s="378"/>
      <c r="AL18" s="378"/>
    </row>
    <row r="19" spans="1:38" ht="12.75" customHeight="1">
      <c r="A19" s="294">
        <v>10</v>
      </c>
      <c r="B19" s="295">
        <v>44502</v>
      </c>
      <c r="C19" s="296"/>
      <c r="D19" s="297" t="s">
        <v>71</v>
      </c>
      <c r="E19" s="298" t="s">
        <v>595</v>
      </c>
      <c r="F19" s="299">
        <v>201</v>
      </c>
      <c r="G19" s="299">
        <v>188</v>
      </c>
      <c r="H19" s="298">
        <v>214.5</v>
      </c>
      <c r="I19" s="300" t="s">
        <v>883</v>
      </c>
      <c r="J19" s="103" t="s">
        <v>923</v>
      </c>
      <c r="K19" s="103">
        <f t="shared" ref="K19" si="15">H19-F19</f>
        <v>13.5</v>
      </c>
      <c r="L19" s="104">
        <f t="shared" ref="L19" si="16">(F19*-0.7)/100</f>
        <v>-1.4069999999999998</v>
      </c>
      <c r="M19" s="105">
        <f t="shared" ref="M19" si="17">(K19+L19)/F19</f>
        <v>6.0164179104477612E-2</v>
      </c>
      <c r="N19" s="103" t="s">
        <v>593</v>
      </c>
      <c r="O19" s="106">
        <v>44509</v>
      </c>
      <c r="P19" s="299"/>
      <c r="Q19" s="1"/>
      <c r="R19" s="1" t="s">
        <v>594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s="268" customFormat="1" ht="12.75" customHeight="1">
      <c r="A20" s="294">
        <v>11</v>
      </c>
      <c r="B20" s="295">
        <v>44509</v>
      </c>
      <c r="C20" s="296"/>
      <c r="D20" s="297" t="s">
        <v>416</v>
      </c>
      <c r="E20" s="298" t="s">
        <v>595</v>
      </c>
      <c r="F20" s="299">
        <v>1660</v>
      </c>
      <c r="G20" s="299">
        <v>1578</v>
      </c>
      <c r="H20" s="298">
        <v>1745</v>
      </c>
      <c r="I20" s="300" t="s">
        <v>926</v>
      </c>
      <c r="J20" s="103" t="s">
        <v>935</v>
      </c>
      <c r="K20" s="103">
        <f t="shared" ref="K20:K21" si="18">H20-F20</f>
        <v>85</v>
      </c>
      <c r="L20" s="104">
        <f t="shared" ref="L20:L21" si="19">(F20*-0.7)/100</f>
        <v>-11.62</v>
      </c>
      <c r="M20" s="105">
        <f t="shared" ref="M20:M21" si="20">(K20+L20)/F20</f>
        <v>4.4204819277108433E-2</v>
      </c>
      <c r="N20" s="103" t="s">
        <v>593</v>
      </c>
      <c r="O20" s="106">
        <v>44510</v>
      </c>
      <c r="P20" s="299"/>
      <c r="Q20" s="267"/>
      <c r="R20" s="267" t="s">
        <v>594</v>
      </c>
      <c r="S20" s="267"/>
      <c r="T20" s="267"/>
      <c r="U20" s="267"/>
      <c r="V20" s="267"/>
      <c r="W20" s="267"/>
      <c r="X20" s="267"/>
      <c r="Y20" s="267"/>
      <c r="Z20" s="267"/>
      <c r="AA20" s="267"/>
      <c r="AB20" s="267"/>
      <c r="AC20" s="267"/>
      <c r="AD20" s="267"/>
      <c r="AE20" s="267"/>
      <c r="AF20" s="267"/>
      <c r="AG20" s="267"/>
      <c r="AH20" s="267"/>
      <c r="AI20" s="267"/>
      <c r="AJ20" s="267"/>
      <c r="AK20" s="267"/>
      <c r="AL20" s="267"/>
    </row>
    <row r="21" spans="1:38" s="268" customFormat="1" ht="12.75" customHeight="1">
      <c r="A21" s="401">
        <v>12</v>
      </c>
      <c r="B21" s="402">
        <v>44511</v>
      </c>
      <c r="C21" s="403"/>
      <c r="D21" s="404" t="s">
        <v>555</v>
      </c>
      <c r="E21" s="405" t="s">
        <v>595</v>
      </c>
      <c r="F21" s="406">
        <v>2030</v>
      </c>
      <c r="G21" s="406">
        <v>1940</v>
      </c>
      <c r="H21" s="405">
        <v>1940</v>
      </c>
      <c r="I21" s="407" t="s">
        <v>945</v>
      </c>
      <c r="J21" s="408" t="s">
        <v>1001</v>
      </c>
      <c r="K21" s="408">
        <f t="shared" si="18"/>
        <v>-90</v>
      </c>
      <c r="L21" s="409">
        <f t="shared" si="19"/>
        <v>-14.21</v>
      </c>
      <c r="M21" s="410">
        <f t="shared" si="20"/>
        <v>-5.1334975369458129E-2</v>
      </c>
      <c r="N21" s="408" t="s">
        <v>606</v>
      </c>
      <c r="O21" s="411">
        <v>44522</v>
      </c>
      <c r="P21" s="412"/>
      <c r="Q21" s="267"/>
      <c r="R21" s="267" t="s">
        <v>594</v>
      </c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7"/>
      <c r="AE21" s="267"/>
      <c r="AF21" s="267"/>
      <c r="AG21" s="267"/>
      <c r="AH21" s="267"/>
      <c r="AI21" s="267"/>
      <c r="AJ21" s="267"/>
      <c r="AK21" s="267"/>
      <c r="AL21" s="267"/>
    </row>
    <row r="22" spans="1:38" ht="13.9" customHeight="1">
      <c r="A22" s="113"/>
      <c r="B22" s="108"/>
      <c r="C22" s="114"/>
      <c r="D22" s="109"/>
      <c r="E22" s="110"/>
      <c r="F22" s="107"/>
      <c r="G22" s="107"/>
      <c r="H22" s="110"/>
      <c r="I22" s="111"/>
      <c r="J22" s="112"/>
      <c r="K22" s="113"/>
      <c r="L22" s="108"/>
      <c r="M22" s="114"/>
      <c r="N22" s="109"/>
      <c r="O22" s="110"/>
      <c r="P22" s="110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0"/>
      <c r="B23" s="121"/>
      <c r="C23" s="122"/>
      <c r="D23" s="123"/>
      <c r="E23" s="124"/>
      <c r="F23" s="124"/>
      <c r="H23" s="124"/>
      <c r="I23" s="125"/>
      <c r="J23" s="126"/>
      <c r="K23" s="126"/>
      <c r="L23" s="127"/>
      <c r="M23" s="128"/>
      <c r="N23" s="129"/>
      <c r="O23" s="130"/>
      <c r="P23" s="131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0"/>
      <c r="B24" s="121"/>
      <c r="C24" s="122"/>
      <c r="D24" s="123"/>
      <c r="E24" s="124"/>
      <c r="F24" s="124"/>
      <c r="G24" s="120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32" t="s">
        <v>598</v>
      </c>
      <c r="B25" s="133"/>
      <c r="C25" s="134"/>
      <c r="D25" s="135"/>
      <c r="E25" s="136"/>
      <c r="F25" s="136"/>
      <c r="G25" s="136"/>
      <c r="H25" s="136"/>
      <c r="I25" s="136"/>
      <c r="J25" s="137"/>
      <c r="K25" s="136"/>
      <c r="L25" s="138"/>
      <c r="M25" s="59"/>
      <c r="N25" s="137"/>
      <c r="O25" s="13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9" t="s">
        <v>599</v>
      </c>
      <c r="B26" s="132"/>
      <c r="C26" s="132"/>
      <c r="D26" s="132"/>
      <c r="E26" s="44"/>
      <c r="F26" s="140" t="s">
        <v>600</v>
      </c>
      <c r="G26" s="6"/>
      <c r="H26" s="6"/>
      <c r="I26" s="6"/>
      <c r="J26" s="141"/>
      <c r="K26" s="142"/>
      <c r="L26" s="142"/>
      <c r="M26" s="143"/>
      <c r="N26" s="1"/>
      <c r="O26" s="1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2" t="s">
        <v>601</v>
      </c>
      <c r="B27" s="132"/>
      <c r="C27" s="132"/>
      <c r="D27" s="132"/>
      <c r="E27" s="6"/>
      <c r="F27" s="140" t="s">
        <v>602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/>
      <c r="B28" s="132"/>
      <c r="C28" s="132"/>
      <c r="D28" s="132"/>
      <c r="E28" s="6"/>
      <c r="F28" s="6"/>
      <c r="G28" s="6"/>
      <c r="H28" s="6"/>
      <c r="I28" s="6"/>
      <c r="J28" s="145"/>
      <c r="K28" s="142"/>
      <c r="L28" s="142"/>
      <c r="M28" s="6"/>
      <c r="N28" s="146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47" t="s">
        <v>603</v>
      </c>
      <c r="C29" s="147"/>
      <c r="D29" s="147"/>
      <c r="E29" s="147"/>
      <c r="F29" s="148"/>
      <c r="G29" s="6"/>
      <c r="H29" s="6"/>
      <c r="I29" s="149"/>
      <c r="J29" s="150"/>
      <c r="K29" s="151"/>
      <c r="L29" s="150"/>
      <c r="M29" s="6"/>
      <c r="N29" s="1"/>
      <c r="O29" s="1"/>
      <c r="P29" s="1"/>
      <c r="R29" s="59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99" t="s">
        <v>16</v>
      </c>
      <c r="B30" s="100" t="s">
        <v>570</v>
      </c>
      <c r="C30" s="102"/>
      <c r="D30" s="101" t="s">
        <v>581</v>
      </c>
      <c r="E30" s="100" t="s">
        <v>582</v>
      </c>
      <c r="F30" s="100" t="s">
        <v>583</v>
      </c>
      <c r="G30" s="100" t="s">
        <v>604</v>
      </c>
      <c r="H30" s="100" t="s">
        <v>585</v>
      </c>
      <c r="I30" s="100" t="s">
        <v>586</v>
      </c>
      <c r="J30" s="100" t="s">
        <v>587</v>
      </c>
      <c r="K30" s="100" t="s">
        <v>605</v>
      </c>
      <c r="L30" s="153" t="s">
        <v>589</v>
      </c>
      <c r="M30" s="102" t="s">
        <v>590</v>
      </c>
      <c r="N30" s="100" t="s">
        <v>591</v>
      </c>
      <c r="O30" s="101" t="s">
        <v>592</v>
      </c>
      <c r="P30" s="1"/>
      <c r="Q30" s="1"/>
      <c r="R30" s="59"/>
      <c r="S30" s="59"/>
      <c r="T30" s="59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s="268" customFormat="1" ht="15" customHeight="1">
      <c r="A31" s="331">
        <v>1</v>
      </c>
      <c r="B31" s="323">
        <v>44491</v>
      </c>
      <c r="C31" s="332"/>
      <c r="D31" s="333" t="s">
        <v>115</v>
      </c>
      <c r="E31" s="334" t="s">
        <v>595</v>
      </c>
      <c r="F31" s="334">
        <v>2925</v>
      </c>
      <c r="G31" s="334">
        <v>2850</v>
      </c>
      <c r="H31" s="334">
        <v>2940</v>
      </c>
      <c r="I31" s="334" t="s">
        <v>845</v>
      </c>
      <c r="J31" s="324" t="s">
        <v>879</v>
      </c>
      <c r="K31" s="324">
        <f t="shared" ref="K31:K32" si="21">H31-F31</f>
        <v>15</v>
      </c>
      <c r="L31" s="335">
        <f t="shared" ref="L31:L32" si="22">(F31*-0.7)/100</f>
        <v>-20.474999999999998</v>
      </c>
      <c r="M31" s="336">
        <f t="shared" ref="M31:M32" si="23">(K31+L31)/F31</f>
        <v>-1.8717948717948711E-3</v>
      </c>
      <c r="N31" s="324" t="s">
        <v>716</v>
      </c>
      <c r="O31" s="337">
        <v>44501</v>
      </c>
      <c r="R31" s="286" t="s">
        <v>594</v>
      </c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267"/>
      <c r="AK31" s="267"/>
      <c r="AL31" s="267"/>
    </row>
    <row r="32" spans="1:38" s="268" customFormat="1" ht="15" customHeight="1">
      <c r="A32" s="288">
        <v>2</v>
      </c>
      <c r="B32" s="266">
        <v>44495</v>
      </c>
      <c r="C32" s="289"/>
      <c r="D32" s="302" t="s">
        <v>202</v>
      </c>
      <c r="E32" s="301" t="s">
        <v>595</v>
      </c>
      <c r="F32" s="301">
        <v>3487.5</v>
      </c>
      <c r="G32" s="301">
        <v>3390</v>
      </c>
      <c r="H32" s="301">
        <v>3565</v>
      </c>
      <c r="I32" s="301" t="s">
        <v>847</v>
      </c>
      <c r="J32" s="103" t="s">
        <v>968</v>
      </c>
      <c r="K32" s="103">
        <f t="shared" si="21"/>
        <v>77.5</v>
      </c>
      <c r="L32" s="104">
        <f t="shared" si="22"/>
        <v>-24.412500000000001</v>
      </c>
      <c r="M32" s="105">
        <f t="shared" si="23"/>
        <v>1.5222222222222222E-2</v>
      </c>
      <c r="N32" s="103" t="s">
        <v>593</v>
      </c>
      <c r="O32" s="106">
        <v>44515</v>
      </c>
      <c r="R32" s="286" t="s">
        <v>594</v>
      </c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  <c r="AD32" s="267"/>
      <c r="AE32" s="267"/>
      <c r="AF32" s="267"/>
      <c r="AG32" s="267"/>
      <c r="AH32" s="267"/>
      <c r="AI32" s="267"/>
      <c r="AJ32" s="267"/>
      <c r="AK32" s="267"/>
      <c r="AL32" s="267"/>
    </row>
    <row r="33" spans="1:38" s="268" customFormat="1" ht="15" customHeight="1">
      <c r="A33" s="288">
        <v>3</v>
      </c>
      <c r="B33" s="266">
        <v>44497</v>
      </c>
      <c r="C33" s="289"/>
      <c r="D33" s="302" t="s">
        <v>323</v>
      </c>
      <c r="E33" s="301" t="s">
        <v>595</v>
      </c>
      <c r="F33" s="301">
        <v>416</v>
      </c>
      <c r="G33" s="301">
        <v>403</v>
      </c>
      <c r="H33" s="301">
        <v>424</v>
      </c>
      <c r="I33" s="301" t="s">
        <v>874</v>
      </c>
      <c r="J33" s="103" t="s">
        <v>934</v>
      </c>
      <c r="K33" s="103">
        <f t="shared" ref="K33" si="24">H33-F33</f>
        <v>8</v>
      </c>
      <c r="L33" s="104">
        <f t="shared" ref="L33" si="25">(F33*-0.7)/100</f>
        <v>-2.9119999999999999</v>
      </c>
      <c r="M33" s="105">
        <f t="shared" ref="M33" si="26">(K33+L33)/F33</f>
        <v>1.2230769230769231E-2</v>
      </c>
      <c r="N33" s="103" t="s">
        <v>593</v>
      </c>
      <c r="O33" s="106">
        <v>44509</v>
      </c>
      <c r="R33" s="286" t="s">
        <v>597</v>
      </c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5" customHeight="1">
      <c r="A34" s="288">
        <v>4</v>
      </c>
      <c r="B34" s="266">
        <v>44501</v>
      </c>
      <c r="C34" s="289"/>
      <c r="D34" s="302" t="s">
        <v>190</v>
      </c>
      <c r="E34" s="301" t="s">
        <v>595</v>
      </c>
      <c r="F34" s="301">
        <v>502</v>
      </c>
      <c r="G34" s="301">
        <v>487</v>
      </c>
      <c r="H34" s="301">
        <v>511</v>
      </c>
      <c r="I34" s="301" t="s">
        <v>876</v>
      </c>
      <c r="J34" s="103" t="s">
        <v>802</v>
      </c>
      <c r="K34" s="103">
        <f t="shared" ref="K34:K36" si="27">H34-F34</f>
        <v>9</v>
      </c>
      <c r="L34" s="104">
        <f>(F34*-0.07)/100</f>
        <v>-0.35139999999999999</v>
      </c>
      <c r="M34" s="105">
        <f t="shared" ref="M34:M36" si="28">(K34+L34)/F34</f>
        <v>1.722828685258964E-2</v>
      </c>
      <c r="N34" s="103" t="s">
        <v>593</v>
      </c>
      <c r="O34" s="325">
        <v>44501</v>
      </c>
      <c r="R34" s="286" t="s">
        <v>594</v>
      </c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5" customHeight="1">
      <c r="A35" s="288">
        <v>5</v>
      </c>
      <c r="B35" s="266">
        <v>44509</v>
      </c>
      <c r="C35" s="289"/>
      <c r="D35" s="302" t="s">
        <v>345</v>
      </c>
      <c r="E35" s="301" t="s">
        <v>595</v>
      </c>
      <c r="F35" s="301">
        <v>2995</v>
      </c>
      <c r="G35" s="301">
        <v>2900</v>
      </c>
      <c r="H35" s="301">
        <v>3120</v>
      </c>
      <c r="I35" s="301" t="s">
        <v>928</v>
      </c>
      <c r="J35" s="103" t="s">
        <v>969</v>
      </c>
      <c r="K35" s="103">
        <f t="shared" si="27"/>
        <v>125</v>
      </c>
      <c r="L35" s="104">
        <f t="shared" ref="L35:L36" si="29">(F35*-0.7)/100</f>
        <v>-20.965</v>
      </c>
      <c r="M35" s="105">
        <f t="shared" si="28"/>
        <v>3.4736227045075126E-2</v>
      </c>
      <c r="N35" s="103" t="s">
        <v>593</v>
      </c>
      <c r="O35" s="106">
        <v>44516</v>
      </c>
      <c r="R35" s="286" t="s">
        <v>594</v>
      </c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5" customHeight="1">
      <c r="A36" s="499">
        <v>6</v>
      </c>
      <c r="B36" s="439">
        <v>44509</v>
      </c>
      <c r="C36" s="500"/>
      <c r="D36" s="501" t="s">
        <v>95</v>
      </c>
      <c r="E36" s="463" t="s">
        <v>595</v>
      </c>
      <c r="F36" s="463">
        <v>2355</v>
      </c>
      <c r="G36" s="463">
        <v>2290</v>
      </c>
      <c r="H36" s="463">
        <v>2280</v>
      </c>
      <c r="I36" s="463" t="s">
        <v>933</v>
      </c>
      <c r="J36" s="408" t="s">
        <v>989</v>
      </c>
      <c r="K36" s="408">
        <f t="shared" si="27"/>
        <v>-75</v>
      </c>
      <c r="L36" s="409">
        <f t="shared" si="29"/>
        <v>-16.484999999999999</v>
      </c>
      <c r="M36" s="410">
        <f t="shared" si="28"/>
        <v>-3.8847133757961783E-2</v>
      </c>
      <c r="N36" s="408" t="s">
        <v>606</v>
      </c>
      <c r="O36" s="411">
        <v>44518</v>
      </c>
      <c r="R36" s="286" t="s">
        <v>594</v>
      </c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5" customHeight="1">
      <c r="A37" s="499">
        <v>7</v>
      </c>
      <c r="B37" s="439">
        <v>44516</v>
      </c>
      <c r="C37" s="500"/>
      <c r="D37" s="501" t="s">
        <v>190</v>
      </c>
      <c r="E37" s="463" t="s">
        <v>595</v>
      </c>
      <c r="F37" s="463">
        <v>498.5</v>
      </c>
      <c r="G37" s="463">
        <v>484</v>
      </c>
      <c r="H37" s="463">
        <v>484</v>
      </c>
      <c r="I37" s="463" t="s">
        <v>970</v>
      </c>
      <c r="J37" s="408" t="s">
        <v>1003</v>
      </c>
      <c r="K37" s="408">
        <f t="shared" ref="K37:K38" si="30">H37-F37</f>
        <v>-14.5</v>
      </c>
      <c r="L37" s="409">
        <f t="shared" ref="L37:L38" si="31">(F37*-0.7)/100</f>
        <v>-3.4895</v>
      </c>
      <c r="M37" s="410">
        <f t="shared" ref="M37:M38" si="32">(K37+L37)/F37</f>
        <v>-3.6087261785356067E-2</v>
      </c>
      <c r="N37" s="408" t="s">
        <v>606</v>
      </c>
      <c r="O37" s="411">
        <v>44518</v>
      </c>
      <c r="R37" s="286" t="s">
        <v>594</v>
      </c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5" customHeight="1">
      <c r="A38" s="499">
        <v>8</v>
      </c>
      <c r="B38" s="439">
        <v>44517</v>
      </c>
      <c r="C38" s="500"/>
      <c r="D38" s="501" t="s">
        <v>61</v>
      </c>
      <c r="E38" s="463" t="s">
        <v>595</v>
      </c>
      <c r="F38" s="463">
        <v>714.5</v>
      </c>
      <c r="G38" s="463">
        <v>696</v>
      </c>
      <c r="H38" s="463">
        <v>696</v>
      </c>
      <c r="I38" s="463" t="s">
        <v>984</v>
      </c>
      <c r="J38" s="408" t="s">
        <v>999</v>
      </c>
      <c r="K38" s="408">
        <f t="shared" si="30"/>
        <v>-18.5</v>
      </c>
      <c r="L38" s="409">
        <f t="shared" si="31"/>
        <v>-5.0015000000000001</v>
      </c>
      <c r="M38" s="410">
        <f t="shared" si="32"/>
        <v>-3.2892232330300912E-2</v>
      </c>
      <c r="N38" s="408" t="s">
        <v>606</v>
      </c>
      <c r="O38" s="411">
        <v>44518</v>
      </c>
      <c r="R38" s="286" t="s">
        <v>594</v>
      </c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5" customHeight="1">
      <c r="A39" s="288">
        <v>9</v>
      </c>
      <c r="B39" s="266">
        <v>44517</v>
      </c>
      <c r="C39" s="289"/>
      <c r="D39" s="302" t="s">
        <v>377</v>
      </c>
      <c r="E39" s="301" t="s">
        <v>595</v>
      </c>
      <c r="F39" s="301">
        <v>143.75</v>
      </c>
      <c r="G39" s="301">
        <v>139.5</v>
      </c>
      <c r="H39" s="301">
        <v>147.5</v>
      </c>
      <c r="I39" s="301" t="s">
        <v>985</v>
      </c>
      <c r="J39" s="103" t="s">
        <v>986</v>
      </c>
      <c r="K39" s="103">
        <f t="shared" ref="K39" si="33">H39-F39</f>
        <v>3.75</v>
      </c>
      <c r="L39" s="104">
        <f>(F39*-0.07)/100</f>
        <v>-0.10062500000000002</v>
      </c>
      <c r="M39" s="105">
        <f t="shared" ref="M39" si="34">(K39+L39)/F39</f>
        <v>2.538695652173913E-2</v>
      </c>
      <c r="N39" s="103" t="s">
        <v>593</v>
      </c>
      <c r="O39" s="325">
        <v>44517</v>
      </c>
      <c r="R39" s="286" t="s">
        <v>594</v>
      </c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5" customHeight="1">
      <c r="A40" s="278">
        <v>10</v>
      </c>
      <c r="B40" s="319">
        <v>44522</v>
      </c>
      <c r="C40" s="279"/>
      <c r="D40" s="280" t="s">
        <v>125</v>
      </c>
      <c r="E40" s="281" t="s">
        <v>595</v>
      </c>
      <c r="F40" s="281" t="s">
        <v>1008</v>
      </c>
      <c r="G40" s="281">
        <v>738</v>
      </c>
      <c r="H40" s="281"/>
      <c r="I40" s="281" t="s">
        <v>1009</v>
      </c>
      <c r="J40" s="278" t="s">
        <v>596</v>
      </c>
      <c r="K40" s="319"/>
      <c r="L40" s="279"/>
      <c r="M40" s="280"/>
      <c r="N40" s="281"/>
      <c r="O40" s="281"/>
      <c r="R40" s="286" t="s">
        <v>594</v>
      </c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5" customHeight="1">
      <c r="A41" s="288">
        <v>11</v>
      </c>
      <c r="B41" s="529">
        <v>44522</v>
      </c>
      <c r="C41" s="289"/>
      <c r="D41" s="302" t="s">
        <v>408</v>
      </c>
      <c r="E41" s="301" t="s">
        <v>595</v>
      </c>
      <c r="F41" s="301">
        <v>767</v>
      </c>
      <c r="G41" s="301">
        <v>745</v>
      </c>
      <c r="H41" s="301">
        <v>789</v>
      </c>
      <c r="I41" s="301" t="s">
        <v>1010</v>
      </c>
      <c r="J41" s="103" t="s">
        <v>1033</v>
      </c>
      <c r="K41" s="103">
        <f t="shared" ref="K41" si="35">H41-F41</f>
        <v>22</v>
      </c>
      <c r="L41" s="104">
        <f t="shared" ref="L41" si="36">(F41*-0.7)/100</f>
        <v>-5.3689999999999998</v>
      </c>
      <c r="M41" s="105">
        <f t="shared" ref="M41" si="37">(K41+L41)/F41</f>
        <v>2.1683181225554106E-2</v>
      </c>
      <c r="N41" s="103" t="s">
        <v>593</v>
      </c>
      <c r="O41" s="106">
        <v>44523</v>
      </c>
      <c r="R41" s="286" t="s">
        <v>594</v>
      </c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5" customHeight="1">
      <c r="A42" s="278">
        <v>12</v>
      </c>
      <c r="B42" s="319">
        <v>44524</v>
      </c>
      <c r="C42" s="279"/>
      <c r="D42" s="280" t="s">
        <v>1069</v>
      </c>
      <c r="E42" s="281" t="s">
        <v>595</v>
      </c>
      <c r="F42" s="281" t="s">
        <v>1070</v>
      </c>
      <c r="G42" s="281">
        <v>3080</v>
      </c>
      <c r="H42" s="281"/>
      <c r="I42" s="281" t="s">
        <v>1071</v>
      </c>
      <c r="J42" s="278" t="s">
        <v>596</v>
      </c>
      <c r="K42" s="319"/>
      <c r="L42" s="279"/>
      <c r="M42" s="280"/>
      <c r="N42" s="281"/>
      <c r="O42" s="281"/>
      <c r="R42" s="286" t="s">
        <v>597</v>
      </c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5" customHeight="1">
      <c r="A43" s="278"/>
      <c r="B43" s="319"/>
      <c r="C43" s="279"/>
      <c r="D43" s="280"/>
      <c r="E43" s="281"/>
      <c r="F43" s="281"/>
      <c r="G43" s="281"/>
      <c r="H43" s="281"/>
      <c r="I43" s="281"/>
      <c r="J43" s="278"/>
      <c r="K43" s="319"/>
      <c r="L43" s="279"/>
      <c r="M43" s="280"/>
      <c r="N43" s="281"/>
      <c r="O43" s="281"/>
      <c r="R43" s="286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ht="15" customHeight="1">
      <c r="A44" s="270"/>
      <c r="B44" s="271"/>
      <c r="C44" s="272"/>
      <c r="D44" s="273"/>
      <c r="E44" s="274"/>
      <c r="F44" s="274"/>
      <c r="G44" s="274"/>
      <c r="H44" s="274"/>
      <c r="I44" s="274"/>
      <c r="J44" s="282"/>
      <c r="K44" s="282"/>
      <c r="L44" s="275"/>
      <c r="M44" s="283"/>
      <c r="N44" s="282"/>
      <c r="O44" s="284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55"/>
      <c r="B46" s="121"/>
      <c r="C46" s="156"/>
      <c r="D46" s="157"/>
      <c r="E46" s="120"/>
      <c r="F46" s="120"/>
      <c r="G46" s="120"/>
      <c r="H46" s="120"/>
      <c r="I46" s="120"/>
      <c r="J46" s="158"/>
      <c r="K46" s="158"/>
      <c r="L46" s="159"/>
      <c r="M46" s="160"/>
      <c r="N46" s="126"/>
      <c r="O46" s="161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44.25" customHeight="1">
      <c r="A47" s="132" t="s">
        <v>598</v>
      </c>
      <c r="B47" s="156"/>
      <c r="C47" s="156"/>
      <c r="D47" s="1"/>
      <c r="E47" s="6"/>
      <c r="F47" s="6"/>
      <c r="G47" s="6"/>
      <c r="H47" s="6" t="s">
        <v>610</v>
      </c>
      <c r="I47" s="6"/>
      <c r="J47" s="6"/>
      <c r="K47" s="128"/>
      <c r="L47" s="160"/>
      <c r="M47" s="128"/>
      <c r="N47" s="129"/>
      <c r="O47" s="128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39" t="s">
        <v>599</v>
      </c>
      <c r="B48" s="132"/>
      <c r="C48" s="132"/>
      <c r="D48" s="132"/>
      <c r="E48" s="44"/>
      <c r="F48" s="140" t="s">
        <v>600</v>
      </c>
      <c r="G48" s="59"/>
      <c r="H48" s="44"/>
      <c r="I48" s="59"/>
      <c r="J48" s="6"/>
      <c r="K48" s="162"/>
      <c r="L48" s="163"/>
      <c r="M48" s="6"/>
      <c r="N48" s="122"/>
      <c r="O48" s="164"/>
      <c r="P48" s="4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14.25" customHeight="1">
      <c r="A49" s="139"/>
      <c r="B49" s="132"/>
      <c r="C49" s="132"/>
      <c r="D49" s="132"/>
      <c r="E49" s="6"/>
      <c r="F49" s="140" t="s">
        <v>602</v>
      </c>
      <c r="G49" s="59"/>
      <c r="H49" s="44"/>
      <c r="I49" s="59"/>
      <c r="J49" s="6"/>
      <c r="K49" s="162"/>
      <c r="L49" s="163"/>
      <c r="M49" s="6"/>
      <c r="N49" s="122"/>
      <c r="O49" s="164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4.25" customHeight="1">
      <c r="A50" s="132"/>
      <c r="B50" s="132"/>
      <c r="C50" s="132"/>
      <c r="D50" s="132"/>
      <c r="E50" s="6"/>
      <c r="F50" s="6"/>
      <c r="G50" s="6"/>
      <c r="H50" s="6"/>
      <c r="I50" s="6"/>
      <c r="J50" s="145"/>
      <c r="K50" s="142"/>
      <c r="L50" s="143"/>
      <c r="M50" s="6"/>
      <c r="N50" s="146"/>
      <c r="O50" s="1"/>
      <c r="P50" s="4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12.75" customHeight="1">
      <c r="A51" s="165" t="s">
        <v>611</v>
      </c>
      <c r="B51" s="165"/>
      <c r="C51" s="165"/>
      <c r="D51" s="165"/>
      <c r="E51" s="6"/>
      <c r="F51" s="6"/>
      <c r="G51" s="6"/>
      <c r="H51" s="6"/>
      <c r="I51" s="6"/>
      <c r="J51" s="6"/>
      <c r="K51" s="6"/>
      <c r="L51" s="6"/>
      <c r="M51" s="6"/>
      <c r="N51" s="6"/>
      <c r="O51" s="24"/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ht="38.25" customHeight="1">
      <c r="A52" s="100" t="s">
        <v>16</v>
      </c>
      <c r="B52" s="100" t="s">
        <v>570</v>
      </c>
      <c r="C52" s="100"/>
      <c r="D52" s="101" t="s">
        <v>581</v>
      </c>
      <c r="E52" s="100" t="s">
        <v>582</v>
      </c>
      <c r="F52" s="100" t="s">
        <v>583</v>
      </c>
      <c r="G52" s="100" t="s">
        <v>604</v>
      </c>
      <c r="H52" s="100" t="s">
        <v>585</v>
      </c>
      <c r="I52" s="100" t="s">
        <v>586</v>
      </c>
      <c r="J52" s="99" t="s">
        <v>587</v>
      </c>
      <c r="K52" s="166" t="s">
        <v>612</v>
      </c>
      <c r="L52" s="102" t="s">
        <v>589</v>
      </c>
      <c r="M52" s="166" t="s">
        <v>613</v>
      </c>
      <c r="N52" s="100" t="s">
        <v>614</v>
      </c>
      <c r="O52" s="99" t="s">
        <v>591</v>
      </c>
      <c r="P52" s="101" t="s">
        <v>592</v>
      </c>
      <c r="Q52" s="44"/>
      <c r="R52" s="6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</row>
    <row r="53" spans="1:38" s="268" customFormat="1" ht="13.5" customHeight="1">
      <c r="A53" s="384">
        <v>1</v>
      </c>
      <c r="B53" s="266">
        <v>44501</v>
      </c>
      <c r="C53" s="447"/>
      <c r="D53" s="447" t="s">
        <v>880</v>
      </c>
      <c r="E53" s="384" t="s">
        <v>595</v>
      </c>
      <c r="F53" s="384">
        <v>2418</v>
      </c>
      <c r="G53" s="384">
        <v>2380</v>
      </c>
      <c r="H53" s="387">
        <v>2445</v>
      </c>
      <c r="I53" s="387" t="s">
        <v>881</v>
      </c>
      <c r="J53" s="103" t="s">
        <v>924</v>
      </c>
      <c r="K53" s="387">
        <f t="shared" ref="K53" si="38">H53-F53</f>
        <v>27</v>
      </c>
      <c r="L53" s="440">
        <f t="shared" ref="L53" si="39">(H53*N53)*0.07%</f>
        <v>513.45000000000005</v>
      </c>
      <c r="M53" s="441">
        <f t="shared" ref="M53" si="40">(K53*N53)-L53</f>
        <v>7586.55</v>
      </c>
      <c r="N53" s="387">
        <v>300</v>
      </c>
      <c r="O53" s="442" t="s">
        <v>593</v>
      </c>
      <c r="P53" s="443">
        <v>44509</v>
      </c>
      <c r="Q53" s="276"/>
      <c r="R53" s="317" t="s">
        <v>594</v>
      </c>
      <c r="S53" s="267"/>
      <c r="T53" s="267"/>
      <c r="U53" s="267"/>
      <c r="V53" s="267"/>
      <c r="W53" s="267"/>
      <c r="X53" s="267"/>
      <c r="Y53" s="267"/>
      <c r="Z53" s="267"/>
      <c r="AA53" s="267"/>
      <c r="AB53" s="267"/>
      <c r="AC53" s="267"/>
      <c r="AD53" s="267"/>
      <c r="AE53" s="267"/>
      <c r="AF53" s="316"/>
      <c r="AG53" s="287"/>
      <c r="AH53" s="315"/>
      <c r="AI53" s="315"/>
      <c r="AJ53" s="316"/>
      <c r="AK53" s="316"/>
      <c r="AL53" s="316"/>
    </row>
    <row r="54" spans="1:38" s="268" customFormat="1" ht="13.5" customHeight="1">
      <c r="A54" s="444">
        <v>2</v>
      </c>
      <c r="B54" s="445">
        <v>44502</v>
      </c>
      <c r="C54" s="446"/>
      <c r="D54" s="446" t="s">
        <v>884</v>
      </c>
      <c r="E54" s="396" t="s">
        <v>595</v>
      </c>
      <c r="F54" s="396">
        <v>2887.5</v>
      </c>
      <c r="G54" s="396">
        <v>2848</v>
      </c>
      <c r="H54" s="397">
        <v>2918</v>
      </c>
      <c r="I54" s="397" t="s">
        <v>885</v>
      </c>
      <c r="J54" s="103" t="s">
        <v>908</v>
      </c>
      <c r="K54" s="387">
        <f t="shared" ref="K54:K55" si="41">H54-F54</f>
        <v>30.5</v>
      </c>
      <c r="L54" s="440">
        <f t="shared" ref="L54:L55" si="42">(H54*N54)*0.07%</f>
        <v>612.78000000000009</v>
      </c>
      <c r="M54" s="441">
        <f t="shared" ref="M54:M55" si="43">(K54*N54)-L54</f>
        <v>8537.2199999999993</v>
      </c>
      <c r="N54" s="387">
        <v>300</v>
      </c>
      <c r="O54" s="442" t="s">
        <v>593</v>
      </c>
      <c r="P54" s="443">
        <v>44503</v>
      </c>
      <c r="Q54" s="276"/>
      <c r="R54" s="317" t="s">
        <v>594</v>
      </c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316"/>
      <c r="AG54" s="287"/>
      <c r="AH54" s="315"/>
      <c r="AI54" s="315"/>
      <c r="AJ54" s="316"/>
      <c r="AK54" s="316"/>
      <c r="AL54" s="316"/>
    </row>
    <row r="55" spans="1:38" s="268" customFormat="1" ht="13.5" customHeight="1">
      <c r="A55" s="384">
        <v>3</v>
      </c>
      <c r="B55" s="428">
        <v>44502</v>
      </c>
      <c r="C55" s="447"/>
      <c r="D55" s="447" t="s">
        <v>886</v>
      </c>
      <c r="E55" s="396" t="s">
        <v>595</v>
      </c>
      <c r="F55" s="396">
        <v>1528</v>
      </c>
      <c r="G55" s="396">
        <v>1490</v>
      </c>
      <c r="H55" s="397">
        <v>1551</v>
      </c>
      <c r="I55" s="397" t="s">
        <v>887</v>
      </c>
      <c r="J55" s="103" t="s">
        <v>925</v>
      </c>
      <c r="K55" s="387">
        <f t="shared" si="41"/>
        <v>23</v>
      </c>
      <c r="L55" s="440">
        <f t="shared" si="42"/>
        <v>434.28000000000009</v>
      </c>
      <c r="M55" s="441">
        <f t="shared" si="43"/>
        <v>8765.7199999999993</v>
      </c>
      <c r="N55" s="387">
        <v>400</v>
      </c>
      <c r="O55" s="442" t="s">
        <v>593</v>
      </c>
      <c r="P55" s="443">
        <v>44509</v>
      </c>
      <c r="Q55" s="276"/>
      <c r="R55" s="317" t="s">
        <v>597</v>
      </c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316"/>
      <c r="AG55" s="287"/>
      <c r="AH55" s="315"/>
      <c r="AI55" s="315"/>
      <c r="AJ55" s="316"/>
      <c r="AK55" s="316"/>
      <c r="AL55" s="316"/>
    </row>
    <row r="56" spans="1:38" s="268" customFormat="1" ht="13.5" customHeight="1">
      <c r="A56" s="384">
        <v>4</v>
      </c>
      <c r="B56" s="428">
        <v>44503</v>
      </c>
      <c r="C56" s="447"/>
      <c r="D56" s="447" t="s">
        <v>884</v>
      </c>
      <c r="E56" s="396" t="s">
        <v>595</v>
      </c>
      <c r="F56" s="396">
        <v>2887.5</v>
      </c>
      <c r="G56" s="396">
        <v>2848</v>
      </c>
      <c r="H56" s="397">
        <v>2907.5</v>
      </c>
      <c r="I56" s="397" t="s">
        <v>885</v>
      </c>
      <c r="J56" s="103" t="s">
        <v>904</v>
      </c>
      <c r="K56" s="387">
        <f t="shared" ref="K56" si="44">H56-F56</f>
        <v>20</v>
      </c>
      <c r="L56" s="440">
        <f t="shared" ref="L56" si="45">(H56*N56)*0.07%</f>
        <v>610.57500000000005</v>
      </c>
      <c r="M56" s="441">
        <f t="shared" ref="M56" si="46">(K56*N56)-L56</f>
        <v>5389.4250000000002</v>
      </c>
      <c r="N56" s="387">
        <v>300</v>
      </c>
      <c r="O56" s="442" t="s">
        <v>593</v>
      </c>
      <c r="P56" s="443">
        <v>44505</v>
      </c>
      <c r="Q56" s="276"/>
      <c r="R56" s="317" t="s">
        <v>594</v>
      </c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316"/>
      <c r="AG56" s="287"/>
      <c r="AH56" s="315"/>
      <c r="AI56" s="315"/>
      <c r="AJ56" s="316"/>
      <c r="AK56" s="316"/>
      <c r="AL56" s="316"/>
    </row>
    <row r="57" spans="1:38" s="268" customFormat="1" ht="13.5" customHeight="1">
      <c r="A57" s="384">
        <v>5</v>
      </c>
      <c r="B57" s="428">
        <v>44508</v>
      </c>
      <c r="C57" s="447"/>
      <c r="D57" s="447" t="s">
        <v>914</v>
      </c>
      <c r="E57" s="396" t="s">
        <v>595</v>
      </c>
      <c r="F57" s="396">
        <v>2330</v>
      </c>
      <c r="G57" s="396">
        <v>2290</v>
      </c>
      <c r="H57" s="397">
        <v>2362.5</v>
      </c>
      <c r="I57" s="397" t="s">
        <v>915</v>
      </c>
      <c r="J57" s="103" t="s">
        <v>760</v>
      </c>
      <c r="K57" s="387">
        <f t="shared" ref="K57" si="47">H57-F57</f>
        <v>32.5</v>
      </c>
      <c r="L57" s="440">
        <f t="shared" ref="L57" si="48">(H57*N57)*0.07%</f>
        <v>454.78125000000006</v>
      </c>
      <c r="M57" s="441">
        <f t="shared" ref="M57" si="49">(K57*N57)-L57</f>
        <v>8482.71875</v>
      </c>
      <c r="N57" s="387">
        <v>275</v>
      </c>
      <c r="O57" s="442" t="s">
        <v>593</v>
      </c>
      <c r="P57" s="443">
        <v>44508</v>
      </c>
      <c r="Q57" s="276"/>
      <c r="R57" s="317" t="s">
        <v>597</v>
      </c>
      <c r="S57" s="267"/>
      <c r="T57" s="267"/>
      <c r="U57" s="267"/>
      <c r="V57" s="267"/>
      <c r="W57" s="267"/>
      <c r="X57" s="267"/>
      <c r="Y57" s="267"/>
      <c r="Z57" s="267"/>
      <c r="AA57" s="267"/>
      <c r="AB57" s="267"/>
      <c r="AC57" s="267"/>
      <c r="AD57" s="267"/>
      <c r="AE57" s="267"/>
      <c r="AF57" s="316"/>
      <c r="AG57" s="287"/>
      <c r="AH57" s="315"/>
      <c r="AI57" s="315"/>
      <c r="AJ57" s="316"/>
      <c r="AK57" s="316"/>
      <c r="AL57" s="316"/>
    </row>
    <row r="58" spans="1:38" s="268" customFormat="1" ht="13.5" customHeight="1">
      <c r="A58" s="384">
        <v>6</v>
      </c>
      <c r="B58" s="428">
        <v>44508</v>
      </c>
      <c r="C58" s="447"/>
      <c r="D58" s="447" t="s">
        <v>917</v>
      </c>
      <c r="E58" s="396" t="s">
        <v>918</v>
      </c>
      <c r="F58" s="396">
        <v>18050</v>
      </c>
      <c r="G58" s="396">
        <v>18160</v>
      </c>
      <c r="H58" s="397">
        <v>18005</v>
      </c>
      <c r="I58" s="397" t="s">
        <v>919</v>
      </c>
      <c r="J58" s="103" t="s">
        <v>927</v>
      </c>
      <c r="K58" s="387">
        <f>F58-H58</f>
        <v>45</v>
      </c>
      <c r="L58" s="440">
        <f t="shared" ref="L58:L59" si="50">(H58*N58)*0.07%</f>
        <v>630.17500000000007</v>
      </c>
      <c r="M58" s="441">
        <f t="shared" ref="M58:M59" si="51">(K58*N58)-L58</f>
        <v>1619.8249999999998</v>
      </c>
      <c r="N58" s="387">
        <v>50</v>
      </c>
      <c r="O58" s="442" t="s">
        <v>593</v>
      </c>
      <c r="P58" s="443">
        <v>44509</v>
      </c>
      <c r="Q58" s="276"/>
      <c r="R58" s="317" t="s">
        <v>594</v>
      </c>
      <c r="S58" s="267"/>
      <c r="T58" s="267"/>
      <c r="U58" s="267"/>
      <c r="V58" s="267"/>
      <c r="W58" s="267"/>
      <c r="X58" s="267"/>
      <c r="Y58" s="267"/>
      <c r="Z58" s="267"/>
      <c r="AA58" s="267"/>
      <c r="AB58" s="267"/>
      <c r="AC58" s="267"/>
      <c r="AD58" s="267"/>
      <c r="AE58" s="267"/>
      <c r="AF58" s="316"/>
      <c r="AG58" s="287"/>
      <c r="AH58" s="315"/>
      <c r="AI58" s="315"/>
      <c r="AJ58" s="316"/>
      <c r="AK58" s="316"/>
      <c r="AL58" s="316"/>
    </row>
    <row r="59" spans="1:38" s="268" customFormat="1" ht="13.5" customHeight="1">
      <c r="A59" s="434">
        <v>7</v>
      </c>
      <c r="B59" s="430">
        <v>44509</v>
      </c>
      <c r="C59" s="432"/>
      <c r="D59" s="432" t="s">
        <v>880</v>
      </c>
      <c r="E59" s="433" t="s">
        <v>595</v>
      </c>
      <c r="F59" s="433">
        <v>2424</v>
      </c>
      <c r="G59" s="433">
        <v>2385</v>
      </c>
      <c r="H59" s="476">
        <v>2385</v>
      </c>
      <c r="I59" s="476" t="s">
        <v>881</v>
      </c>
      <c r="J59" s="408" t="s">
        <v>960</v>
      </c>
      <c r="K59" s="435">
        <f t="shared" ref="K59" si="52">H59-F59</f>
        <v>-39</v>
      </c>
      <c r="L59" s="477">
        <f t="shared" si="50"/>
        <v>500.85000000000008</v>
      </c>
      <c r="M59" s="478">
        <f t="shared" si="51"/>
        <v>-12200.85</v>
      </c>
      <c r="N59" s="435">
        <v>300</v>
      </c>
      <c r="O59" s="479" t="s">
        <v>606</v>
      </c>
      <c r="P59" s="480">
        <v>44511</v>
      </c>
      <c r="Q59" s="276"/>
      <c r="R59" s="317" t="s">
        <v>594</v>
      </c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316"/>
      <c r="AG59" s="287"/>
      <c r="AH59" s="315"/>
      <c r="AI59" s="315"/>
      <c r="AJ59" s="316"/>
      <c r="AK59" s="316"/>
      <c r="AL59" s="316"/>
    </row>
    <row r="60" spans="1:38" s="268" customFormat="1" ht="13.5" customHeight="1">
      <c r="A60" s="384">
        <v>8</v>
      </c>
      <c r="B60" s="428">
        <v>44509</v>
      </c>
      <c r="C60" s="447"/>
      <c r="D60" s="447" t="s">
        <v>929</v>
      </c>
      <c r="E60" s="396" t="s">
        <v>595</v>
      </c>
      <c r="F60" s="396">
        <v>782</v>
      </c>
      <c r="G60" s="396">
        <v>773</v>
      </c>
      <c r="H60" s="397">
        <v>789</v>
      </c>
      <c r="I60" s="397" t="s">
        <v>930</v>
      </c>
      <c r="J60" s="103" t="s">
        <v>931</v>
      </c>
      <c r="K60" s="387">
        <f t="shared" ref="K60" si="53">H60-F60</f>
        <v>7</v>
      </c>
      <c r="L60" s="440">
        <f t="shared" ref="L60:L61" si="54">(H60*N60)*0.07%</f>
        <v>759.41250000000014</v>
      </c>
      <c r="M60" s="441">
        <f t="shared" ref="M60:M61" si="55">(K60*N60)-L60</f>
        <v>8865.5874999999996</v>
      </c>
      <c r="N60" s="387">
        <v>1375</v>
      </c>
      <c r="O60" s="442" t="s">
        <v>593</v>
      </c>
      <c r="P60" s="443">
        <v>44509</v>
      </c>
      <c r="Q60" s="276"/>
      <c r="R60" s="317" t="s">
        <v>597</v>
      </c>
      <c r="S60" s="267"/>
      <c r="T60" s="267"/>
      <c r="U60" s="267"/>
      <c r="V60" s="267"/>
      <c r="W60" s="267"/>
      <c r="X60" s="267"/>
      <c r="Y60" s="267"/>
      <c r="Z60" s="267"/>
      <c r="AA60" s="267"/>
      <c r="AB60" s="267"/>
      <c r="AC60" s="267"/>
      <c r="AD60" s="267"/>
      <c r="AE60" s="267"/>
      <c r="AF60" s="316"/>
      <c r="AG60" s="287"/>
      <c r="AH60" s="315"/>
      <c r="AI60" s="315"/>
      <c r="AJ60" s="316"/>
      <c r="AK60" s="316"/>
      <c r="AL60" s="316"/>
    </row>
    <row r="61" spans="1:38" s="268" customFormat="1" ht="13.5" customHeight="1">
      <c r="A61" s="384">
        <v>9</v>
      </c>
      <c r="B61" s="428">
        <v>44510</v>
      </c>
      <c r="C61" s="447"/>
      <c r="D61" s="447" t="s">
        <v>917</v>
      </c>
      <c r="E61" s="396" t="s">
        <v>918</v>
      </c>
      <c r="F61" s="396">
        <v>18000</v>
      </c>
      <c r="G61" s="396">
        <v>18130</v>
      </c>
      <c r="H61" s="397">
        <v>17915</v>
      </c>
      <c r="I61" s="397" t="s">
        <v>942</v>
      </c>
      <c r="J61" s="103" t="s">
        <v>935</v>
      </c>
      <c r="K61" s="387">
        <f>F61-H61</f>
        <v>85</v>
      </c>
      <c r="L61" s="440">
        <f t="shared" si="54"/>
        <v>627.02500000000009</v>
      </c>
      <c r="M61" s="441">
        <f t="shared" si="55"/>
        <v>3622.9749999999999</v>
      </c>
      <c r="N61" s="387">
        <v>50</v>
      </c>
      <c r="O61" s="442" t="s">
        <v>593</v>
      </c>
      <c r="P61" s="443">
        <v>44511</v>
      </c>
      <c r="Q61" s="276"/>
      <c r="R61" s="317" t="s">
        <v>594</v>
      </c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316"/>
      <c r="AG61" s="287"/>
      <c r="AH61" s="315"/>
      <c r="AI61" s="315"/>
      <c r="AJ61" s="316"/>
      <c r="AK61" s="316"/>
      <c r="AL61" s="316"/>
    </row>
    <row r="62" spans="1:38" s="268" customFormat="1" ht="13.5" customHeight="1">
      <c r="A62" s="384">
        <v>10</v>
      </c>
      <c r="B62" s="428">
        <v>44511</v>
      </c>
      <c r="C62" s="447"/>
      <c r="D62" s="447" t="s">
        <v>946</v>
      </c>
      <c r="E62" s="396" t="s">
        <v>595</v>
      </c>
      <c r="F62" s="396">
        <v>1547.5</v>
      </c>
      <c r="G62" s="396">
        <v>1525</v>
      </c>
      <c r="H62" s="397">
        <v>1571</v>
      </c>
      <c r="I62" s="397" t="s">
        <v>947</v>
      </c>
      <c r="J62" s="103" t="s">
        <v>961</v>
      </c>
      <c r="K62" s="387">
        <f t="shared" ref="K62" si="56">H62-F62</f>
        <v>23.5</v>
      </c>
      <c r="L62" s="440">
        <f t="shared" ref="L62" si="57">(H62*N62)*0.07%</f>
        <v>604.83500000000004</v>
      </c>
      <c r="M62" s="441">
        <f t="shared" ref="M62" si="58">(K62*N62)-L62</f>
        <v>12320.165000000001</v>
      </c>
      <c r="N62" s="387">
        <v>550</v>
      </c>
      <c r="O62" s="442" t="s">
        <v>593</v>
      </c>
      <c r="P62" s="443">
        <v>44515</v>
      </c>
      <c r="Q62" s="276"/>
      <c r="R62" s="317" t="s">
        <v>594</v>
      </c>
      <c r="S62" s="267"/>
      <c r="T62" s="267"/>
      <c r="U62" s="267"/>
      <c r="V62" s="267"/>
      <c r="W62" s="267"/>
      <c r="X62" s="267"/>
      <c r="Y62" s="267"/>
      <c r="Z62" s="267"/>
      <c r="AA62" s="267"/>
      <c r="AB62" s="267"/>
      <c r="AC62" s="267"/>
      <c r="AD62" s="267"/>
      <c r="AE62" s="267"/>
      <c r="AF62" s="316"/>
      <c r="AG62" s="287"/>
      <c r="AH62" s="315"/>
      <c r="AI62" s="315"/>
      <c r="AJ62" s="316"/>
      <c r="AK62" s="316"/>
      <c r="AL62" s="316"/>
    </row>
    <row r="63" spans="1:38" s="268" customFormat="1" ht="13.5" customHeight="1">
      <c r="A63" s="434">
        <v>11</v>
      </c>
      <c r="B63" s="430">
        <v>44512</v>
      </c>
      <c r="C63" s="432"/>
      <c r="D63" s="432" t="s">
        <v>917</v>
      </c>
      <c r="E63" s="433" t="s">
        <v>918</v>
      </c>
      <c r="F63" s="433">
        <v>18030</v>
      </c>
      <c r="G63" s="433">
        <v>18160</v>
      </c>
      <c r="H63" s="476">
        <v>18180</v>
      </c>
      <c r="I63" s="476" t="s">
        <v>942</v>
      </c>
      <c r="J63" s="408" t="s">
        <v>959</v>
      </c>
      <c r="K63" s="435">
        <f>F63-H63</f>
        <v>-150</v>
      </c>
      <c r="L63" s="477">
        <f t="shared" ref="L63:L64" si="59">(H63*N63)*0.07%</f>
        <v>636.30000000000007</v>
      </c>
      <c r="M63" s="478">
        <f t="shared" ref="M63:M64" si="60">(K63*N63)-L63</f>
        <v>-8136.3</v>
      </c>
      <c r="N63" s="435">
        <v>50</v>
      </c>
      <c r="O63" s="479" t="s">
        <v>606</v>
      </c>
      <c r="P63" s="480">
        <v>44515</v>
      </c>
      <c r="Q63" s="276"/>
      <c r="R63" s="317" t="s">
        <v>594</v>
      </c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316"/>
      <c r="AG63" s="287"/>
      <c r="AH63" s="315"/>
      <c r="AI63" s="315"/>
      <c r="AJ63" s="316"/>
      <c r="AK63" s="316"/>
      <c r="AL63" s="316"/>
    </row>
    <row r="64" spans="1:38" s="268" customFormat="1" ht="13.5" customHeight="1">
      <c r="A64" s="434">
        <v>12</v>
      </c>
      <c r="B64" s="430">
        <v>44512</v>
      </c>
      <c r="C64" s="432"/>
      <c r="D64" s="432" t="s">
        <v>914</v>
      </c>
      <c r="E64" s="433" t="s">
        <v>595</v>
      </c>
      <c r="F64" s="433">
        <v>2402</v>
      </c>
      <c r="G64" s="433">
        <v>2355</v>
      </c>
      <c r="H64" s="476">
        <v>2370</v>
      </c>
      <c r="I64" s="476" t="s">
        <v>955</v>
      </c>
      <c r="J64" s="408" t="s">
        <v>987</v>
      </c>
      <c r="K64" s="435">
        <f t="shared" ref="K64" si="61">H64-F64</f>
        <v>-32</v>
      </c>
      <c r="L64" s="477">
        <f t="shared" si="59"/>
        <v>456.22500000000008</v>
      </c>
      <c r="M64" s="478">
        <f t="shared" si="60"/>
        <v>-9256.2250000000004</v>
      </c>
      <c r="N64" s="435">
        <v>275</v>
      </c>
      <c r="O64" s="479" t="s">
        <v>606</v>
      </c>
      <c r="P64" s="480">
        <v>44517</v>
      </c>
      <c r="Q64" s="276"/>
      <c r="R64" s="317" t="s">
        <v>597</v>
      </c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316"/>
      <c r="AG64" s="287"/>
      <c r="AH64" s="315"/>
      <c r="AI64" s="315"/>
      <c r="AJ64" s="316"/>
      <c r="AK64" s="316"/>
      <c r="AL64" s="316"/>
    </row>
    <row r="65" spans="1:38" s="268" customFormat="1" ht="13.5" customHeight="1">
      <c r="A65" s="434">
        <v>13</v>
      </c>
      <c r="B65" s="430">
        <v>44515</v>
      </c>
      <c r="C65" s="432"/>
      <c r="D65" s="432" t="s">
        <v>963</v>
      </c>
      <c r="E65" s="433" t="s">
        <v>595</v>
      </c>
      <c r="F65" s="433">
        <v>687.5</v>
      </c>
      <c r="G65" s="433">
        <v>678</v>
      </c>
      <c r="H65" s="476">
        <v>678</v>
      </c>
      <c r="I65" s="476" t="s">
        <v>964</v>
      </c>
      <c r="J65" s="408" t="s">
        <v>977</v>
      </c>
      <c r="K65" s="435">
        <f t="shared" ref="K65" si="62">H65-F65</f>
        <v>-9.5</v>
      </c>
      <c r="L65" s="477">
        <f t="shared" ref="L65" si="63">(H65*N65)*0.07%</f>
        <v>741.79980000000012</v>
      </c>
      <c r="M65" s="478">
        <f t="shared" ref="M65" si="64">(K65*N65)-L65</f>
        <v>-15590.299800000001</v>
      </c>
      <c r="N65" s="435">
        <v>1563</v>
      </c>
      <c r="O65" s="479" t="s">
        <v>606</v>
      </c>
      <c r="P65" s="480">
        <v>44511</v>
      </c>
      <c r="Q65" s="276"/>
      <c r="R65" s="317" t="s">
        <v>597</v>
      </c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316"/>
      <c r="AG65" s="287"/>
      <c r="AH65" s="315"/>
      <c r="AI65" s="315"/>
      <c r="AJ65" s="316"/>
      <c r="AK65" s="316"/>
      <c r="AL65" s="316"/>
    </row>
    <row r="66" spans="1:38" s="268" customFormat="1" ht="13.5" customHeight="1">
      <c r="A66" s="434">
        <v>14</v>
      </c>
      <c r="B66" s="439">
        <v>44516</v>
      </c>
      <c r="C66" s="432"/>
      <c r="D66" s="432" t="s">
        <v>973</v>
      </c>
      <c r="E66" s="433" t="s">
        <v>595</v>
      </c>
      <c r="F66" s="433">
        <v>1548</v>
      </c>
      <c r="G66" s="433">
        <v>1525</v>
      </c>
      <c r="H66" s="476">
        <v>1525</v>
      </c>
      <c r="I66" s="476" t="s">
        <v>947</v>
      </c>
      <c r="J66" s="408" t="s">
        <v>1004</v>
      </c>
      <c r="K66" s="435">
        <f t="shared" ref="K66" si="65">H66-F66</f>
        <v>-23</v>
      </c>
      <c r="L66" s="477">
        <f t="shared" ref="L66" si="66">(H66*N66)*0.07%</f>
        <v>587.12500000000011</v>
      </c>
      <c r="M66" s="478">
        <f t="shared" ref="M66" si="67">(K66*N66)-L66</f>
        <v>-13237.125</v>
      </c>
      <c r="N66" s="435">
        <v>550</v>
      </c>
      <c r="O66" s="479" t="s">
        <v>606</v>
      </c>
      <c r="P66" s="480">
        <v>44522</v>
      </c>
      <c r="Q66" s="276"/>
      <c r="R66" s="317" t="s">
        <v>594</v>
      </c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316"/>
      <c r="AG66" s="287"/>
      <c r="AH66" s="315"/>
      <c r="AI66" s="315"/>
      <c r="AJ66" s="316"/>
      <c r="AK66" s="316"/>
      <c r="AL66" s="316"/>
    </row>
    <row r="67" spans="1:38" s="268" customFormat="1" ht="13.5" customHeight="1">
      <c r="A67" s="434">
        <v>15</v>
      </c>
      <c r="B67" s="430">
        <v>44522</v>
      </c>
      <c r="C67" s="432"/>
      <c r="D67" s="432" t="s">
        <v>1005</v>
      </c>
      <c r="E67" s="433" t="s">
        <v>595</v>
      </c>
      <c r="F67" s="433">
        <v>932</v>
      </c>
      <c r="G67" s="433">
        <v>918</v>
      </c>
      <c r="H67" s="476">
        <v>918</v>
      </c>
      <c r="I67" s="476" t="s">
        <v>1006</v>
      </c>
      <c r="J67" s="408" t="s">
        <v>1007</v>
      </c>
      <c r="K67" s="435">
        <f t="shared" ref="K67" si="68">H67-F67</f>
        <v>-14</v>
      </c>
      <c r="L67" s="477">
        <f t="shared" ref="L67" si="69">(H67*N67)*0.07%</f>
        <v>546.21</v>
      </c>
      <c r="M67" s="478">
        <f t="shared" ref="M67" si="70">(K67*N67)-L67</f>
        <v>-12446.21</v>
      </c>
      <c r="N67" s="435">
        <v>850</v>
      </c>
      <c r="O67" s="479" t="s">
        <v>606</v>
      </c>
      <c r="P67" s="480">
        <v>44522</v>
      </c>
      <c r="Q67" s="276"/>
      <c r="R67" s="317" t="s">
        <v>594</v>
      </c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316"/>
      <c r="AG67" s="287"/>
      <c r="AH67" s="315"/>
      <c r="AI67" s="315"/>
      <c r="AJ67" s="316"/>
      <c r="AK67" s="316"/>
      <c r="AL67" s="316"/>
    </row>
    <row r="68" spans="1:38" s="268" customFormat="1" ht="13.5" customHeight="1">
      <c r="A68" s="290">
        <v>16</v>
      </c>
      <c r="B68" s="454">
        <v>44523</v>
      </c>
      <c r="C68" s="326"/>
      <c r="D68" s="326" t="s">
        <v>1039</v>
      </c>
      <c r="E68" s="327" t="s">
        <v>595</v>
      </c>
      <c r="F68" s="327" t="s">
        <v>1040</v>
      </c>
      <c r="G68" s="327">
        <v>1448</v>
      </c>
      <c r="H68" s="328"/>
      <c r="I68" s="328" t="s">
        <v>1041</v>
      </c>
      <c r="J68" s="329" t="s">
        <v>596</v>
      </c>
      <c r="K68" s="293"/>
      <c r="L68" s="380"/>
      <c r="M68" s="381"/>
      <c r="N68" s="293"/>
      <c r="O68" s="382"/>
      <c r="P68" s="383"/>
      <c r="Q68" s="276"/>
      <c r="R68" s="317" t="s">
        <v>597</v>
      </c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316"/>
      <c r="AG68" s="287"/>
      <c r="AH68" s="315"/>
      <c r="AI68" s="315"/>
      <c r="AJ68" s="316"/>
      <c r="AK68" s="316"/>
      <c r="AL68" s="316"/>
    </row>
    <row r="69" spans="1:38" s="268" customFormat="1" ht="13.5" customHeight="1">
      <c r="A69" s="384">
        <v>17</v>
      </c>
      <c r="B69" s="428">
        <v>44523</v>
      </c>
      <c r="C69" s="447"/>
      <c r="D69" s="447" t="s">
        <v>1042</v>
      </c>
      <c r="E69" s="396" t="s">
        <v>595</v>
      </c>
      <c r="F69" s="396">
        <v>2900</v>
      </c>
      <c r="G69" s="396">
        <v>2860</v>
      </c>
      <c r="H69" s="397">
        <v>2935</v>
      </c>
      <c r="I69" s="397" t="s">
        <v>1043</v>
      </c>
      <c r="J69" s="103" t="s">
        <v>1079</v>
      </c>
      <c r="K69" s="387">
        <f t="shared" ref="K69" si="71">H69-F69</f>
        <v>35</v>
      </c>
      <c r="L69" s="440">
        <f t="shared" ref="L69" si="72">(H69*N69)*0.07%</f>
        <v>616.35000000000014</v>
      </c>
      <c r="M69" s="441">
        <f t="shared" ref="M69" si="73">(K69*N69)-L69</f>
        <v>9883.65</v>
      </c>
      <c r="N69" s="387">
        <v>300</v>
      </c>
      <c r="O69" s="442" t="s">
        <v>593</v>
      </c>
      <c r="P69" s="443">
        <v>44524</v>
      </c>
      <c r="Q69" s="276"/>
      <c r="R69" s="317" t="s">
        <v>594</v>
      </c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316"/>
      <c r="AG69" s="287"/>
      <c r="AH69" s="315"/>
      <c r="AI69" s="315"/>
      <c r="AJ69" s="316"/>
      <c r="AK69" s="316"/>
      <c r="AL69" s="316"/>
    </row>
    <row r="70" spans="1:38" s="268" customFormat="1" ht="13.5" customHeight="1">
      <c r="A70" s="290">
        <v>18</v>
      </c>
      <c r="B70" s="454">
        <v>44523</v>
      </c>
      <c r="C70" s="326"/>
      <c r="D70" s="326" t="s">
        <v>1044</v>
      </c>
      <c r="E70" s="327" t="s">
        <v>595</v>
      </c>
      <c r="F70" s="327" t="s">
        <v>1045</v>
      </c>
      <c r="G70" s="327">
        <v>2335</v>
      </c>
      <c r="H70" s="328"/>
      <c r="I70" s="328" t="s">
        <v>1046</v>
      </c>
      <c r="J70" s="329" t="s">
        <v>596</v>
      </c>
      <c r="K70" s="293"/>
      <c r="L70" s="380"/>
      <c r="M70" s="381"/>
      <c r="N70" s="293"/>
      <c r="O70" s="382"/>
      <c r="P70" s="383"/>
      <c r="Q70" s="276"/>
      <c r="R70" s="317" t="s">
        <v>594</v>
      </c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316"/>
      <c r="AG70" s="287"/>
      <c r="AH70" s="315"/>
      <c r="AI70" s="315"/>
      <c r="AJ70" s="316"/>
      <c r="AK70" s="316"/>
      <c r="AL70" s="316"/>
    </row>
    <row r="71" spans="1:38" s="268" customFormat="1" ht="13.5" customHeight="1">
      <c r="A71" s="434">
        <v>19</v>
      </c>
      <c r="B71" s="430">
        <v>44524</v>
      </c>
      <c r="C71" s="432"/>
      <c r="D71" s="432" t="s">
        <v>1080</v>
      </c>
      <c r="E71" s="433" t="s">
        <v>595</v>
      </c>
      <c r="F71" s="433">
        <v>2322</v>
      </c>
      <c r="G71" s="433">
        <v>2285</v>
      </c>
      <c r="H71" s="476">
        <v>2285</v>
      </c>
      <c r="I71" s="476" t="s">
        <v>1081</v>
      </c>
      <c r="J71" s="408" t="s">
        <v>1082</v>
      </c>
      <c r="K71" s="435">
        <f t="shared" ref="K71" si="74">H71-F71</f>
        <v>-37</v>
      </c>
      <c r="L71" s="477">
        <f t="shared" ref="L71" si="75">(H71*N71)*0.07%</f>
        <v>439.86250000000007</v>
      </c>
      <c r="M71" s="478">
        <f t="shared" ref="M71" si="76">(K71*N71)-L71</f>
        <v>-10614.862499999999</v>
      </c>
      <c r="N71" s="435">
        <v>275</v>
      </c>
      <c r="O71" s="479" t="s">
        <v>606</v>
      </c>
      <c r="P71" s="480">
        <v>44524</v>
      </c>
      <c r="Q71" s="276"/>
      <c r="R71" s="317" t="s">
        <v>597</v>
      </c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316"/>
      <c r="AG71" s="287"/>
      <c r="AH71" s="315"/>
      <c r="AI71" s="315"/>
      <c r="AJ71" s="316"/>
      <c r="AK71" s="316"/>
      <c r="AL71" s="316"/>
    </row>
    <row r="72" spans="1:38" s="268" customFormat="1" ht="13.5" customHeight="1">
      <c r="A72" s="290"/>
      <c r="B72" s="454"/>
      <c r="C72" s="326"/>
      <c r="D72" s="326"/>
      <c r="E72" s="327"/>
      <c r="F72" s="327"/>
      <c r="G72" s="327"/>
      <c r="H72" s="328"/>
      <c r="I72" s="328"/>
      <c r="J72" s="329"/>
      <c r="K72" s="293"/>
      <c r="L72" s="380"/>
      <c r="M72" s="381"/>
      <c r="N72" s="293"/>
      <c r="O72" s="382"/>
      <c r="P72" s="383"/>
      <c r="Q72" s="276"/>
      <c r="R72" s="317"/>
      <c r="S72" s="267"/>
      <c r="T72" s="267"/>
      <c r="U72" s="267"/>
      <c r="V72" s="267"/>
      <c r="W72" s="267"/>
      <c r="X72" s="267"/>
      <c r="Y72" s="267"/>
      <c r="Z72" s="267"/>
      <c r="AA72" s="267"/>
      <c r="AB72" s="267"/>
      <c r="AC72" s="267"/>
      <c r="AD72" s="267"/>
      <c r="AE72" s="267"/>
      <c r="AF72" s="316"/>
      <c r="AG72" s="287"/>
      <c r="AH72" s="315"/>
      <c r="AI72" s="315"/>
      <c r="AJ72" s="316"/>
      <c r="AK72" s="316"/>
      <c r="AL72" s="316"/>
    </row>
    <row r="73" spans="1:38" s="268" customFormat="1" ht="13.5" customHeight="1">
      <c r="A73" s="330"/>
      <c r="B73" s="330"/>
      <c r="C73" s="330"/>
      <c r="D73" s="330"/>
      <c r="E73" s="330"/>
      <c r="F73" s="330"/>
      <c r="G73" s="330"/>
      <c r="H73" s="330"/>
      <c r="I73" s="330"/>
      <c r="J73" s="330"/>
      <c r="K73" s="293"/>
      <c r="L73" s="380"/>
      <c r="M73" s="381"/>
      <c r="N73" s="293"/>
      <c r="O73" s="455"/>
      <c r="P73" s="456"/>
      <c r="Q73" s="276"/>
      <c r="R73" s="317"/>
      <c r="S73" s="267"/>
      <c r="T73" s="267"/>
      <c r="U73" s="267"/>
      <c r="V73" s="267"/>
      <c r="W73" s="267"/>
      <c r="X73" s="267"/>
      <c r="Y73" s="267"/>
      <c r="Z73" s="267"/>
      <c r="AA73" s="267"/>
      <c r="AB73" s="267"/>
      <c r="AC73" s="267"/>
      <c r="AD73" s="267"/>
      <c r="AE73" s="267"/>
      <c r="AF73" s="316"/>
      <c r="AG73" s="269"/>
      <c r="AH73" s="457"/>
      <c r="AI73" s="457"/>
      <c r="AJ73" s="357"/>
      <c r="AK73" s="357"/>
      <c r="AL73" s="357"/>
    </row>
    <row r="74" spans="1:38" ht="13.5" customHeight="1">
      <c r="A74" s="556"/>
      <c r="B74" s="558"/>
      <c r="C74" s="318"/>
      <c r="D74" s="285"/>
      <c r="E74" s="313"/>
      <c r="F74" s="313"/>
      <c r="G74" s="313"/>
      <c r="H74" s="314"/>
      <c r="I74" s="314"/>
      <c r="J74" s="285"/>
      <c r="K74" s="292"/>
      <c r="L74" s="292"/>
      <c r="M74" s="560"/>
      <c r="N74" s="562"/>
      <c r="O74" s="552"/>
      <c r="P74" s="554"/>
      <c r="Q74" s="167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557"/>
      <c r="B75" s="559"/>
      <c r="C75" s="109"/>
      <c r="D75" s="168"/>
      <c r="E75" s="107"/>
      <c r="F75" s="107"/>
      <c r="G75" s="107"/>
      <c r="H75" s="112"/>
      <c r="I75" s="314"/>
      <c r="J75" s="168"/>
      <c r="K75" s="291"/>
      <c r="L75" s="292"/>
      <c r="M75" s="561"/>
      <c r="N75" s="563"/>
      <c r="O75" s="553"/>
      <c r="P75" s="555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120"/>
      <c r="B76" s="121"/>
      <c r="C76" s="156"/>
      <c r="D76" s="169"/>
      <c r="E76" s="170"/>
      <c r="F76" s="120"/>
      <c r="G76" s="120"/>
      <c r="H76" s="120"/>
      <c r="I76" s="158"/>
      <c r="J76" s="158"/>
      <c r="K76" s="158"/>
      <c r="L76" s="158"/>
      <c r="M76" s="158"/>
      <c r="N76" s="158"/>
      <c r="O76" s="158"/>
      <c r="P76" s="158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>
      <c r="A77" s="171"/>
      <c r="B77" s="121"/>
      <c r="C77" s="122"/>
      <c r="D77" s="172"/>
      <c r="E77" s="125"/>
      <c r="F77" s="125"/>
      <c r="G77" s="125"/>
      <c r="H77" s="125"/>
      <c r="I77" s="125"/>
      <c r="J77" s="6"/>
      <c r="K77" s="125"/>
      <c r="L77" s="125"/>
      <c r="M77" s="6"/>
      <c r="N77" s="1"/>
      <c r="O77" s="122"/>
      <c r="P77" s="44"/>
      <c r="Q77" s="44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4"/>
      <c r="AG77" s="44"/>
      <c r="AH77" s="44"/>
      <c r="AI77" s="44"/>
      <c r="AJ77" s="44"/>
      <c r="AK77" s="44"/>
      <c r="AL77" s="44"/>
    </row>
    <row r="78" spans="1:38" ht="12.75" customHeight="1">
      <c r="A78" s="173" t="s">
        <v>616</v>
      </c>
      <c r="B78" s="173"/>
      <c r="C78" s="173"/>
      <c r="D78" s="173"/>
      <c r="E78" s="174"/>
      <c r="F78" s="125"/>
      <c r="G78" s="125"/>
      <c r="H78" s="125"/>
      <c r="I78" s="125"/>
      <c r="J78" s="1"/>
      <c r="K78" s="6"/>
      <c r="L78" s="6"/>
      <c r="M78" s="6"/>
      <c r="N78" s="1"/>
      <c r="O78" s="1"/>
      <c r="P78" s="44"/>
      <c r="Q78" s="44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4"/>
      <c r="AG78" s="44"/>
      <c r="AH78" s="44"/>
      <c r="AI78" s="44"/>
      <c r="AJ78" s="44"/>
      <c r="AK78" s="44"/>
      <c r="AL78" s="44"/>
    </row>
    <row r="79" spans="1:38" ht="38.25" customHeight="1">
      <c r="A79" s="100" t="s">
        <v>16</v>
      </c>
      <c r="B79" s="100" t="s">
        <v>570</v>
      </c>
      <c r="C79" s="100"/>
      <c r="D79" s="101" t="s">
        <v>581</v>
      </c>
      <c r="E79" s="100" t="s">
        <v>582</v>
      </c>
      <c r="F79" s="100" t="s">
        <v>583</v>
      </c>
      <c r="G79" s="100" t="s">
        <v>604</v>
      </c>
      <c r="H79" s="100" t="s">
        <v>585</v>
      </c>
      <c r="I79" s="100" t="s">
        <v>586</v>
      </c>
      <c r="J79" s="99" t="s">
        <v>587</v>
      </c>
      <c r="K79" s="99" t="s">
        <v>617</v>
      </c>
      <c r="L79" s="102" t="s">
        <v>589</v>
      </c>
      <c r="M79" s="166" t="s">
        <v>613</v>
      </c>
      <c r="N79" s="100" t="s">
        <v>614</v>
      </c>
      <c r="O79" s="100" t="s">
        <v>591</v>
      </c>
      <c r="P79" s="101" t="s">
        <v>592</v>
      </c>
      <c r="Q79" s="44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4"/>
      <c r="AG79" s="44"/>
      <c r="AH79" s="44"/>
      <c r="AI79" s="44"/>
      <c r="AJ79" s="44"/>
      <c r="AK79" s="44"/>
      <c r="AL79" s="44"/>
    </row>
    <row r="80" spans="1:38" s="268" customFormat="1" ht="12.75" customHeight="1">
      <c r="A80" s="384">
        <v>1</v>
      </c>
      <c r="B80" s="266">
        <v>44501</v>
      </c>
      <c r="C80" s="385"/>
      <c r="D80" s="386" t="s">
        <v>882</v>
      </c>
      <c r="E80" s="384" t="s">
        <v>595</v>
      </c>
      <c r="F80" s="384">
        <v>62</v>
      </c>
      <c r="G80" s="384">
        <v>30</v>
      </c>
      <c r="H80" s="384">
        <v>75</v>
      </c>
      <c r="I80" s="387" t="s">
        <v>846</v>
      </c>
      <c r="J80" s="388" t="s">
        <v>897</v>
      </c>
      <c r="K80" s="389">
        <f>H80-F80</f>
        <v>13</v>
      </c>
      <c r="L80" s="389">
        <v>100</v>
      </c>
      <c r="M80" s="388">
        <f>(K80*N80)-100</f>
        <v>550</v>
      </c>
      <c r="N80" s="388">
        <v>50</v>
      </c>
      <c r="O80" s="390" t="s">
        <v>593</v>
      </c>
      <c r="P80" s="266">
        <v>44502</v>
      </c>
      <c r="Q80" s="276"/>
      <c r="R80" s="277" t="s">
        <v>597</v>
      </c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</row>
    <row r="81" spans="1:38" s="268" customFormat="1" ht="12.75" customHeight="1">
      <c r="A81" s="391">
        <v>2</v>
      </c>
      <c r="B81" s="392">
        <v>44502</v>
      </c>
      <c r="C81" s="393"/>
      <c r="D81" s="394" t="s">
        <v>888</v>
      </c>
      <c r="E81" s="395" t="s">
        <v>595</v>
      </c>
      <c r="F81" s="396">
        <v>62</v>
      </c>
      <c r="G81" s="396">
        <v>30</v>
      </c>
      <c r="H81" s="396">
        <v>83</v>
      </c>
      <c r="I81" s="397" t="s">
        <v>846</v>
      </c>
      <c r="J81" s="388" t="s">
        <v>607</v>
      </c>
      <c r="K81" s="389">
        <f t="shared" ref="K81:K82" si="77">H81-F81</f>
        <v>21</v>
      </c>
      <c r="L81" s="389">
        <v>100</v>
      </c>
      <c r="M81" s="388">
        <f t="shared" ref="M81:M82" si="78">(K81*N81)-100</f>
        <v>950</v>
      </c>
      <c r="N81" s="388">
        <v>50</v>
      </c>
      <c r="O81" s="390" t="s">
        <v>593</v>
      </c>
      <c r="P81" s="266">
        <v>44502</v>
      </c>
      <c r="Q81" s="276"/>
      <c r="R81" s="277" t="s">
        <v>597</v>
      </c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</row>
    <row r="82" spans="1:38" s="268" customFormat="1" ht="12.75" customHeight="1">
      <c r="A82" s="398">
        <v>3</v>
      </c>
      <c r="B82" s="266">
        <v>44502</v>
      </c>
      <c r="C82" s="399"/>
      <c r="D82" s="386" t="s">
        <v>889</v>
      </c>
      <c r="E82" s="400" t="s">
        <v>595</v>
      </c>
      <c r="F82" s="384">
        <v>200</v>
      </c>
      <c r="G82" s="384">
        <v>95</v>
      </c>
      <c r="H82" s="384">
        <v>275</v>
      </c>
      <c r="I82" s="387" t="s">
        <v>890</v>
      </c>
      <c r="J82" s="388" t="s">
        <v>875</v>
      </c>
      <c r="K82" s="389">
        <f t="shared" si="77"/>
        <v>75</v>
      </c>
      <c r="L82" s="389">
        <v>100</v>
      </c>
      <c r="M82" s="388">
        <f t="shared" si="78"/>
        <v>1775</v>
      </c>
      <c r="N82" s="388">
        <v>25</v>
      </c>
      <c r="O82" s="390" t="s">
        <v>593</v>
      </c>
      <c r="P82" s="266">
        <v>44502</v>
      </c>
      <c r="Q82" s="276"/>
      <c r="R82" s="277" t="s">
        <v>594</v>
      </c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</row>
    <row r="83" spans="1:38" s="268" customFormat="1" ht="12.75" customHeight="1">
      <c r="A83" s="419">
        <v>4</v>
      </c>
      <c r="B83" s="323">
        <v>44502</v>
      </c>
      <c r="C83" s="420"/>
      <c r="D83" s="421" t="s">
        <v>891</v>
      </c>
      <c r="E83" s="422" t="s">
        <v>595</v>
      </c>
      <c r="F83" s="423">
        <v>90</v>
      </c>
      <c r="G83" s="423">
        <v>60</v>
      </c>
      <c r="H83" s="423">
        <v>91</v>
      </c>
      <c r="I83" s="424" t="s">
        <v>892</v>
      </c>
      <c r="J83" s="425" t="s">
        <v>826</v>
      </c>
      <c r="K83" s="426">
        <f>H83-F83</f>
        <v>1</v>
      </c>
      <c r="L83" s="426">
        <v>100</v>
      </c>
      <c r="M83" s="425">
        <f>(K83*N83)-100</f>
        <v>-50</v>
      </c>
      <c r="N83" s="425">
        <v>50</v>
      </c>
      <c r="O83" s="427" t="s">
        <v>716</v>
      </c>
      <c r="P83" s="323">
        <v>44503</v>
      </c>
      <c r="Q83" s="276"/>
      <c r="R83" s="277" t="s">
        <v>594</v>
      </c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</row>
    <row r="84" spans="1:38" s="268" customFormat="1" ht="12.75" customHeight="1">
      <c r="A84" s="398">
        <v>5</v>
      </c>
      <c r="B84" s="266">
        <v>44502</v>
      </c>
      <c r="C84" s="399"/>
      <c r="D84" s="386" t="s">
        <v>893</v>
      </c>
      <c r="E84" s="400" t="s">
        <v>595</v>
      </c>
      <c r="F84" s="384">
        <v>50</v>
      </c>
      <c r="G84" s="384">
        <v>35</v>
      </c>
      <c r="H84" s="384">
        <v>59</v>
      </c>
      <c r="I84" s="387" t="s">
        <v>894</v>
      </c>
      <c r="J84" s="388" t="s">
        <v>802</v>
      </c>
      <c r="K84" s="389">
        <f>H84-F84</f>
        <v>9</v>
      </c>
      <c r="L84" s="389">
        <v>100</v>
      </c>
      <c r="M84" s="388">
        <f>(K84*N84)-100</f>
        <v>2600</v>
      </c>
      <c r="N84" s="388">
        <v>300</v>
      </c>
      <c r="O84" s="390" t="s">
        <v>593</v>
      </c>
      <c r="P84" s="266">
        <v>44503</v>
      </c>
      <c r="Q84" s="276"/>
      <c r="R84" s="277" t="s">
        <v>597</v>
      </c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267"/>
      <c r="AE84" s="267"/>
      <c r="AF84" s="267"/>
      <c r="AG84" s="267"/>
      <c r="AH84" s="267"/>
      <c r="AI84" s="267"/>
      <c r="AJ84" s="267"/>
      <c r="AK84" s="267"/>
      <c r="AL84" s="267"/>
    </row>
    <row r="85" spans="1:38" s="268" customFormat="1" ht="12.75" customHeight="1">
      <c r="A85" s="398">
        <v>6</v>
      </c>
      <c r="B85" s="266">
        <v>44502</v>
      </c>
      <c r="C85" s="399"/>
      <c r="D85" s="386" t="s">
        <v>895</v>
      </c>
      <c r="E85" s="400" t="s">
        <v>595</v>
      </c>
      <c r="F85" s="384">
        <v>155</v>
      </c>
      <c r="G85" s="384">
        <v>50</v>
      </c>
      <c r="H85" s="384">
        <v>205</v>
      </c>
      <c r="I85" s="387" t="s">
        <v>896</v>
      </c>
      <c r="J85" s="388" t="s">
        <v>898</v>
      </c>
      <c r="K85" s="389">
        <f>H85-F85</f>
        <v>50</v>
      </c>
      <c r="L85" s="389">
        <v>100</v>
      </c>
      <c r="M85" s="388">
        <f>(K85*N85)-100</f>
        <v>1150</v>
      </c>
      <c r="N85" s="388">
        <v>25</v>
      </c>
      <c r="O85" s="390" t="s">
        <v>593</v>
      </c>
      <c r="P85" s="266">
        <v>44502</v>
      </c>
      <c r="Q85" s="276"/>
      <c r="R85" s="277" t="s">
        <v>597</v>
      </c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267"/>
      <c r="AL85" s="267"/>
    </row>
    <row r="86" spans="1:38" s="268" customFormat="1" ht="12.75" customHeight="1">
      <c r="A86" s="429">
        <v>7</v>
      </c>
      <c r="B86" s="430">
        <v>44503</v>
      </c>
      <c r="C86" s="431"/>
      <c r="D86" s="475" t="s">
        <v>900</v>
      </c>
      <c r="E86" s="487" t="s">
        <v>595</v>
      </c>
      <c r="F86" s="434">
        <v>41</v>
      </c>
      <c r="G86" s="434">
        <v>25</v>
      </c>
      <c r="H86" s="434">
        <v>25</v>
      </c>
      <c r="I86" s="435" t="s">
        <v>901</v>
      </c>
      <c r="J86" s="436" t="s">
        <v>951</v>
      </c>
      <c r="K86" s="437">
        <f t="shared" ref="K86" si="79">H86-F86</f>
        <v>-16</v>
      </c>
      <c r="L86" s="437">
        <v>100</v>
      </c>
      <c r="M86" s="436">
        <f t="shared" ref="M86" si="80">(K86*N86)-100</f>
        <v>-4900</v>
      </c>
      <c r="N86" s="436">
        <v>300</v>
      </c>
      <c r="O86" s="438" t="s">
        <v>606</v>
      </c>
      <c r="P86" s="439">
        <v>44511</v>
      </c>
      <c r="Q86" s="276"/>
      <c r="R86" s="277" t="s">
        <v>597</v>
      </c>
      <c r="S86" s="267"/>
      <c r="T86" s="267"/>
      <c r="U86" s="267"/>
      <c r="V86" s="267"/>
      <c r="W86" s="267"/>
      <c r="X86" s="267"/>
      <c r="Y86" s="267"/>
      <c r="Z86" s="267"/>
      <c r="AA86" s="267"/>
      <c r="AB86" s="267"/>
      <c r="AC86" s="267"/>
      <c r="AD86" s="267"/>
      <c r="AE86" s="267"/>
      <c r="AF86" s="267"/>
      <c r="AG86" s="267"/>
      <c r="AH86" s="267"/>
      <c r="AI86" s="267"/>
      <c r="AJ86" s="267"/>
      <c r="AK86" s="267"/>
      <c r="AL86" s="267"/>
    </row>
    <row r="87" spans="1:38" s="268" customFormat="1" ht="12.75" customHeight="1">
      <c r="A87" s="398">
        <v>8</v>
      </c>
      <c r="B87" s="428">
        <v>44503</v>
      </c>
      <c r="C87" s="399"/>
      <c r="D87" s="386" t="s">
        <v>902</v>
      </c>
      <c r="E87" s="400" t="s">
        <v>595</v>
      </c>
      <c r="F87" s="384">
        <v>54</v>
      </c>
      <c r="G87" s="384">
        <v>15</v>
      </c>
      <c r="H87" s="384">
        <v>74</v>
      </c>
      <c r="I87" s="387" t="s">
        <v>903</v>
      </c>
      <c r="J87" s="388" t="s">
        <v>904</v>
      </c>
      <c r="K87" s="389">
        <f t="shared" ref="K87:K92" si="81">H87-F87</f>
        <v>20</v>
      </c>
      <c r="L87" s="389">
        <v>100</v>
      </c>
      <c r="M87" s="388">
        <f t="shared" ref="M87:M92" si="82">(K87*N87)-100</f>
        <v>900</v>
      </c>
      <c r="N87" s="388">
        <v>50</v>
      </c>
      <c r="O87" s="390" t="s">
        <v>593</v>
      </c>
      <c r="P87" s="266">
        <v>44503</v>
      </c>
      <c r="Q87" s="276"/>
      <c r="R87" s="277" t="s">
        <v>597</v>
      </c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267"/>
      <c r="AE87" s="267"/>
      <c r="AF87" s="267"/>
      <c r="AG87" s="267"/>
      <c r="AH87" s="267"/>
      <c r="AI87" s="267"/>
      <c r="AJ87" s="267"/>
      <c r="AK87" s="267"/>
      <c r="AL87" s="267"/>
    </row>
    <row r="88" spans="1:38" s="268" customFormat="1" ht="12.75" customHeight="1">
      <c r="A88" s="398">
        <v>9</v>
      </c>
      <c r="B88" s="428">
        <v>44503</v>
      </c>
      <c r="C88" s="399"/>
      <c r="D88" s="386" t="s">
        <v>893</v>
      </c>
      <c r="E88" s="400" t="s">
        <v>595</v>
      </c>
      <c r="F88" s="384">
        <v>50</v>
      </c>
      <c r="G88" s="384">
        <v>35</v>
      </c>
      <c r="H88" s="384">
        <v>59</v>
      </c>
      <c r="I88" s="387" t="s">
        <v>894</v>
      </c>
      <c r="J88" s="388" t="s">
        <v>802</v>
      </c>
      <c r="K88" s="389">
        <f t="shared" si="81"/>
        <v>9</v>
      </c>
      <c r="L88" s="389">
        <v>100</v>
      </c>
      <c r="M88" s="388">
        <f t="shared" si="82"/>
        <v>2600</v>
      </c>
      <c r="N88" s="388">
        <v>300</v>
      </c>
      <c r="O88" s="390" t="s">
        <v>593</v>
      </c>
      <c r="P88" s="266">
        <v>44508</v>
      </c>
      <c r="Q88" s="276"/>
      <c r="R88" s="277" t="s">
        <v>594</v>
      </c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267"/>
      <c r="AG88" s="267"/>
      <c r="AH88" s="267"/>
      <c r="AI88" s="267"/>
      <c r="AJ88" s="267"/>
      <c r="AK88" s="267"/>
      <c r="AL88" s="267"/>
    </row>
    <row r="89" spans="1:38" s="268" customFormat="1" ht="12.75" customHeight="1">
      <c r="A89" s="429">
        <v>10</v>
      </c>
      <c r="B89" s="430">
        <v>44503</v>
      </c>
      <c r="C89" s="431"/>
      <c r="D89" s="432" t="s">
        <v>905</v>
      </c>
      <c r="E89" s="433" t="s">
        <v>595</v>
      </c>
      <c r="F89" s="434">
        <v>19</v>
      </c>
      <c r="G89" s="434"/>
      <c r="H89" s="434">
        <v>0</v>
      </c>
      <c r="I89" s="435" t="s">
        <v>906</v>
      </c>
      <c r="J89" s="436" t="s">
        <v>907</v>
      </c>
      <c r="K89" s="437">
        <f t="shared" si="81"/>
        <v>-19</v>
      </c>
      <c r="L89" s="437">
        <v>100</v>
      </c>
      <c r="M89" s="436">
        <f t="shared" si="82"/>
        <v>-1050</v>
      </c>
      <c r="N89" s="436">
        <v>50</v>
      </c>
      <c r="O89" s="438" t="s">
        <v>606</v>
      </c>
      <c r="P89" s="439">
        <v>44503</v>
      </c>
      <c r="Q89" s="276"/>
      <c r="R89" s="277" t="s">
        <v>597</v>
      </c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267"/>
      <c r="AE89" s="267"/>
      <c r="AF89" s="267"/>
      <c r="AG89" s="267"/>
      <c r="AH89" s="267"/>
      <c r="AI89" s="267"/>
      <c r="AJ89" s="267"/>
      <c r="AK89" s="267"/>
      <c r="AL89" s="267"/>
    </row>
    <row r="90" spans="1:38" s="268" customFormat="1" ht="12.75" customHeight="1">
      <c r="A90" s="398">
        <v>11</v>
      </c>
      <c r="B90" s="428">
        <v>44508</v>
      </c>
      <c r="C90" s="399"/>
      <c r="D90" s="386" t="s">
        <v>911</v>
      </c>
      <c r="E90" s="400" t="s">
        <v>595</v>
      </c>
      <c r="F90" s="384">
        <v>125.5</v>
      </c>
      <c r="G90" s="384">
        <v>97</v>
      </c>
      <c r="H90" s="384">
        <v>148</v>
      </c>
      <c r="I90" s="387" t="s">
        <v>912</v>
      </c>
      <c r="J90" s="388" t="s">
        <v>913</v>
      </c>
      <c r="K90" s="389">
        <f t="shared" si="81"/>
        <v>22.5</v>
      </c>
      <c r="L90" s="389">
        <v>100</v>
      </c>
      <c r="M90" s="388">
        <f t="shared" si="82"/>
        <v>1025</v>
      </c>
      <c r="N90" s="388">
        <v>50</v>
      </c>
      <c r="O90" s="390" t="s">
        <v>593</v>
      </c>
      <c r="P90" s="266">
        <v>44508</v>
      </c>
      <c r="Q90" s="276"/>
      <c r="R90" s="277" t="s">
        <v>594</v>
      </c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7"/>
      <c r="AI90" s="267"/>
      <c r="AJ90" s="267"/>
      <c r="AK90" s="267"/>
      <c r="AL90" s="267"/>
    </row>
    <row r="91" spans="1:38" s="268" customFormat="1" ht="12.75" customHeight="1">
      <c r="A91" s="458">
        <v>12</v>
      </c>
      <c r="B91" s="459">
        <v>44508</v>
      </c>
      <c r="C91" s="460"/>
      <c r="D91" s="461" t="s">
        <v>911</v>
      </c>
      <c r="E91" s="462" t="s">
        <v>595</v>
      </c>
      <c r="F91" s="463">
        <v>124</v>
      </c>
      <c r="G91" s="463">
        <v>97</v>
      </c>
      <c r="H91" s="463">
        <v>97</v>
      </c>
      <c r="I91" s="464" t="s">
        <v>912</v>
      </c>
      <c r="J91" s="465" t="s">
        <v>916</v>
      </c>
      <c r="K91" s="466">
        <f t="shared" si="81"/>
        <v>-27</v>
      </c>
      <c r="L91" s="466">
        <v>100</v>
      </c>
      <c r="M91" s="465">
        <f t="shared" si="82"/>
        <v>-1450</v>
      </c>
      <c r="N91" s="465">
        <v>50</v>
      </c>
      <c r="O91" s="467" t="s">
        <v>606</v>
      </c>
      <c r="P91" s="468">
        <v>44508</v>
      </c>
      <c r="Q91" s="276"/>
      <c r="R91" s="277" t="s">
        <v>594</v>
      </c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7"/>
      <c r="AI91" s="267"/>
      <c r="AJ91" s="267"/>
      <c r="AK91" s="267"/>
      <c r="AL91" s="267"/>
    </row>
    <row r="92" spans="1:38" s="268" customFormat="1" ht="12.75" customHeight="1">
      <c r="A92" s="384">
        <v>13</v>
      </c>
      <c r="B92" s="428">
        <v>44509</v>
      </c>
      <c r="C92" s="385"/>
      <c r="D92" s="386" t="s">
        <v>893</v>
      </c>
      <c r="E92" s="384" t="s">
        <v>595</v>
      </c>
      <c r="F92" s="384">
        <v>50</v>
      </c>
      <c r="G92" s="384">
        <v>35</v>
      </c>
      <c r="H92" s="384">
        <v>57.5</v>
      </c>
      <c r="I92" s="387" t="s">
        <v>894</v>
      </c>
      <c r="J92" s="388" t="s">
        <v>932</v>
      </c>
      <c r="K92" s="389">
        <f t="shared" si="81"/>
        <v>7.5</v>
      </c>
      <c r="L92" s="389">
        <v>100</v>
      </c>
      <c r="M92" s="388">
        <f t="shared" si="82"/>
        <v>2150</v>
      </c>
      <c r="N92" s="388">
        <v>300</v>
      </c>
      <c r="O92" s="390" t="s">
        <v>593</v>
      </c>
      <c r="P92" s="266">
        <v>44509</v>
      </c>
      <c r="Q92" s="276"/>
      <c r="R92" s="277" t="s">
        <v>597</v>
      </c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7"/>
      <c r="AI92" s="267"/>
      <c r="AJ92" s="267"/>
      <c r="AK92" s="267"/>
      <c r="AL92" s="267"/>
    </row>
    <row r="93" spans="1:38" s="268" customFormat="1" ht="12.75" customHeight="1">
      <c r="A93" s="384">
        <v>14</v>
      </c>
      <c r="B93" s="428">
        <v>44510</v>
      </c>
      <c r="C93" s="385"/>
      <c r="D93" s="386" t="s">
        <v>893</v>
      </c>
      <c r="E93" s="384" t="s">
        <v>595</v>
      </c>
      <c r="F93" s="384">
        <v>37</v>
      </c>
      <c r="G93" s="384">
        <v>22</v>
      </c>
      <c r="H93" s="384">
        <v>54</v>
      </c>
      <c r="I93" s="387" t="s">
        <v>936</v>
      </c>
      <c r="J93" s="388" t="s">
        <v>937</v>
      </c>
      <c r="K93" s="389">
        <f t="shared" ref="K93:K95" si="83">H93-F93</f>
        <v>17</v>
      </c>
      <c r="L93" s="389">
        <v>100</v>
      </c>
      <c r="M93" s="388">
        <f t="shared" ref="M93:M94" si="84">(K93*N93)-100</f>
        <v>5000</v>
      </c>
      <c r="N93" s="388">
        <v>300</v>
      </c>
      <c r="O93" s="390" t="s">
        <v>593</v>
      </c>
      <c r="P93" s="266">
        <v>44510</v>
      </c>
      <c r="Q93" s="276"/>
      <c r="R93" s="277" t="s">
        <v>597</v>
      </c>
      <c r="S93" s="267"/>
      <c r="T93" s="267"/>
      <c r="U93" s="267"/>
      <c r="V93" s="267"/>
      <c r="W93" s="267"/>
      <c r="X93" s="267"/>
      <c r="Y93" s="267"/>
      <c r="Z93" s="267"/>
      <c r="AA93" s="267"/>
      <c r="AB93" s="267"/>
      <c r="AC93" s="267"/>
      <c r="AD93" s="267"/>
      <c r="AE93" s="267"/>
      <c r="AF93" s="267"/>
      <c r="AG93" s="267"/>
      <c r="AH93" s="267"/>
      <c r="AI93" s="267"/>
      <c r="AJ93" s="267"/>
      <c r="AK93" s="267"/>
      <c r="AL93" s="267"/>
    </row>
    <row r="94" spans="1:38" s="268" customFormat="1" ht="12.75" customHeight="1">
      <c r="A94" s="434">
        <v>15</v>
      </c>
      <c r="B94" s="430">
        <v>44510</v>
      </c>
      <c r="C94" s="474"/>
      <c r="D94" s="475" t="s">
        <v>939</v>
      </c>
      <c r="E94" s="434" t="s">
        <v>595</v>
      </c>
      <c r="F94" s="434">
        <v>73.5</v>
      </c>
      <c r="G94" s="434">
        <v>39</v>
      </c>
      <c r="H94" s="434">
        <v>39</v>
      </c>
      <c r="I94" s="435" t="s">
        <v>940</v>
      </c>
      <c r="J94" s="436" t="s">
        <v>941</v>
      </c>
      <c r="K94" s="437">
        <f t="shared" si="83"/>
        <v>-34.5</v>
      </c>
      <c r="L94" s="437">
        <v>100</v>
      </c>
      <c r="M94" s="436">
        <f t="shared" si="84"/>
        <v>-1825</v>
      </c>
      <c r="N94" s="436">
        <v>50</v>
      </c>
      <c r="O94" s="438" t="s">
        <v>606</v>
      </c>
      <c r="P94" s="439">
        <v>44510</v>
      </c>
      <c r="Q94" s="276"/>
      <c r="R94" s="277" t="s">
        <v>597</v>
      </c>
      <c r="S94" s="267"/>
      <c r="T94" s="267"/>
      <c r="U94" s="267"/>
      <c r="V94" s="267"/>
      <c r="W94" s="267"/>
      <c r="X94" s="267"/>
      <c r="Y94" s="267"/>
      <c r="Z94" s="267"/>
      <c r="AA94" s="267"/>
      <c r="AB94" s="267"/>
      <c r="AC94" s="267"/>
      <c r="AD94" s="267"/>
      <c r="AE94" s="267"/>
      <c r="AF94" s="267"/>
      <c r="AG94" s="267"/>
      <c r="AH94" s="267"/>
      <c r="AI94" s="267"/>
      <c r="AJ94" s="267"/>
      <c r="AK94" s="267"/>
      <c r="AL94" s="267"/>
    </row>
    <row r="95" spans="1:38" s="268" customFormat="1" ht="12.75" customHeight="1">
      <c r="A95" s="545">
        <v>16</v>
      </c>
      <c r="B95" s="546">
        <v>44510</v>
      </c>
      <c r="C95" s="502"/>
      <c r="D95" s="503" t="s">
        <v>938</v>
      </c>
      <c r="E95" s="504" t="s">
        <v>595</v>
      </c>
      <c r="F95" s="504">
        <v>190</v>
      </c>
      <c r="G95" s="504"/>
      <c r="H95" s="505">
        <v>235</v>
      </c>
      <c r="I95" s="505"/>
      <c r="J95" s="550" t="s">
        <v>995</v>
      </c>
      <c r="K95" s="506">
        <f t="shared" si="83"/>
        <v>45</v>
      </c>
      <c r="L95" s="506">
        <v>100</v>
      </c>
      <c r="M95" s="547">
        <f>(42.5*50)-200</f>
        <v>1925</v>
      </c>
      <c r="N95" s="548">
        <v>50</v>
      </c>
      <c r="O95" s="549" t="s">
        <v>593</v>
      </c>
      <c r="P95" s="544">
        <v>44518</v>
      </c>
      <c r="Q95" s="276"/>
      <c r="R95" s="277" t="s">
        <v>594</v>
      </c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7"/>
      <c r="AH95" s="267"/>
      <c r="AI95" s="267"/>
      <c r="AJ95" s="267"/>
      <c r="AK95" s="267"/>
      <c r="AL95" s="267"/>
    </row>
    <row r="96" spans="1:38" s="268" customFormat="1" ht="12.75" customHeight="1">
      <c r="A96" s="545"/>
      <c r="B96" s="546"/>
      <c r="C96" s="507"/>
      <c r="D96" s="508" t="s">
        <v>911</v>
      </c>
      <c r="E96" s="509" t="s">
        <v>918</v>
      </c>
      <c r="F96" s="509">
        <v>120</v>
      </c>
      <c r="G96" s="509"/>
      <c r="H96" s="510">
        <v>122.5</v>
      </c>
      <c r="I96" s="511"/>
      <c r="J96" s="551"/>
      <c r="K96" s="512">
        <v>-2.5</v>
      </c>
      <c r="L96" s="513">
        <v>100</v>
      </c>
      <c r="M96" s="547"/>
      <c r="N96" s="548"/>
      <c r="O96" s="549"/>
      <c r="P96" s="544"/>
      <c r="Q96" s="1"/>
      <c r="R96" s="277" t="s">
        <v>594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67"/>
      <c r="AG96" s="267"/>
      <c r="AH96" s="267"/>
      <c r="AI96" s="267"/>
      <c r="AJ96" s="267"/>
      <c r="AK96" s="267"/>
      <c r="AL96" s="267"/>
    </row>
    <row r="97" spans="1:38" s="268" customFormat="1" ht="12.75" customHeight="1">
      <c r="A97" s="384">
        <v>17</v>
      </c>
      <c r="B97" s="266">
        <v>44511</v>
      </c>
      <c r="C97" s="488"/>
      <c r="D97" s="447" t="s">
        <v>943</v>
      </c>
      <c r="E97" s="384" t="s">
        <v>595</v>
      </c>
      <c r="F97" s="384">
        <v>47</v>
      </c>
      <c r="G97" s="384">
        <v>33</v>
      </c>
      <c r="H97" s="387">
        <v>58</v>
      </c>
      <c r="I97" s="387" t="s">
        <v>944</v>
      </c>
      <c r="J97" s="388" t="s">
        <v>954</v>
      </c>
      <c r="K97" s="389">
        <f t="shared" ref="K97" si="85">H97-F97</f>
        <v>11</v>
      </c>
      <c r="L97" s="389">
        <v>100</v>
      </c>
      <c r="M97" s="388">
        <f t="shared" ref="M97" si="86">(K97*N97)-100</f>
        <v>3200</v>
      </c>
      <c r="N97" s="388">
        <v>300</v>
      </c>
      <c r="O97" s="390" t="s">
        <v>593</v>
      </c>
      <c r="P97" s="266">
        <v>44512</v>
      </c>
      <c r="Q97" s="1"/>
      <c r="R97" s="277" t="s">
        <v>597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67"/>
      <c r="AG97" s="267"/>
      <c r="AH97" s="267"/>
      <c r="AI97" s="267"/>
      <c r="AJ97" s="267"/>
      <c r="AK97" s="267"/>
      <c r="AL97" s="267"/>
    </row>
    <row r="98" spans="1:38" s="268" customFormat="1" ht="12.75" customHeight="1">
      <c r="A98" s="384">
        <v>18</v>
      </c>
      <c r="B98" s="266">
        <v>44511</v>
      </c>
      <c r="C98" s="488"/>
      <c r="D98" s="447" t="s">
        <v>948</v>
      </c>
      <c r="E98" s="384" t="s">
        <v>595</v>
      </c>
      <c r="F98" s="384">
        <v>42</v>
      </c>
      <c r="G98" s="384">
        <v>8</v>
      </c>
      <c r="H98" s="387">
        <v>66</v>
      </c>
      <c r="I98" s="387" t="s">
        <v>949</v>
      </c>
      <c r="J98" s="388" t="s">
        <v>950</v>
      </c>
      <c r="K98" s="389">
        <f t="shared" ref="K98" si="87">H98-F98</f>
        <v>24</v>
      </c>
      <c r="L98" s="389">
        <v>100</v>
      </c>
      <c r="M98" s="388">
        <f t="shared" ref="M98" si="88">(K98*N98)-100</f>
        <v>1100</v>
      </c>
      <c r="N98" s="388">
        <v>50</v>
      </c>
      <c r="O98" s="390" t="s">
        <v>593</v>
      </c>
      <c r="P98" s="266">
        <v>44511</v>
      </c>
      <c r="Q98" s="1"/>
      <c r="R98" s="277" t="s">
        <v>594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67"/>
      <c r="AG98" s="267"/>
      <c r="AH98" s="267"/>
      <c r="AI98" s="267"/>
      <c r="AJ98" s="267"/>
      <c r="AK98" s="267"/>
      <c r="AL98" s="267"/>
    </row>
    <row r="99" spans="1:38" s="330" customFormat="1" ht="12.75" customHeight="1">
      <c r="A99" s="384">
        <v>19</v>
      </c>
      <c r="B99" s="266">
        <v>44511</v>
      </c>
      <c r="C99" s="488"/>
      <c r="D99" s="447" t="s">
        <v>952</v>
      </c>
      <c r="E99" s="384" t="s">
        <v>595</v>
      </c>
      <c r="F99" s="384">
        <v>81</v>
      </c>
      <c r="G99" s="384">
        <v>48</v>
      </c>
      <c r="H99" s="387">
        <v>106</v>
      </c>
      <c r="I99" s="387" t="s">
        <v>846</v>
      </c>
      <c r="J99" s="388" t="s">
        <v>615</v>
      </c>
      <c r="K99" s="389">
        <f>H99-F99</f>
        <v>25</v>
      </c>
      <c r="L99" s="389">
        <v>100</v>
      </c>
      <c r="M99" s="388">
        <f t="shared" ref="M99:M101" si="89">(K99*N99)-100</f>
        <v>1150</v>
      </c>
      <c r="N99" s="388">
        <v>50</v>
      </c>
      <c r="O99" s="390" t="s">
        <v>593</v>
      </c>
      <c r="P99" s="266">
        <v>44512</v>
      </c>
      <c r="Q99" s="1"/>
      <c r="R99" s="277" t="s">
        <v>594</v>
      </c>
      <c r="S99" s="1"/>
      <c r="T99" s="1"/>
      <c r="U99" s="1"/>
      <c r="V99" s="1"/>
      <c r="W99" s="1"/>
      <c r="X99" s="1"/>
      <c r="Y99" s="1"/>
      <c r="Z99" s="1"/>
      <c r="AA99"/>
      <c r="AB99"/>
      <c r="AC99"/>
      <c r="AD99"/>
      <c r="AE99"/>
      <c r="AF99" s="473"/>
      <c r="AG99" s="473"/>
      <c r="AH99" s="473"/>
      <c r="AI99" s="473"/>
      <c r="AJ99" s="473"/>
      <c r="AK99" s="473"/>
      <c r="AL99" s="473"/>
    </row>
    <row r="100" spans="1:38" s="490" customFormat="1" ht="12.75" customHeight="1">
      <c r="A100" s="434">
        <v>20</v>
      </c>
      <c r="B100" s="439">
        <v>44511</v>
      </c>
      <c r="C100" s="497"/>
      <c r="D100" s="432" t="s">
        <v>952</v>
      </c>
      <c r="E100" s="434" t="s">
        <v>595</v>
      </c>
      <c r="F100" s="434">
        <v>81</v>
      </c>
      <c r="G100" s="434">
        <v>48</v>
      </c>
      <c r="H100" s="435">
        <v>48</v>
      </c>
      <c r="I100" s="435" t="s">
        <v>846</v>
      </c>
      <c r="J100" s="436" t="s">
        <v>953</v>
      </c>
      <c r="K100" s="437">
        <f t="shared" ref="K100:K101" si="90">H100-F100</f>
        <v>-33</v>
      </c>
      <c r="L100" s="437">
        <v>100</v>
      </c>
      <c r="M100" s="436">
        <f t="shared" si="89"/>
        <v>-1750</v>
      </c>
      <c r="N100" s="436">
        <v>50</v>
      </c>
      <c r="O100" s="438" t="s">
        <v>606</v>
      </c>
      <c r="P100" s="439">
        <v>44512</v>
      </c>
      <c r="Q100" s="1"/>
      <c r="R100" s="277" t="s">
        <v>594</v>
      </c>
      <c r="S100" s="1"/>
      <c r="T100" s="1"/>
      <c r="U100" s="1"/>
      <c r="V100" s="1"/>
      <c r="W100" s="1"/>
      <c r="X100" s="1"/>
      <c r="Y100" s="1"/>
      <c r="Z100" s="1"/>
      <c r="AA100"/>
      <c r="AB100"/>
      <c r="AC100"/>
      <c r="AD100"/>
      <c r="AE100"/>
      <c r="AF100" s="267"/>
      <c r="AG100" s="267"/>
      <c r="AH100" s="267"/>
      <c r="AI100" s="267"/>
      <c r="AJ100" s="267"/>
      <c r="AK100" s="267"/>
      <c r="AL100" s="267"/>
    </row>
    <row r="101" spans="1:38" s="490" customFormat="1" ht="12.75" customHeight="1">
      <c r="A101" s="384">
        <v>21</v>
      </c>
      <c r="B101" s="266">
        <v>44512</v>
      </c>
      <c r="C101" s="488"/>
      <c r="D101" s="447" t="s">
        <v>956</v>
      </c>
      <c r="E101" s="384" t="s">
        <v>595</v>
      </c>
      <c r="F101" s="384">
        <v>25</v>
      </c>
      <c r="G101" s="384">
        <v>17</v>
      </c>
      <c r="H101" s="387">
        <v>30</v>
      </c>
      <c r="I101" s="387" t="s">
        <v>957</v>
      </c>
      <c r="J101" s="388" t="s">
        <v>962</v>
      </c>
      <c r="K101" s="389">
        <f t="shared" si="90"/>
        <v>5</v>
      </c>
      <c r="L101" s="389">
        <v>100</v>
      </c>
      <c r="M101" s="388">
        <f t="shared" si="89"/>
        <v>2650</v>
      </c>
      <c r="N101" s="388">
        <v>550</v>
      </c>
      <c r="O101" s="390" t="s">
        <v>593</v>
      </c>
      <c r="P101" s="266">
        <v>44515</v>
      </c>
      <c r="Q101" s="1"/>
      <c r="R101" s="277" t="s">
        <v>597</v>
      </c>
      <c r="S101" s="1"/>
      <c r="T101" s="1"/>
      <c r="U101" s="1"/>
      <c r="V101" s="1"/>
      <c r="W101" s="1"/>
      <c r="X101" s="1"/>
      <c r="Y101" s="1"/>
      <c r="Z101" s="1"/>
      <c r="AA101"/>
      <c r="AB101"/>
      <c r="AC101"/>
      <c r="AD101"/>
      <c r="AE101"/>
      <c r="AF101" s="267"/>
      <c r="AG101" s="267"/>
      <c r="AH101" s="267"/>
      <c r="AI101" s="267"/>
      <c r="AJ101" s="267"/>
      <c r="AK101" s="267"/>
      <c r="AL101" s="267"/>
    </row>
    <row r="102" spans="1:38" s="490" customFormat="1" ht="12.75" customHeight="1">
      <c r="A102" s="384">
        <v>22</v>
      </c>
      <c r="B102" s="428">
        <v>44515</v>
      </c>
      <c r="C102" s="488"/>
      <c r="D102" s="447" t="s">
        <v>965</v>
      </c>
      <c r="E102" s="384" t="s">
        <v>595</v>
      </c>
      <c r="F102" s="384">
        <v>48</v>
      </c>
      <c r="G102" s="384">
        <v>17</v>
      </c>
      <c r="H102" s="387">
        <v>69</v>
      </c>
      <c r="I102" s="387" t="s">
        <v>966</v>
      </c>
      <c r="J102" s="388" t="s">
        <v>607</v>
      </c>
      <c r="K102" s="389">
        <f>H102-F102</f>
        <v>21</v>
      </c>
      <c r="L102" s="389">
        <v>100</v>
      </c>
      <c r="M102" s="388">
        <f t="shared" ref="M102" si="91">(K102*N102)-100</f>
        <v>950</v>
      </c>
      <c r="N102" s="388">
        <v>50</v>
      </c>
      <c r="O102" s="390" t="s">
        <v>593</v>
      </c>
      <c r="P102" s="266">
        <v>44515</v>
      </c>
      <c r="Q102" s="1"/>
      <c r="R102" s="277" t="s">
        <v>594</v>
      </c>
      <c r="S102" s="1"/>
      <c r="T102" s="1"/>
      <c r="U102" s="1"/>
      <c r="V102" s="1"/>
      <c r="W102" s="1"/>
      <c r="X102" s="1"/>
      <c r="Y102" s="1"/>
      <c r="Z102" s="1"/>
      <c r="AA102"/>
      <c r="AB102"/>
      <c r="AC102"/>
      <c r="AD102"/>
      <c r="AE102"/>
      <c r="AF102" s="267"/>
      <c r="AG102" s="267"/>
      <c r="AH102" s="267"/>
      <c r="AI102" s="267"/>
      <c r="AJ102" s="267"/>
      <c r="AK102" s="267"/>
      <c r="AL102" s="267"/>
    </row>
    <row r="103" spans="1:38" s="490" customFormat="1" ht="12.75" customHeight="1">
      <c r="A103" s="384">
        <v>23</v>
      </c>
      <c r="B103" s="428">
        <v>44515</v>
      </c>
      <c r="C103" s="488"/>
      <c r="D103" s="447" t="s">
        <v>965</v>
      </c>
      <c r="E103" s="384" t="s">
        <v>595</v>
      </c>
      <c r="F103" s="384">
        <v>53.5</v>
      </c>
      <c r="G103" s="384">
        <v>17</v>
      </c>
      <c r="H103" s="387">
        <v>74</v>
      </c>
      <c r="I103" s="387" t="s">
        <v>966</v>
      </c>
      <c r="J103" s="388" t="s">
        <v>967</v>
      </c>
      <c r="K103" s="389">
        <f>H103-F103</f>
        <v>20.5</v>
      </c>
      <c r="L103" s="389">
        <v>100</v>
      </c>
      <c r="M103" s="388">
        <f t="shared" ref="M103:M104" si="92">(K103*N103)-100</f>
        <v>925</v>
      </c>
      <c r="N103" s="388">
        <v>50</v>
      </c>
      <c r="O103" s="390" t="s">
        <v>593</v>
      </c>
      <c r="P103" s="266">
        <v>44515</v>
      </c>
      <c r="Q103" s="1"/>
      <c r="R103" s="277" t="s">
        <v>594</v>
      </c>
      <c r="S103" s="1"/>
      <c r="T103" s="1"/>
      <c r="U103" s="1"/>
      <c r="V103" s="1"/>
      <c r="W103" s="1"/>
      <c r="X103" s="1"/>
      <c r="Y103" s="1"/>
      <c r="Z103" s="1"/>
      <c r="AA103"/>
      <c r="AB103"/>
      <c r="AC103"/>
      <c r="AD103"/>
      <c r="AE103"/>
      <c r="AF103" s="267"/>
      <c r="AG103" s="267"/>
      <c r="AH103" s="267"/>
      <c r="AI103" s="267"/>
      <c r="AJ103" s="267"/>
      <c r="AK103" s="267"/>
      <c r="AL103" s="267"/>
    </row>
    <row r="104" spans="1:38" s="490" customFormat="1" ht="12.75" customHeight="1">
      <c r="A104" s="434">
        <v>24</v>
      </c>
      <c r="B104" s="439">
        <v>44516</v>
      </c>
      <c r="C104" s="497"/>
      <c r="D104" s="432" t="s">
        <v>971</v>
      </c>
      <c r="E104" s="434" t="s">
        <v>595</v>
      </c>
      <c r="F104" s="434">
        <v>50.5</v>
      </c>
      <c r="G104" s="434">
        <v>32</v>
      </c>
      <c r="H104" s="435">
        <v>33</v>
      </c>
      <c r="I104" s="435" t="s">
        <v>972</v>
      </c>
      <c r="J104" s="436" t="s">
        <v>988</v>
      </c>
      <c r="K104" s="437">
        <f t="shared" ref="K104" si="93">H104-F104</f>
        <v>-17.5</v>
      </c>
      <c r="L104" s="437">
        <v>100</v>
      </c>
      <c r="M104" s="436">
        <f t="shared" si="92"/>
        <v>-4475</v>
      </c>
      <c r="N104" s="436">
        <v>250</v>
      </c>
      <c r="O104" s="438" t="s">
        <v>606</v>
      </c>
      <c r="P104" s="439">
        <v>44517</v>
      </c>
      <c r="Q104" s="1"/>
      <c r="R104" s="277" t="s">
        <v>597</v>
      </c>
      <c r="S104" s="1"/>
      <c r="T104" s="1"/>
      <c r="U104" s="1"/>
      <c r="V104" s="1"/>
      <c r="W104" s="1"/>
      <c r="X104" s="1"/>
      <c r="Y104" s="1"/>
      <c r="Z104" s="1"/>
      <c r="AA104"/>
      <c r="AB104"/>
      <c r="AC104"/>
      <c r="AD104"/>
      <c r="AE104"/>
      <c r="AF104" s="267"/>
      <c r="AG104" s="267"/>
      <c r="AH104" s="267"/>
      <c r="AI104" s="267"/>
      <c r="AJ104" s="267"/>
      <c r="AK104" s="267"/>
      <c r="AL104" s="267"/>
    </row>
    <row r="105" spans="1:38" s="490" customFormat="1" ht="12.75" customHeight="1">
      <c r="A105" s="434">
        <v>25</v>
      </c>
      <c r="B105" s="439">
        <v>44516</v>
      </c>
      <c r="C105" s="497"/>
      <c r="D105" s="432" t="s">
        <v>956</v>
      </c>
      <c r="E105" s="434" t="s">
        <v>595</v>
      </c>
      <c r="F105" s="434">
        <v>15.25</v>
      </c>
      <c r="G105" s="434">
        <v>8</v>
      </c>
      <c r="H105" s="435">
        <v>8</v>
      </c>
      <c r="I105" s="435" t="s">
        <v>974</v>
      </c>
      <c r="J105" s="436" t="s">
        <v>1013</v>
      </c>
      <c r="K105" s="437">
        <f t="shared" ref="K105" si="94">H105-F105</f>
        <v>-7.25</v>
      </c>
      <c r="L105" s="437">
        <v>100</v>
      </c>
      <c r="M105" s="436">
        <f t="shared" ref="M105" si="95">(K105*N105)-100</f>
        <v>-4087.5</v>
      </c>
      <c r="N105" s="436">
        <v>550</v>
      </c>
      <c r="O105" s="438" t="s">
        <v>606</v>
      </c>
      <c r="P105" s="439">
        <v>44522</v>
      </c>
      <c r="Q105" s="1"/>
      <c r="R105" s="277" t="s">
        <v>597</v>
      </c>
      <c r="S105" s="1"/>
      <c r="T105" s="1"/>
      <c r="U105" s="1"/>
      <c r="V105" s="1"/>
      <c r="W105" s="1"/>
      <c r="X105" s="1"/>
      <c r="Y105" s="1"/>
      <c r="Z105" s="1"/>
      <c r="AA105"/>
      <c r="AB105"/>
      <c r="AC105"/>
      <c r="AD105"/>
      <c r="AE105"/>
      <c r="AF105" s="267"/>
      <c r="AG105" s="267"/>
      <c r="AH105" s="267"/>
      <c r="AI105" s="267"/>
      <c r="AJ105" s="267"/>
      <c r="AK105" s="267"/>
      <c r="AL105" s="267"/>
    </row>
    <row r="106" spans="1:38" s="490" customFormat="1" ht="12.75" customHeight="1">
      <c r="A106" s="384">
        <v>26</v>
      </c>
      <c r="B106" s="266">
        <v>44516</v>
      </c>
      <c r="C106" s="488"/>
      <c r="D106" s="447" t="s">
        <v>975</v>
      </c>
      <c r="E106" s="384" t="s">
        <v>595</v>
      </c>
      <c r="F106" s="384">
        <v>190</v>
      </c>
      <c r="G106" s="384">
        <v>130</v>
      </c>
      <c r="H106" s="387">
        <v>240</v>
      </c>
      <c r="I106" s="387" t="s">
        <v>976</v>
      </c>
      <c r="J106" s="388" t="s">
        <v>898</v>
      </c>
      <c r="K106" s="389">
        <f>H106-F106</f>
        <v>50</v>
      </c>
      <c r="L106" s="389">
        <v>100</v>
      </c>
      <c r="M106" s="388">
        <f>(K106*N106)-100</f>
        <v>1150</v>
      </c>
      <c r="N106" s="388">
        <v>25</v>
      </c>
      <c r="O106" s="390" t="s">
        <v>593</v>
      </c>
      <c r="P106" s="266">
        <v>44516</v>
      </c>
      <c r="Q106" s="1"/>
      <c r="R106" s="277" t="s">
        <v>594</v>
      </c>
      <c r="S106" s="1"/>
      <c r="T106" s="1"/>
      <c r="U106" s="1"/>
      <c r="V106" s="1"/>
      <c r="W106" s="1"/>
      <c r="X106" s="1"/>
      <c r="Y106" s="1"/>
      <c r="Z106" s="1"/>
      <c r="AA106"/>
      <c r="AB106"/>
      <c r="AC106"/>
      <c r="AD106"/>
      <c r="AE106"/>
      <c r="AF106" s="267"/>
      <c r="AG106" s="267"/>
      <c r="AH106" s="267"/>
      <c r="AI106" s="267"/>
      <c r="AJ106" s="267"/>
      <c r="AK106" s="267"/>
      <c r="AL106" s="267"/>
    </row>
    <row r="107" spans="1:38" s="490" customFormat="1" ht="12.75" customHeight="1">
      <c r="A107" s="384">
        <v>27</v>
      </c>
      <c r="B107" s="266">
        <v>44517</v>
      </c>
      <c r="C107" s="488"/>
      <c r="D107" s="447" t="s">
        <v>981</v>
      </c>
      <c r="E107" s="384" t="s">
        <v>595</v>
      </c>
      <c r="F107" s="384">
        <v>165</v>
      </c>
      <c r="G107" s="384">
        <v>100</v>
      </c>
      <c r="H107" s="387">
        <v>215</v>
      </c>
      <c r="I107" s="387" t="s">
        <v>982</v>
      </c>
      <c r="J107" s="388" t="s">
        <v>898</v>
      </c>
      <c r="K107" s="389">
        <f>H107-F107</f>
        <v>50</v>
      </c>
      <c r="L107" s="389">
        <v>100</v>
      </c>
      <c r="M107" s="388">
        <f>(K107*N107)-100</f>
        <v>1150</v>
      </c>
      <c r="N107" s="388">
        <v>25</v>
      </c>
      <c r="O107" s="390" t="s">
        <v>593</v>
      </c>
      <c r="P107" s="266">
        <v>44516</v>
      </c>
      <c r="Q107" s="1"/>
      <c r="R107" s="277" t="s">
        <v>594</v>
      </c>
      <c r="S107" s="1"/>
      <c r="T107" s="1"/>
      <c r="U107" s="1"/>
      <c r="V107" s="1"/>
      <c r="W107" s="1"/>
      <c r="X107" s="1"/>
      <c r="Y107" s="1"/>
      <c r="Z107" s="1"/>
      <c r="AA107"/>
      <c r="AB107"/>
      <c r="AC107"/>
      <c r="AD107"/>
      <c r="AE107"/>
      <c r="AF107" s="267"/>
      <c r="AG107" s="267"/>
      <c r="AH107" s="267"/>
      <c r="AI107" s="267"/>
      <c r="AJ107" s="267"/>
      <c r="AK107" s="267"/>
      <c r="AL107" s="267"/>
    </row>
    <row r="108" spans="1:38" s="490" customFormat="1" ht="12.75" customHeight="1">
      <c r="A108" s="434">
        <v>28</v>
      </c>
      <c r="B108" s="439">
        <v>44517</v>
      </c>
      <c r="C108" s="497"/>
      <c r="D108" s="432" t="s">
        <v>983</v>
      </c>
      <c r="E108" s="434" t="s">
        <v>595</v>
      </c>
      <c r="F108" s="434">
        <v>175</v>
      </c>
      <c r="G108" s="434">
        <v>118</v>
      </c>
      <c r="H108" s="435">
        <v>165</v>
      </c>
      <c r="I108" s="435" t="s">
        <v>982</v>
      </c>
      <c r="J108" s="436" t="s">
        <v>990</v>
      </c>
      <c r="K108" s="437">
        <f t="shared" ref="K108:K109" si="96">H108-F108</f>
        <v>-10</v>
      </c>
      <c r="L108" s="437">
        <v>100</v>
      </c>
      <c r="M108" s="436">
        <f t="shared" ref="M108:M109" si="97">(K108*N108)-100</f>
        <v>-350</v>
      </c>
      <c r="N108" s="436">
        <v>25</v>
      </c>
      <c r="O108" s="438" t="s">
        <v>606</v>
      </c>
      <c r="P108" s="439">
        <v>44518</v>
      </c>
      <c r="Q108" s="1"/>
      <c r="R108" s="277" t="s">
        <v>594</v>
      </c>
      <c r="S108" s="1"/>
      <c r="T108" s="1"/>
      <c r="U108" s="1"/>
      <c r="V108" s="1"/>
      <c r="W108" s="1"/>
      <c r="X108" s="1"/>
      <c r="Y108" s="1"/>
      <c r="Z108" s="1"/>
      <c r="AA108"/>
      <c r="AB108"/>
      <c r="AC108"/>
      <c r="AD108"/>
      <c r="AE108"/>
      <c r="AF108" s="267"/>
      <c r="AG108" s="267"/>
      <c r="AH108" s="267"/>
      <c r="AI108" s="267"/>
      <c r="AJ108" s="267"/>
      <c r="AK108" s="267"/>
      <c r="AL108" s="267"/>
    </row>
    <row r="109" spans="1:38" s="490" customFormat="1" ht="12.75" customHeight="1">
      <c r="A109" s="434">
        <v>29</v>
      </c>
      <c r="B109" s="439">
        <v>44518</v>
      </c>
      <c r="C109" s="497"/>
      <c r="D109" s="432" t="s">
        <v>991</v>
      </c>
      <c r="E109" s="434" t="s">
        <v>595</v>
      </c>
      <c r="F109" s="434">
        <v>31</v>
      </c>
      <c r="G109" s="434">
        <v>17</v>
      </c>
      <c r="H109" s="435">
        <v>17</v>
      </c>
      <c r="I109" s="435" t="s">
        <v>992</v>
      </c>
      <c r="J109" s="436" t="s">
        <v>1007</v>
      </c>
      <c r="K109" s="437">
        <f t="shared" si="96"/>
        <v>-14</v>
      </c>
      <c r="L109" s="437">
        <v>100</v>
      </c>
      <c r="M109" s="436">
        <f t="shared" si="97"/>
        <v>-4300</v>
      </c>
      <c r="N109" s="436">
        <v>300</v>
      </c>
      <c r="O109" s="438" t="s">
        <v>606</v>
      </c>
      <c r="P109" s="439">
        <v>44522</v>
      </c>
      <c r="Q109" s="1"/>
      <c r="R109" s="277" t="s">
        <v>597</v>
      </c>
      <c r="S109" s="1"/>
      <c r="T109" s="1"/>
      <c r="U109" s="1"/>
      <c r="V109" s="1"/>
      <c r="W109" s="1"/>
      <c r="X109" s="1"/>
      <c r="Y109" s="1"/>
      <c r="Z109" s="1"/>
      <c r="AA109"/>
      <c r="AB109"/>
      <c r="AC109"/>
      <c r="AD109"/>
      <c r="AE109"/>
      <c r="AF109" s="267"/>
      <c r="AG109" s="267"/>
      <c r="AH109" s="267"/>
      <c r="AI109" s="267"/>
      <c r="AJ109" s="267"/>
      <c r="AK109" s="267"/>
      <c r="AL109" s="267"/>
    </row>
    <row r="110" spans="1:38" s="490" customFormat="1" ht="12.75" customHeight="1">
      <c r="A110" s="568">
        <v>30</v>
      </c>
      <c r="B110" s="569">
        <v>44518</v>
      </c>
      <c r="C110" s="517"/>
      <c r="D110" s="518" t="s">
        <v>996</v>
      </c>
      <c r="E110" s="519" t="s">
        <v>595</v>
      </c>
      <c r="F110" s="519">
        <v>295</v>
      </c>
      <c r="G110" s="519">
        <v>150</v>
      </c>
      <c r="H110" s="520">
        <v>120</v>
      </c>
      <c r="I110" s="520" t="s">
        <v>997</v>
      </c>
      <c r="J110" s="570" t="s">
        <v>1014</v>
      </c>
      <c r="K110" s="521">
        <v>-175</v>
      </c>
      <c r="L110" s="521">
        <v>100</v>
      </c>
      <c r="M110" s="572">
        <f>(-120*25)-200</f>
        <v>-3200</v>
      </c>
      <c r="N110" s="573">
        <v>25</v>
      </c>
      <c r="O110" s="566" t="s">
        <v>606</v>
      </c>
      <c r="P110" s="567">
        <v>44522</v>
      </c>
      <c r="Q110" s="1"/>
      <c r="R110" s="277" t="s">
        <v>594</v>
      </c>
      <c r="S110" s="1"/>
      <c r="T110" s="1"/>
      <c r="U110" s="1"/>
      <c r="V110" s="1"/>
      <c r="W110" s="1"/>
      <c r="X110" s="1"/>
      <c r="Y110" s="1"/>
      <c r="Z110" s="1"/>
      <c r="AA110"/>
      <c r="AB110"/>
      <c r="AC110"/>
      <c r="AD110"/>
      <c r="AE110"/>
      <c r="AF110" s="267"/>
      <c r="AG110" s="267"/>
      <c r="AH110" s="267"/>
      <c r="AI110" s="267"/>
      <c r="AJ110" s="267"/>
      <c r="AK110" s="267"/>
      <c r="AL110" s="267"/>
    </row>
    <row r="111" spans="1:38" s="490" customFormat="1" ht="12.75" customHeight="1">
      <c r="A111" s="568"/>
      <c r="B111" s="569"/>
      <c r="C111" s="522"/>
      <c r="D111" s="523" t="s">
        <v>981</v>
      </c>
      <c r="E111" s="524" t="s">
        <v>918</v>
      </c>
      <c r="F111" s="524">
        <v>55</v>
      </c>
      <c r="G111" s="524"/>
      <c r="H111" s="525">
        <v>0</v>
      </c>
      <c r="I111" s="526"/>
      <c r="J111" s="571"/>
      <c r="K111" s="527">
        <v>55</v>
      </c>
      <c r="L111" s="528">
        <v>100</v>
      </c>
      <c r="M111" s="572"/>
      <c r="N111" s="573"/>
      <c r="O111" s="566"/>
      <c r="P111" s="567"/>
      <c r="Q111" s="1"/>
      <c r="R111" s="277" t="s">
        <v>594</v>
      </c>
      <c r="S111" s="1"/>
      <c r="T111" s="1"/>
      <c r="U111" s="1"/>
      <c r="V111" s="1"/>
      <c r="W111" s="1"/>
      <c r="X111" s="1"/>
      <c r="Y111" s="1"/>
      <c r="Z111" s="1"/>
      <c r="AA111"/>
      <c r="AB111"/>
      <c r="AC111"/>
      <c r="AD111"/>
      <c r="AE111"/>
      <c r="AF111" s="267"/>
      <c r="AG111" s="267"/>
      <c r="AH111" s="267"/>
      <c r="AI111" s="267"/>
      <c r="AJ111" s="267"/>
      <c r="AK111" s="267"/>
      <c r="AL111" s="267"/>
    </row>
    <row r="112" spans="1:38" s="490" customFormat="1" ht="12.75" customHeight="1">
      <c r="A112" s="384">
        <v>31</v>
      </c>
      <c r="B112" s="266">
        <v>44518</v>
      </c>
      <c r="C112" s="488"/>
      <c r="D112" s="447" t="s">
        <v>993</v>
      </c>
      <c r="E112" s="384" t="s">
        <v>595</v>
      </c>
      <c r="F112" s="384">
        <v>23</v>
      </c>
      <c r="G112" s="384"/>
      <c r="H112" s="387">
        <v>38</v>
      </c>
      <c r="I112" s="387" t="s">
        <v>994</v>
      </c>
      <c r="J112" s="388" t="s">
        <v>879</v>
      </c>
      <c r="K112" s="389">
        <f>H112-F112</f>
        <v>15</v>
      </c>
      <c r="L112" s="389">
        <v>100</v>
      </c>
      <c r="M112" s="388">
        <f t="shared" ref="M112" si="98">(K112*N112)-100</f>
        <v>650</v>
      </c>
      <c r="N112" s="388">
        <v>50</v>
      </c>
      <c r="O112" s="390" t="s">
        <v>593</v>
      </c>
      <c r="P112" s="266">
        <v>44518</v>
      </c>
      <c r="Q112" s="1"/>
      <c r="R112" s="277" t="s">
        <v>594</v>
      </c>
      <c r="S112" s="1"/>
      <c r="T112" s="1"/>
      <c r="U112" s="1"/>
      <c r="V112" s="1"/>
      <c r="W112" s="1"/>
      <c r="X112" s="1"/>
      <c r="Y112" s="1"/>
      <c r="Z112" s="1"/>
      <c r="AA112"/>
      <c r="AB112"/>
      <c r="AC112"/>
      <c r="AD112"/>
      <c r="AE112"/>
      <c r="AF112" s="267"/>
      <c r="AG112" s="267"/>
      <c r="AH112" s="267"/>
      <c r="AI112" s="267"/>
      <c r="AJ112" s="267"/>
      <c r="AK112" s="267"/>
      <c r="AL112" s="267"/>
    </row>
    <row r="113" spans="1:38" s="490" customFormat="1" ht="12.75" customHeight="1">
      <c r="A113" s="384">
        <v>32</v>
      </c>
      <c r="B113" s="266">
        <v>44522</v>
      </c>
      <c r="C113" s="488"/>
      <c r="D113" s="447" t="s">
        <v>1011</v>
      </c>
      <c r="E113" s="384" t="s">
        <v>595</v>
      </c>
      <c r="F113" s="384">
        <v>86</v>
      </c>
      <c r="G113" s="384">
        <v>48</v>
      </c>
      <c r="H113" s="387">
        <v>92</v>
      </c>
      <c r="I113" s="387" t="s">
        <v>846</v>
      </c>
      <c r="J113" s="388" t="s">
        <v>1012</v>
      </c>
      <c r="K113" s="389">
        <f>H113-F113</f>
        <v>6</v>
      </c>
      <c r="L113" s="389">
        <v>100</v>
      </c>
      <c r="M113" s="388">
        <f t="shared" ref="M113" si="99">(K113*N113)-100</f>
        <v>200</v>
      </c>
      <c r="N113" s="388">
        <v>50</v>
      </c>
      <c r="O113" s="390" t="s">
        <v>593</v>
      </c>
      <c r="P113" s="266">
        <v>44522</v>
      </c>
      <c r="Q113" s="1"/>
      <c r="R113" s="277" t="s">
        <v>594</v>
      </c>
      <c r="S113" s="1"/>
      <c r="T113" s="1"/>
      <c r="U113" s="1"/>
      <c r="V113" s="1"/>
      <c r="W113" s="1"/>
      <c r="X113" s="1"/>
      <c r="Y113" s="1"/>
      <c r="Z113" s="1"/>
      <c r="AA113"/>
      <c r="AB113"/>
      <c r="AC113"/>
      <c r="AD113"/>
      <c r="AE113"/>
      <c r="AF113" s="267"/>
      <c r="AG113" s="267"/>
      <c r="AH113" s="267"/>
      <c r="AI113" s="267"/>
      <c r="AJ113" s="267"/>
      <c r="AK113" s="267"/>
      <c r="AL113" s="267"/>
    </row>
    <row r="114" spans="1:38" s="490" customFormat="1" ht="12.75" customHeight="1">
      <c r="A114" s="564">
        <v>33</v>
      </c>
      <c r="B114" s="546">
        <v>44522</v>
      </c>
      <c r="C114" s="502"/>
      <c r="D114" s="503" t="s">
        <v>1015</v>
      </c>
      <c r="E114" s="504" t="s">
        <v>595</v>
      </c>
      <c r="F114" s="504">
        <v>210</v>
      </c>
      <c r="G114" s="504"/>
      <c r="H114" s="505">
        <v>275</v>
      </c>
      <c r="I114" s="505"/>
      <c r="J114" s="550" t="s">
        <v>1075</v>
      </c>
      <c r="K114" s="506">
        <v>65</v>
      </c>
      <c r="L114" s="506">
        <v>100</v>
      </c>
      <c r="M114" s="547">
        <f>(110*25)-200</f>
        <v>2550</v>
      </c>
      <c r="N114" s="548">
        <v>25</v>
      </c>
      <c r="O114" s="549" t="s">
        <v>593</v>
      </c>
      <c r="P114" s="544">
        <v>44524</v>
      </c>
      <c r="Q114" s="1"/>
      <c r="R114" s="277" t="s">
        <v>594</v>
      </c>
      <c r="S114" s="1"/>
      <c r="T114" s="1"/>
      <c r="U114" s="1"/>
      <c r="V114" s="1"/>
      <c r="W114" s="1"/>
      <c r="X114" s="1"/>
      <c r="Y114" s="1"/>
      <c r="Z114" s="1"/>
      <c r="AA114"/>
      <c r="AB114"/>
      <c r="AC114"/>
      <c r="AD114"/>
      <c r="AE114"/>
      <c r="AF114" s="267"/>
      <c r="AG114" s="267"/>
      <c r="AH114" s="267"/>
      <c r="AI114" s="267"/>
      <c r="AJ114" s="267"/>
      <c r="AK114" s="267"/>
      <c r="AL114" s="267"/>
    </row>
    <row r="115" spans="1:38" s="490" customFormat="1" ht="12.75" customHeight="1">
      <c r="A115" s="565"/>
      <c r="B115" s="546"/>
      <c r="C115" s="507"/>
      <c r="D115" s="503" t="s">
        <v>1016</v>
      </c>
      <c r="E115" s="509" t="s">
        <v>918</v>
      </c>
      <c r="F115" s="509">
        <v>115</v>
      </c>
      <c r="G115" s="509"/>
      <c r="H115" s="510">
        <v>92.5</v>
      </c>
      <c r="I115" s="530"/>
      <c r="J115" s="551"/>
      <c r="K115" s="512">
        <v>45</v>
      </c>
      <c r="L115" s="513">
        <v>100</v>
      </c>
      <c r="M115" s="547"/>
      <c r="N115" s="548"/>
      <c r="O115" s="549"/>
      <c r="P115" s="544"/>
      <c r="Q115" s="1"/>
      <c r="R115" s="277" t="s">
        <v>594</v>
      </c>
      <c r="S115" s="1"/>
      <c r="T115" s="1"/>
      <c r="U115" s="1"/>
      <c r="V115" s="1"/>
      <c r="W115" s="1"/>
      <c r="X115" s="1"/>
      <c r="Y115" s="1"/>
      <c r="Z115" s="1"/>
      <c r="AA115"/>
      <c r="AB115"/>
      <c r="AC115"/>
      <c r="AD115"/>
      <c r="AE115"/>
      <c r="AF115" s="267"/>
      <c r="AG115" s="267"/>
      <c r="AH115" s="267"/>
      <c r="AI115" s="267"/>
      <c r="AJ115" s="267"/>
      <c r="AK115" s="267"/>
      <c r="AL115" s="267"/>
    </row>
    <row r="116" spans="1:38" s="490" customFormat="1" ht="12.75" customHeight="1">
      <c r="A116" s="384">
        <v>34</v>
      </c>
      <c r="B116" s="266">
        <v>44523</v>
      </c>
      <c r="C116" s="488"/>
      <c r="D116" s="447" t="s">
        <v>1030</v>
      </c>
      <c r="E116" s="384" t="s">
        <v>595</v>
      </c>
      <c r="F116" s="384">
        <v>62.5</v>
      </c>
      <c r="G116" s="384">
        <v>30</v>
      </c>
      <c r="H116" s="387">
        <v>89</v>
      </c>
      <c r="I116" s="387" t="s">
        <v>1031</v>
      </c>
      <c r="J116" s="388" t="s">
        <v>1032</v>
      </c>
      <c r="K116" s="389">
        <f>H116-F116</f>
        <v>26.5</v>
      </c>
      <c r="L116" s="389">
        <v>100</v>
      </c>
      <c r="M116" s="388">
        <f t="shared" ref="M116" si="100">(K116*N116)-100</f>
        <v>1225</v>
      </c>
      <c r="N116" s="388">
        <v>50</v>
      </c>
      <c r="O116" s="390" t="s">
        <v>593</v>
      </c>
      <c r="P116" s="266">
        <v>44523</v>
      </c>
      <c r="Q116" s="1"/>
      <c r="R116" s="277" t="s">
        <v>594</v>
      </c>
      <c r="S116" s="1"/>
      <c r="T116" s="1"/>
      <c r="U116" s="1"/>
      <c r="V116" s="1"/>
      <c r="W116" s="1"/>
      <c r="X116" s="1"/>
      <c r="Y116" s="1"/>
      <c r="Z116" s="1"/>
      <c r="AA116"/>
      <c r="AB116"/>
      <c r="AC116"/>
      <c r="AD116"/>
      <c r="AE116"/>
      <c r="AF116" s="267"/>
      <c r="AG116" s="267"/>
      <c r="AH116" s="267"/>
      <c r="AI116" s="267"/>
      <c r="AJ116" s="267"/>
      <c r="AK116" s="267"/>
      <c r="AL116" s="267"/>
    </row>
    <row r="117" spans="1:38" s="490" customFormat="1" ht="12.75" customHeight="1">
      <c r="A117" s="384">
        <v>35</v>
      </c>
      <c r="B117" s="266">
        <v>44523</v>
      </c>
      <c r="C117" s="488"/>
      <c r="D117" s="447" t="s">
        <v>1034</v>
      </c>
      <c r="E117" s="384" t="s">
        <v>595</v>
      </c>
      <c r="F117" s="384">
        <v>5.0999999999999996</v>
      </c>
      <c r="G117" s="384">
        <v>1.9</v>
      </c>
      <c r="H117" s="387">
        <v>6.5</v>
      </c>
      <c r="I117" s="387" t="s">
        <v>1035</v>
      </c>
      <c r="J117" s="388" t="s">
        <v>1036</v>
      </c>
      <c r="K117" s="389">
        <f>H117-F117</f>
        <v>1.4000000000000004</v>
      </c>
      <c r="L117" s="389">
        <v>100</v>
      </c>
      <c r="M117" s="388">
        <f t="shared" ref="M117:M118" si="101">(K117*N117)-100</f>
        <v>2000.0000000000005</v>
      </c>
      <c r="N117" s="388">
        <v>1500</v>
      </c>
      <c r="O117" s="390" t="s">
        <v>593</v>
      </c>
      <c r="P117" s="266">
        <v>44523</v>
      </c>
      <c r="Q117" s="1"/>
      <c r="R117" s="277" t="s">
        <v>594</v>
      </c>
      <c r="S117" s="1"/>
      <c r="T117" s="1"/>
      <c r="U117" s="1"/>
      <c r="V117" s="1"/>
      <c r="W117" s="1"/>
      <c r="X117" s="1"/>
      <c r="Y117" s="1"/>
      <c r="Z117" s="1"/>
      <c r="AA117"/>
      <c r="AB117"/>
      <c r="AC117"/>
      <c r="AD117"/>
      <c r="AE117"/>
      <c r="AF117" s="267"/>
      <c r="AG117" s="267"/>
      <c r="AH117" s="267"/>
      <c r="AI117" s="267"/>
      <c r="AJ117" s="267"/>
      <c r="AK117" s="267"/>
      <c r="AL117" s="267"/>
    </row>
    <row r="118" spans="1:38" s="490" customFormat="1" ht="12.75" customHeight="1">
      <c r="A118" s="434">
        <v>36</v>
      </c>
      <c r="B118" s="439">
        <v>44524</v>
      </c>
      <c r="C118" s="497"/>
      <c r="D118" s="432" t="s">
        <v>1037</v>
      </c>
      <c r="E118" s="434" t="s">
        <v>595</v>
      </c>
      <c r="F118" s="434">
        <v>52</v>
      </c>
      <c r="G118" s="434">
        <v>20</v>
      </c>
      <c r="H118" s="435">
        <v>20</v>
      </c>
      <c r="I118" s="435" t="s">
        <v>1038</v>
      </c>
      <c r="J118" s="436" t="s">
        <v>987</v>
      </c>
      <c r="K118" s="437">
        <f t="shared" ref="K118" si="102">H118-F118</f>
        <v>-32</v>
      </c>
      <c r="L118" s="437">
        <v>100</v>
      </c>
      <c r="M118" s="436">
        <f t="shared" si="101"/>
        <v>-1700</v>
      </c>
      <c r="N118" s="436">
        <v>50</v>
      </c>
      <c r="O118" s="438" t="s">
        <v>606</v>
      </c>
      <c r="P118" s="439">
        <v>44524</v>
      </c>
      <c r="Q118" s="1"/>
      <c r="R118" s="277" t="s">
        <v>597</v>
      </c>
      <c r="S118" s="1"/>
      <c r="T118" s="1"/>
      <c r="U118" s="1"/>
      <c r="V118" s="1"/>
      <c r="W118" s="1"/>
      <c r="X118" s="1"/>
      <c r="Y118" s="1"/>
      <c r="Z118" s="1"/>
      <c r="AA118"/>
      <c r="AB118"/>
      <c r="AC118"/>
      <c r="AD118"/>
      <c r="AE118"/>
      <c r="AF118" s="267"/>
      <c r="AG118" s="267"/>
      <c r="AH118" s="267"/>
      <c r="AI118" s="267"/>
      <c r="AJ118" s="267"/>
      <c r="AK118" s="267"/>
      <c r="AL118" s="267"/>
    </row>
    <row r="119" spans="1:38" s="490" customFormat="1" ht="12.75" customHeight="1">
      <c r="A119" s="274">
        <v>37</v>
      </c>
      <c r="B119" s="271">
        <v>44524</v>
      </c>
      <c r="C119" s="470"/>
      <c r="D119" s="471" t="s">
        <v>1072</v>
      </c>
      <c r="E119" s="274" t="s">
        <v>595</v>
      </c>
      <c r="F119" s="274" t="s">
        <v>1073</v>
      </c>
      <c r="G119" s="274">
        <v>85</v>
      </c>
      <c r="H119" s="282"/>
      <c r="I119" s="282" t="s">
        <v>1074</v>
      </c>
      <c r="J119" s="498" t="s">
        <v>596</v>
      </c>
      <c r="K119" s="275"/>
      <c r="L119" s="275"/>
      <c r="M119" s="282"/>
      <c r="N119" s="282"/>
      <c r="O119" s="472"/>
      <c r="P119" s="489"/>
      <c r="Q119" s="1"/>
      <c r="R119" s="277" t="s">
        <v>597</v>
      </c>
      <c r="S119" s="1"/>
      <c r="T119" s="1"/>
      <c r="U119" s="1"/>
      <c r="V119" s="1"/>
      <c r="W119" s="1"/>
      <c r="X119" s="1"/>
      <c r="Y119" s="1"/>
      <c r="Z119" s="1"/>
      <c r="AA119"/>
      <c r="AB119"/>
      <c r="AC119"/>
      <c r="AD119"/>
      <c r="AE119"/>
      <c r="AF119" s="267"/>
      <c r="AG119" s="267"/>
      <c r="AH119" s="267"/>
      <c r="AI119" s="267"/>
      <c r="AJ119" s="267"/>
      <c r="AK119" s="267"/>
      <c r="AL119" s="267"/>
    </row>
    <row r="120" spans="1:38" s="490" customFormat="1" ht="12.75" customHeight="1">
      <c r="A120" s="384">
        <v>38</v>
      </c>
      <c r="B120" s="266">
        <v>44524</v>
      </c>
      <c r="C120" s="488"/>
      <c r="D120" s="447" t="s">
        <v>1076</v>
      </c>
      <c r="E120" s="384" t="s">
        <v>595</v>
      </c>
      <c r="F120" s="384">
        <v>73.5</v>
      </c>
      <c r="G120" s="384">
        <v>34</v>
      </c>
      <c r="H120" s="387">
        <v>91</v>
      </c>
      <c r="I120" s="387" t="s">
        <v>1077</v>
      </c>
      <c r="J120" s="388" t="s">
        <v>1078</v>
      </c>
      <c r="K120" s="389">
        <f t="shared" ref="K120:K121" si="103">H120-F120</f>
        <v>17.5</v>
      </c>
      <c r="L120" s="389">
        <v>100</v>
      </c>
      <c r="M120" s="388">
        <f t="shared" ref="M120:M121" si="104">(K120*N120)-100</f>
        <v>775</v>
      </c>
      <c r="N120" s="388">
        <v>50</v>
      </c>
      <c r="O120" s="390" t="s">
        <v>593</v>
      </c>
      <c r="P120" s="266">
        <v>44524</v>
      </c>
      <c r="Q120" s="1"/>
      <c r="R120" s="277" t="s">
        <v>594</v>
      </c>
      <c r="S120" s="1"/>
      <c r="T120" s="1"/>
      <c r="U120" s="1"/>
      <c r="V120" s="1"/>
      <c r="W120" s="1"/>
      <c r="X120" s="1"/>
      <c r="Y120" s="1"/>
      <c r="Z120" s="1"/>
      <c r="AA120"/>
      <c r="AB120"/>
      <c r="AC120"/>
      <c r="AD120"/>
      <c r="AE120"/>
      <c r="AF120" s="267"/>
      <c r="AG120" s="267"/>
      <c r="AH120" s="267"/>
      <c r="AI120" s="267"/>
      <c r="AJ120" s="267"/>
      <c r="AK120" s="267"/>
      <c r="AL120" s="267"/>
    </row>
    <row r="121" spans="1:38" s="490" customFormat="1" ht="12.75" customHeight="1">
      <c r="A121" s="384">
        <v>39</v>
      </c>
      <c r="B121" s="266">
        <v>44524</v>
      </c>
      <c r="C121" s="488"/>
      <c r="D121" s="447" t="s">
        <v>1076</v>
      </c>
      <c r="E121" s="384" t="s">
        <v>595</v>
      </c>
      <c r="F121" s="384">
        <v>67.5</v>
      </c>
      <c r="G121" s="384">
        <v>34</v>
      </c>
      <c r="H121" s="387">
        <v>102.5</v>
      </c>
      <c r="I121" s="387" t="s">
        <v>1077</v>
      </c>
      <c r="J121" s="388" t="s">
        <v>1079</v>
      </c>
      <c r="K121" s="389">
        <f t="shared" si="103"/>
        <v>35</v>
      </c>
      <c r="L121" s="389">
        <v>100</v>
      </c>
      <c r="M121" s="388">
        <f t="shared" si="104"/>
        <v>1650</v>
      </c>
      <c r="N121" s="388">
        <v>50</v>
      </c>
      <c r="O121" s="390" t="s">
        <v>593</v>
      </c>
      <c r="P121" s="266">
        <v>44524</v>
      </c>
      <c r="Q121" s="1"/>
      <c r="R121" s="277" t="s">
        <v>594</v>
      </c>
      <c r="S121" s="1"/>
      <c r="T121" s="1"/>
      <c r="U121" s="1"/>
      <c r="V121" s="1"/>
      <c r="W121" s="1"/>
      <c r="X121" s="1"/>
      <c r="Y121" s="1"/>
      <c r="Z121" s="1"/>
      <c r="AA121"/>
      <c r="AB121"/>
      <c r="AC121"/>
      <c r="AD121"/>
      <c r="AE121"/>
      <c r="AF121" s="267"/>
      <c r="AG121" s="267"/>
      <c r="AH121" s="267"/>
      <c r="AI121" s="267"/>
      <c r="AJ121" s="267"/>
      <c r="AK121" s="267"/>
      <c r="AL121" s="267"/>
    </row>
    <row r="122" spans="1:38" s="490" customFormat="1" ht="12.75" customHeight="1">
      <c r="A122" s="274"/>
      <c r="B122" s="271"/>
      <c r="C122" s="470"/>
      <c r="D122" s="471"/>
      <c r="E122" s="274"/>
      <c r="F122" s="274"/>
      <c r="G122" s="274"/>
      <c r="H122" s="282"/>
      <c r="I122" s="282"/>
      <c r="J122" s="498"/>
      <c r="K122" s="275"/>
      <c r="L122" s="275"/>
      <c r="M122" s="282"/>
      <c r="N122" s="282"/>
      <c r="O122" s="472"/>
      <c r="P122" s="489"/>
      <c r="Q122" s="1"/>
      <c r="R122" s="277"/>
      <c r="S122" s="1"/>
      <c r="T122" s="1"/>
      <c r="U122" s="1"/>
      <c r="V122" s="1"/>
      <c r="W122" s="1"/>
      <c r="X122" s="1"/>
      <c r="Y122" s="1"/>
      <c r="Z122" s="1"/>
      <c r="AA122"/>
      <c r="AB122"/>
      <c r="AC122"/>
      <c r="AD122"/>
      <c r="AE122"/>
      <c r="AF122" s="267"/>
      <c r="AG122" s="267"/>
      <c r="AH122" s="267"/>
      <c r="AI122" s="267"/>
      <c r="AJ122" s="267"/>
      <c r="AK122" s="267"/>
      <c r="AL122" s="267"/>
    </row>
    <row r="123" spans="1:38" s="490" customFormat="1" ht="12.75" customHeight="1">
      <c r="A123" s="274"/>
      <c r="B123" s="271"/>
      <c r="C123" s="470"/>
      <c r="D123" s="471"/>
      <c r="E123" s="274"/>
      <c r="F123" s="274"/>
      <c r="G123" s="274"/>
      <c r="H123" s="282"/>
      <c r="I123" s="282"/>
      <c r="J123" s="498"/>
      <c r="K123" s="275"/>
      <c r="L123" s="275"/>
      <c r="M123" s="282"/>
      <c r="N123" s="282"/>
      <c r="O123" s="472"/>
      <c r="P123" s="489"/>
      <c r="Q123" s="1"/>
      <c r="R123" s="277"/>
      <c r="S123" s="1"/>
      <c r="T123" s="1"/>
      <c r="U123" s="1"/>
      <c r="V123" s="1"/>
      <c r="W123" s="1"/>
      <c r="X123" s="1"/>
      <c r="Y123" s="1"/>
      <c r="Z123" s="1"/>
      <c r="AA123"/>
      <c r="AB123"/>
      <c r="AC123"/>
      <c r="AD123"/>
      <c r="AE123"/>
      <c r="AF123" s="267"/>
      <c r="AG123" s="267"/>
      <c r="AH123" s="267"/>
      <c r="AI123" s="267"/>
      <c r="AJ123" s="267"/>
      <c r="AK123" s="267"/>
      <c r="AL123" s="267"/>
    </row>
    <row r="124" spans="1:38" s="490" customFormat="1" ht="12.75" customHeight="1">
      <c r="A124" s="274"/>
      <c r="B124" s="271"/>
      <c r="C124" s="470"/>
      <c r="D124" s="471"/>
      <c r="E124" s="274"/>
      <c r="F124" s="274"/>
      <c r="G124" s="274"/>
      <c r="H124" s="282"/>
      <c r="I124" s="282"/>
      <c r="J124" s="471"/>
      <c r="K124" s="275"/>
      <c r="L124" s="275"/>
      <c r="M124" s="282"/>
      <c r="N124" s="282"/>
      <c r="O124" s="472"/>
      <c r="P124" s="489"/>
      <c r="Q124" s="1"/>
      <c r="R124" s="277"/>
      <c r="S124" s="1"/>
      <c r="T124" s="1"/>
      <c r="U124" s="1"/>
      <c r="V124" s="1"/>
      <c r="W124" s="1"/>
      <c r="X124" s="1"/>
      <c r="Y124" s="1"/>
      <c r="Z124" s="1"/>
      <c r="AA124"/>
      <c r="AB124"/>
      <c r="AC124"/>
      <c r="AD124"/>
      <c r="AE124"/>
      <c r="AF124" s="267"/>
      <c r="AG124" s="267"/>
      <c r="AH124" s="267"/>
      <c r="AI124" s="267"/>
      <c r="AJ124" s="267"/>
      <c r="AK124" s="267"/>
      <c r="AL124" s="267"/>
    </row>
    <row r="125" spans="1:38" s="268" customFormat="1" ht="12.75" customHeight="1">
      <c r="A125" s="290"/>
      <c r="B125" s="491"/>
      <c r="C125" s="492"/>
      <c r="D125" s="493"/>
      <c r="E125" s="290"/>
      <c r="F125" s="290"/>
      <c r="G125" s="290"/>
      <c r="H125" s="290"/>
      <c r="I125" s="293"/>
      <c r="J125" s="494"/>
      <c r="K125" s="495"/>
      <c r="L125" s="495"/>
      <c r="M125" s="494"/>
      <c r="N125" s="494"/>
      <c r="O125" s="496"/>
      <c r="P125" s="469"/>
      <c r="Q125" s="1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67"/>
      <c r="AG125" s="267"/>
      <c r="AH125" s="267"/>
      <c r="AI125" s="267"/>
      <c r="AJ125" s="267"/>
      <c r="AK125" s="267"/>
      <c r="AL125" s="267"/>
    </row>
    <row r="126" spans="1:38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70"/>
      <c r="B127" s="175"/>
      <c r="C127" s="175"/>
      <c r="D127" s="176"/>
      <c r="E127" s="170"/>
      <c r="F127" s="177"/>
      <c r="G127" s="170"/>
      <c r="H127" s="170"/>
      <c r="I127" s="170"/>
      <c r="J127" s="175"/>
      <c r="K127" s="178"/>
      <c r="L127" s="170"/>
      <c r="M127" s="170"/>
      <c r="N127" s="170"/>
      <c r="O127" s="179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>
      <c r="A128" s="98" t="s">
        <v>618</v>
      </c>
      <c r="B128" s="180"/>
      <c r="C128" s="180"/>
      <c r="D128" s="181"/>
      <c r="E128" s="148"/>
      <c r="F128" s="6"/>
      <c r="G128" s="6"/>
      <c r="H128" s="149"/>
      <c r="I128" s="182"/>
      <c r="J128" s="1"/>
      <c r="K128" s="6"/>
      <c r="L128" s="6"/>
      <c r="M128" s="6"/>
      <c r="N128" s="1"/>
      <c r="O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38" ht="38.25" customHeight="1">
      <c r="A129" s="99" t="s">
        <v>16</v>
      </c>
      <c r="B129" s="100" t="s">
        <v>570</v>
      </c>
      <c r="C129" s="100"/>
      <c r="D129" s="101" t="s">
        <v>581</v>
      </c>
      <c r="E129" s="100" t="s">
        <v>582</v>
      </c>
      <c r="F129" s="100" t="s">
        <v>583</v>
      </c>
      <c r="G129" s="100" t="s">
        <v>584</v>
      </c>
      <c r="H129" s="100" t="s">
        <v>585</v>
      </c>
      <c r="I129" s="100" t="s">
        <v>586</v>
      </c>
      <c r="J129" s="99" t="s">
        <v>587</v>
      </c>
      <c r="K129" s="152" t="s">
        <v>605</v>
      </c>
      <c r="L129" s="153" t="s">
        <v>589</v>
      </c>
      <c r="M129" s="102" t="s">
        <v>590</v>
      </c>
      <c r="N129" s="100" t="s">
        <v>591</v>
      </c>
      <c r="O129" s="101" t="s">
        <v>592</v>
      </c>
      <c r="P129" s="100" t="s">
        <v>833</v>
      </c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38" ht="14.25" customHeight="1">
      <c r="A130" s="306">
        <v>1</v>
      </c>
      <c r="B130" s="303">
        <v>44420</v>
      </c>
      <c r="C130" s="312"/>
      <c r="D130" s="304" t="s">
        <v>501</v>
      </c>
      <c r="E130" s="305" t="s">
        <v>595</v>
      </c>
      <c r="F130" s="306">
        <v>314</v>
      </c>
      <c r="G130" s="306">
        <v>284</v>
      </c>
      <c r="H130" s="305">
        <v>343.5</v>
      </c>
      <c r="I130" s="307" t="s">
        <v>825</v>
      </c>
      <c r="J130" s="308" t="s">
        <v>829</v>
      </c>
      <c r="K130" s="308">
        <f t="shared" ref="K130" si="105">H130-F130</f>
        <v>29.5</v>
      </c>
      <c r="L130" s="309">
        <f t="shared" ref="L130" si="106">(F130*-0.7)/100</f>
        <v>-2.198</v>
      </c>
      <c r="M130" s="310">
        <f t="shared" ref="M130" si="107">(K130+L130)/F130</f>
        <v>8.6949044585987262E-2</v>
      </c>
      <c r="N130" s="308" t="s">
        <v>593</v>
      </c>
      <c r="O130" s="311">
        <v>44455</v>
      </c>
      <c r="P130" s="308">
        <f>VLOOKUP(D130,'MidCap Intra'!B169:C666,2,0)</f>
        <v>312.64999999999998</v>
      </c>
      <c r="Q130" s="1"/>
      <c r="R130" s="1" t="s">
        <v>594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s="268" customFormat="1" ht="14.25" customHeight="1">
      <c r="A131" s="352">
        <v>2</v>
      </c>
      <c r="B131" s="353">
        <v>44488</v>
      </c>
      <c r="C131" s="354"/>
      <c r="D131" s="355" t="s">
        <v>138</v>
      </c>
      <c r="E131" s="356" t="s">
        <v>595</v>
      </c>
      <c r="F131" s="357" t="s">
        <v>849</v>
      </c>
      <c r="G131" s="357">
        <v>198</v>
      </c>
      <c r="H131" s="356"/>
      <c r="I131" s="358" t="s">
        <v>842</v>
      </c>
      <c r="J131" s="359" t="s">
        <v>596</v>
      </c>
      <c r="K131" s="359"/>
      <c r="L131" s="360"/>
      <c r="M131" s="361"/>
      <c r="N131" s="359"/>
      <c r="O131" s="362"/>
      <c r="P131" s="359"/>
      <c r="Q131" s="267"/>
      <c r="R131" s="1" t="s">
        <v>594</v>
      </c>
      <c r="S131" s="267"/>
      <c r="T131" s="267"/>
      <c r="U131" s="267"/>
      <c r="V131" s="267"/>
      <c r="W131" s="267"/>
      <c r="X131" s="267"/>
      <c r="Y131" s="267"/>
      <c r="Z131" s="267"/>
      <c r="AA131" s="267"/>
      <c r="AB131" s="267"/>
      <c r="AC131" s="267"/>
      <c r="AD131" s="267"/>
      <c r="AE131" s="267"/>
      <c r="AF131" s="267"/>
      <c r="AG131" s="267"/>
      <c r="AH131" s="267"/>
      <c r="AI131" s="267"/>
      <c r="AJ131" s="267"/>
      <c r="AK131" s="267"/>
      <c r="AL131" s="267"/>
    </row>
    <row r="132" spans="1:38" s="268" customFormat="1" ht="14.25" customHeight="1">
      <c r="A132" s="352">
        <v>3</v>
      </c>
      <c r="B132" s="353">
        <v>44490</v>
      </c>
      <c r="C132" s="354"/>
      <c r="D132" s="355" t="s">
        <v>469</v>
      </c>
      <c r="E132" s="356" t="s">
        <v>595</v>
      </c>
      <c r="F132" s="357" t="s">
        <v>850</v>
      </c>
      <c r="G132" s="357">
        <v>3700</v>
      </c>
      <c r="H132" s="356"/>
      <c r="I132" s="358" t="s">
        <v>844</v>
      </c>
      <c r="J132" s="359" t="s">
        <v>596</v>
      </c>
      <c r="K132" s="359"/>
      <c r="L132" s="360"/>
      <c r="M132" s="361"/>
      <c r="N132" s="359"/>
      <c r="O132" s="362"/>
      <c r="P132" s="359"/>
      <c r="Q132" s="267"/>
      <c r="R132" s="1" t="s">
        <v>594</v>
      </c>
      <c r="S132" s="267"/>
      <c r="T132" s="267"/>
      <c r="U132" s="267"/>
      <c r="V132" s="267"/>
      <c r="W132" s="267"/>
      <c r="X132" s="267"/>
      <c r="Y132" s="267"/>
      <c r="Z132" s="267"/>
      <c r="AA132" s="267"/>
      <c r="AB132" s="267"/>
      <c r="AC132" s="267"/>
      <c r="AD132" s="267"/>
      <c r="AE132" s="267"/>
      <c r="AF132" s="267"/>
      <c r="AG132" s="267"/>
      <c r="AH132" s="267"/>
      <c r="AI132" s="267"/>
      <c r="AJ132" s="267"/>
      <c r="AK132" s="267"/>
      <c r="AL132" s="267"/>
    </row>
    <row r="133" spans="1:38" ht="14.25" customHeight="1">
      <c r="A133" s="183"/>
      <c r="B133" s="154"/>
      <c r="C133" s="184"/>
      <c r="D133" s="109"/>
      <c r="E133" s="185"/>
      <c r="F133" s="185"/>
      <c r="G133" s="185"/>
      <c r="H133" s="185"/>
      <c r="I133" s="185"/>
      <c r="J133" s="185"/>
      <c r="K133" s="186"/>
      <c r="L133" s="187"/>
      <c r="M133" s="185"/>
      <c r="N133" s="188"/>
      <c r="O133" s="189"/>
      <c r="P133" s="189"/>
      <c r="R133" s="6"/>
      <c r="S133" s="44"/>
      <c r="T133" s="1"/>
      <c r="U133" s="1"/>
      <c r="V133" s="1"/>
      <c r="W133" s="1"/>
      <c r="X133" s="1"/>
      <c r="Y133" s="1"/>
      <c r="Z133" s="1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</row>
    <row r="134" spans="1:38" ht="12.75" customHeight="1">
      <c r="A134" s="132" t="s">
        <v>598</v>
      </c>
      <c r="B134" s="132"/>
      <c r="C134" s="132"/>
      <c r="D134" s="132"/>
      <c r="E134" s="44"/>
      <c r="F134" s="140" t="s">
        <v>600</v>
      </c>
      <c r="G134" s="59"/>
      <c r="H134" s="59"/>
      <c r="I134" s="59"/>
      <c r="J134" s="6"/>
      <c r="K134" s="162"/>
      <c r="L134" s="163"/>
      <c r="M134" s="6"/>
      <c r="N134" s="122"/>
      <c r="O134" s="190"/>
      <c r="P134" s="1"/>
      <c r="Q134" s="1"/>
      <c r="R134" s="6"/>
      <c r="S134" s="1"/>
      <c r="T134" s="1"/>
      <c r="U134" s="1"/>
      <c r="V134" s="1"/>
      <c r="W134" s="1"/>
      <c r="X134" s="1"/>
      <c r="Y134" s="1"/>
    </row>
    <row r="135" spans="1:38" ht="12.75" customHeight="1">
      <c r="A135" s="139" t="s">
        <v>599</v>
      </c>
      <c r="B135" s="132"/>
      <c r="C135" s="132"/>
      <c r="D135" s="132"/>
      <c r="E135" s="6"/>
      <c r="F135" s="140" t="s">
        <v>602</v>
      </c>
      <c r="G135" s="6"/>
      <c r="H135" s="6" t="s">
        <v>823</v>
      </c>
      <c r="I135" s="6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39"/>
      <c r="B136" s="132"/>
      <c r="C136" s="132"/>
      <c r="D136" s="132"/>
      <c r="E136" s="6"/>
      <c r="F136" s="140"/>
      <c r="G136" s="6"/>
      <c r="H136" s="6"/>
      <c r="I136" s="6"/>
      <c r="J136" s="1"/>
      <c r="K136" s="6"/>
      <c r="L136" s="6"/>
      <c r="M136" s="6"/>
      <c r="N136" s="1"/>
      <c r="O136" s="1"/>
      <c r="Q136" s="1"/>
      <c r="R136" s="59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"/>
      <c r="B137" s="147" t="s">
        <v>619</v>
      </c>
      <c r="C137" s="147"/>
      <c r="D137" s="147"/>
      <c r="E137" s="147"/>
      <c r="F137" s="148"/>
      <c r="G137" s="6"/>
      <c r="H137" s="6"/>
      <c r="I137" s="149"/>
      <c r="J137" s="150"/>
      <c r="K137" s="151"/>
      <c r="L137" s="150"/>
      <c r="M137" s="6"/>
      <c r="N137" s="1"/>
      <c r="O137" s="1"/>
      <c r="Q137" s="1"/>
      <c r="R137" s="59"/>
      <c r="S137" s="1"/>
      <c r="T137" s="1"/>
      <c r="U137" s="1"/>
      <c r="V137" s="1"/>
      <c r="W137" s="1"/>
      <c r="X137" s="1"/>
      <c r="Y137" s="1"/>
      <c r="Z137" s="1"/>
    </row>
    <row r="138" spans="1:38" ht="38.25" customHeight="1">
      <c r="A138" s="99" t="s">
        <v>16</v>
      </c>
      <c r="B138" s="100" t="s">
        <v>570</v>
      </c>
      <c r="C138" s="100"/>
      <c r="D138" s="101" t="s">
        <v>581</v>
      </c>
      <c r="E138" s="100" t="s">
        <v>582</v>
      </c>
      <c r="F138" s="100" t="s">
        <v>583</v>
      </c>
      <c r="G138" s="100" t="s">
        <v>604</v>
      </c>
      <c r="H138" s="100" t="s">
        <v>585</v>
      </c>
      <c r="I138" s="100" t="s">
        <v>586</v>
      </c>
      <c r="J138" s="191" t="s">
        <v>587</v>
      </c>
      <c r="K138" s="152" t="s">
        <v>605</v>
      </c>
      <c r="L138" s="166" t="s">
        <v>613</v>
      </c>
      <c r="M138" s="100" t="s">
        <v>614</v>
      </c>
      <c r="N138" s="153" t="s">
        <v>589</v>
      </c>
      <c r="O138" s="102" t="s">
        <v>590</v>
      </c>
      <c r="P138" s="100" t="s">
        <v>591</v>
      </c>
      <c r="Q138" s="101" t="s">
        <v>592</v>
      </c>
      <c r="R138" s="59"/>
      <c r="S138" s="1"/>
      <c r="T138" s="1"/>
      <c r="U138" s="1"/>
      <c r="V138" s="1"/>
      <c r="W138" s="1"/>
      <c r="X138" s="1"/>
      <c r="Y138" s="1"/>
      <c r="Z138" s="1"/>
    </row>
    <row r="139" spans="1:38" ht="14.25" customHeight="1">
      <c r="A139" s="113"/>
      <c r="B139" s="115"/>
      <c r="C139" s="192"/>
      <c r="D139" s="116"/>
      <c r="E139" s="117"/>
      <c r="F139" s="193"/>
      <c r="G139" s="113"/>
      <c r="H139" s="117"/>
      <c r="I139" s="118"/>
      <c r="J139" s="194"/>
      <c r="K139" s="194"/>
      <c r="L139" s="195"/>
      <c r="M139" s="107"/>
      <c r="N139" s="195"/>
      <c r="O139" s="196"/>
      <c r="P139" s="197"/>
      <c r="Q139" s="198"/>
      <c r="R139" s="160"/>
      <c r="S139" s="126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38" ht="14.25" customHeight="1">
      <c r="A140" s="113"/>
      <c r="B140" s="115"/>
      <c r="C140" s="192"/>
      <c r="D140" s="116"/>
      <c r="E140" s="117"/>
      <c r="F140" s="193"/>
      <c r="G140" s="113"/>
      <c r="H140" s="117"/>
      <c r="I140" s="118"/>
      <c r="J140" s="194"/>
      <c r="K140" s="194"/>
      <c r="L140" s="195"/>
      <c r="M140" s="107"/>
      <c r="N140" s="195"/>
      <c r="O140" s="196"/>
      <c r="P140" s="197"/>
      <c r="Q140" s="198"/>
      <c r="R140" s="160"/>
      <c r="S140" s="126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38" ht="14.25" customHeight="1">
      <c r="A141" s="113"/>
      <c r="B141" s="115"/>
      <c r="C141" s="192"/>
      <c r="D141" s="116"/>
      <c r="E141" s="117"/>
      <c r="F141" s="193"/>
      <c r="G141" s="113"/>
      <c r="H141" s="117"/>
      <c r="I141" s="118"/>
      <c r="J141" s="194"/>
      <c r="K141" s="194"/>
      <c r="L141" s="195"/>
      <c r="M141" s="107"/>
      <c r="N141" s="195"/>
      <c r="O141" s="196"/>
      <c r="P141" s="197"/>
      <c r="Q141" s="198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13"/>
      <c r="B142" s="115"/>
      <c r="C142" s="192"/>
      <c r="D142" s="116"/>
      <c r="E142" s="117"/>
      <c r="F142" s="194"/>
      <c r="G142" s="113"/>
      <c r="H142" s="117"/>
      <c r="I142" s="118"/>
      <c r="J142" s="194"/>
      <c r="K142" s="194"/>
      <c r="L142" s="195"/>
      <c r="M142" s="107"/>
      <c r="N142" s="195"/>
      <c r="O142" s="196"/>
      <c r="P142" s="197"/>
      <c r="Q142" s="198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13"/>
      <c r="B143" s="115"/>
      <c r="C143" s="192"/>
      <c r="D143" s="116"/>
      <c r="E143" s="117"/>
      <c r="F143" s="194"/>
      <c r="G143" s="113"/>
      <c r="H143" s="117"/>
      <c r="I143" s="118"/>
      <c r="J143" s="194"/>
      <c r="K143" s="194"/>
      <c r="L143" s="195"/>
      <c r="M143" s="107"/>
      <c r="N143" s="195"/>
      <c r="O143" s="196"/>
      <c r="P143" s="197"/>
      <c r="Q143" s="198"/>
      <c r="R143" s="6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13"/>
      <c r="B144" s="115"/>
      <c r="C144" s="192"/>
      <c r="D144" s="116"/>
      <c r="E144" s="117"/>
      <c r="F144" s="193"/>
      <c r="G144" s="113"/>
      <c r="H144" s="117"/>
      <c r="I144" s="118"/>
      <c r="J144" s="194"/>
      <c r="K144" s="194"/>
      <c r="L144" s="195"/>
      <c r="M144" s="107"/>
      <c r="N144" s="195"/>
      <c r="O144" s="196"/>
      <c r="P144" s="197"/>
      <c r="Q144" s="198"/>
      <c r="R144" s="6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4.25" customHeight="1">
      <c r="A145" s="113"/>
      <c r="B145" s="115"/>
      <c r="C145" s="192"/>
      <c r="D145" s="116"/>
      <c r="E145" s="117"/>
      <c r="F145" s="193"/>
      <c r="G145" s="113"/>
      <c r="H145" s="117"/>
      <c r="I145" s="118"/>
      <c r="J145" s="194"/>
      <c r="K145" s="194"/>
      <c r="L145" s="194"/>
      <c r="M145" s="194"/>
      <c r="N145" s="195"/>
      <c r="O145" s="199"/>
      <c r="P145" s="197"/>
      <c r="Q145" s="198"/>
      <c r="R145" s="6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4.25" customHeight="1">
      <c r="A146" s="113"/>
      <c r="B146" s="115"/>
      <c r="C146" s="192"/>
      <c r="D146" s="116"/>
      <c r="E146" s="117"/>
      <c r="F146" s="194"/>
      <c r="G146" s="113"/>
      <c r="H146" s="117"/>
      <c r="I146" s="118"/>
      <c r="J146" s="194"/>
      <c r="K146" s="194"/>
      <c r="L146" s="195"/>
      <c r="M146" s="107"/>
      <c r="N146" s="195"/>
      <c r="O146" s="196"/>
      <c r="P146" s="197"/>
      <c r="Q146" s="198"/>
      <c r="R146" s="160"/>
      <c r="S146" s="126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113"/>
      <c r="B147" s="115"/>
      <c r="C147" s="192"/>
      <c r="D147" s="116"/>
      <c r="E147" s="117"/>
      <c r="F147" s="193"/>
      <c r="G147" s="113"/>
      <c r="H147" s="117"/>
      <c r="I147" s="118"/>
      <c r="J147" s="200"/>
      <c r="K147" s="200"/>
      <c r="L147" s="200"/>
      <c r="M147" s="200"/>
      <c r="N147" s="201"/>
      <c r="O147" s="196"/>
      <c r="P147" s="119"/>
      <c r="Q147" s="198"/>
      <c r="R147" s="160"/>
      <c r="S147" s="126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>
      <c r="A148" s="139"/>
      <c r="B148" s="132"/>
      <c r="C148" s="132"/>
      <c r="D148" s="132"/>
      <c r="E148" s="6"/>
      <c r="F148" s="140"/>
      <c r="G148" s="6"/>
      <c r="H148" s="6"/>
      <c r="I148" s="6"/>
      <c r="J148" s="1"/>
      <c r="K148" s="6"/>
      <c r="L148" s="6"/>
      <c r="M148" s="6"/>
      <c r="N148" s="1"/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38" ht="12.75" customHeight="1">
      <c r="A149" s="139"/>
      <c r="B149" s="132"/>
      <c r="C149" s="132"/>
      <c r="D149" s="132"/>
      <c r="E149" s="6"/>
      <c r="F149" s="140"/>
      <c r="G149" s="59"/>
      <c r="H149" s="44"/>
      <c r="I149" s="59"/>
      <c r="J149" s="6"/>
      <c r="K149" s="162"/>
      <c r="L149" s="163"/>
      <c r="M149" s="6"/>
      <c r="N149" s="122"/>
      <c r="O149" s="164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59"/>
      <c r="B150" s="121"/>
      <c r="C150" s="121"/>
      <c r="D150" s="44"/>
      <c r="E150" s="59"/>
      <c r="F150" s="59"/>
      <c r="G150" s="59"/>
      <c r="H150" s="44"/>
      <c r="I150" s="59"/>
      <c r="J150" s="6"/>
      <c r="K150" s="162"/>
      <c r="L150" s="163"/>
      <c r="M150" s="6"/>
      <c r="N150" s="122"/>
      <c r="O150" s="164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44"/>
      <c r="B151" s="202" t="s">
        <v>620</v>
      </c>
      <c r="C151" s="202"/>
      <c r="D151" s="202"/>
      <c r="E151" s="202"/>
      <c r="F151" s="6"/>
      <c r="G151" s="6"/>
      <c r="H151" s="150"/>
      <c r="I151" s="6"/>
      <c r="J151" s="150"/>
      <c r="K151" s="151"/>
      <c r="L151" s="6"/>
      <c r="M151" s="6"/>
      <c r="N151" s="1"/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38" ht="38.25" customHeight="1">
      <c r="A152" s="99" t="s">
        <v>16</v>
      </c>
      <c r="B152" s="100" t="s">
        <v>570</v>
      </c>
      <c r="C152" s="100"/>
      <c r="D152" s="101" t="s">
        <v>581</v>
      </c>
      <c r="E152" s="100" t="s">
        <v>582</v>
      </c>
      <c r="F152" s="100" t="s">
        <v>583</v>
      </c>
      <c r="G152" s="100" t="s">
        <v>621</v>
      </c>
      <c r="H152" s="100" t="s">
        <v>622</v>
      </c>
      <c r="I152" s="100" t="s">
        <v>586</v>
      </c>
      <c r="J152" s="203" t="s">
        <v>587</v>
      </c>
      <c r="K152" s="100" t="s">
        <v>588</v>
      </c>
      <c r="L152" s="100" t="s">
        <v>623</v>
      </c>
      <c r="M152" s="100" t="s">
        <v>591</v>
      </c>
      <c r="N152" s="101" t="s">
        <v>592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204">
        <v>1</v>
      </c>
      <c r="B153" s="205">
        <v>41579</v>
      </c>
      <c r="C153" s="205"/>
      <c r="D153" s="206" t="s">
        <v>624</v>
      </c>
      <c r="E153" s="207" t="s">
        <v>625</v>
      </c>
      <c r="F153" s="208">
        <v>82</v>
      </c>
      <c r="G153" s="207" t="s">
        <v>626</v>
      </c>
      <c r="H153" s="207">
        <v>100</v>
      </c>
      <c r="I153" s="209">
        <v>100</v>
      </c>
      <c r="J153" s="210" t="s">
        <v>627</v>
      </c>
      <c r="K153" s="211">
        <f t="shared" ref="K153:K205" si="108">H153-F153</f>
        <v>18</v>
      </c>
      <c r="L153" s="212">
        <f t="shared" ref="L153:L205" si="109">K153/F153</f>
        <v>0.21951219512195122</v>
      </c>
      <c r="M153" s="207" t="s">
        <v>593</v>
      </c>
      <c r="N153" s="213">
        <v>42657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204">
        <v>2</v>
      </c>
      <c r="B154" s="205">
        <v>41794</v>
      </c>
      <c r="C154" s="205"/>
      <c r="D154" s="206" t="s">
        <v>628</v>
      </c>
      <c r="E154" s="207" t="s">
        <v>595</v>
      </c>
      <c r="F154" s="208">
        <v>257</v>
      </c>
      <c r="G154" s="207" t="s">
        <v>626</v>
      </c>
      <c r="H154" s="207">
        <v>300</v>
      </c>
      <c r="I154" s="209">
        <v>300</v>
      </c>
      <c r="J154" s="210" t="s">
        <v>627</v>
      </c>
      <c r="K154" s="211">
        <f t="shared" si="108"/>
        <v>43</v>
      </c>
      <c r="L154" s="212">
        <f t="shared" si="109"/>
        <v>0.16731517509727625</v>
      </c>
      <c r="M154" s="207" t="s">
        <v>593</v>
      </c>
      <c r="N154" s="213">
        <v>41822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204">
        <v>3</v>
      </c>
      <c r="B155" s="205">
        <v>41828</v>
      </c>
      <c r="C155" s="205"/>
      <c r="D155" s="206" t="s">
        <v>629</v>
      </c>
      <c r="E155" s="207" t="s">
        <v>595</v>
      </c>
      <c r="F155" s="208">
        <v>393</v>
      </c>
      <c r="G155" s="207" t="s">
        <v>626</v>
      </c>
      <c r="H155" s="207">
        <v>468</v>
      </c>
      <c r="I155" s="209">
        <v>468</v>
      </c>
      <c r="J155" s="210" t="s">
        <v>627</v>
      </c>
      <c r="K155" s="211">
        <f t="shared" si="108"/>
        <v>75</v>
      </c>
      <c r="L155" s="212">
        <f t="shared" si="109"/>
        <v>0.19083969465648856</v>
      </c>
      <c r="M155" s="207" t="s">
        <v>593</v>
      </c>
      <c r="N155" s="213">
        <v>41863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204">
        <v>4</v>
      </c>
      <c r="B156" s="205">
        <v>41857</v>
      </c>
      <c r="C156" s="205"/>
      <c r="D156" s="206" t="s">
        <v>630</v>
      </c>
      <c r="E156" s="207" t="s">
        <v>595</v>
      </c>
      <c r="F156" s="208">
        <v>205</v>
      </c>
      <c r="G156" s="207" t="s">
        <v>626</v>
      </c>
      <c r="H156" s="207">
        <v>275</v>
      </c>
      <c r="I156" s="209">
        <v>250</v>
      </c>
      <c r="J156" s="210" t="s">
        <v>627</v>
      </c>
      <c r="K156" s="211">
        <f t="shared" si="108"/>
        <v>70</v>
      </c>
      <c r="L156" s="212">
        <f t="shared" si="109"/>
        <v>0.34146341463414637</v>
      </c>
      <c r="M156" s="207" t="s">
        <v>593</v>
      </c>
      <c r="N156" s="213">
        <v>41962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204">
        <v>5</v>
      </c>
      <c r="B157" s="205">
        <v>41886</v>
      </c>
      <c r="C157" s="205"/>
      <c r="D157" s="206" t="s">
        <v>631</v>
      </c>
      <c r="E157" s="207" t="s">
        <v>595</v>
      </c>
      <c r="F157" s="208">
        <v>162</v>
      </c>
      <c r="G157" s="207" t="s">
        <v>626</v>
      </c>
      <c r="H157" s="207">
        <v>190</v>
      </c>
      <c r="I157" s="209">
        <v>190</v>
      </c>
      <c r="J157" s="210" t="s">
        <v>627</v>
      </c>
      <c r="K157" s="211">
        <f t="shared" si="108"/>
        <v>28</v>
      </c>
      <c r="L157" s="212">
        <f t="shared" si="109"/>
        <v>0.1728395061728395</v>
      </c>
      <c r="M157" s="207" t="s">
        <v>593</v>
      </c>
      <c r="N157" s="213">
        <v>42006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204">
        <v>6</v>
      </c>
      <c r="B158" s="205">
        <v>41886</v>
      </c>
      <c r="C158" s="205"/>
      <c r="D158" s="206" t="s">
        <v>632</v>
      </c>
      <c r="E158" s="207" t="s">
        <v>595</v>
      </c>
      <c r="F158" s="208">
        <v>75</v>
      </c>
      <c r="G158" s="207" t="s">
        <v>626</v>
      </c>
      <c r="H158" s="207">
        <v>91.5</v>
      </c>
      <c r="I158" s="209" t="s">
        <v>633</v>
      </c>
      <c r="J158" s="210" t="s">
        <v>634</v>
      </c>
      <c r="K158" s="211">
        <f t="shared" si="108"/>
        <v>16.5</v>
      </c>
      <c r="L158" s="212">
        <f t="shared" si="109"/>
        <v>0.22</v>
      </c>
      <c r="M158" s="207" t="s">
        <v>593</v>
      </c>
      <c r="N158" s="213">
        <v>41954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204">
        <v>7</v>
      </c>
      <c r="B159" s="205">
        <v>41913</v>
      </c>
      <c r="C159" s="205"/>
      <c r="D159" s="206" t="s">
        <v>635</v>
      </c>
      <c r="E159" s="207" t="s">
        <v>595</v>
      </c>
      <c r="F159" s="208">
        <v>850</v>
      </c>
      <c r="G159" s="207" t="s">
        <v>626</v>
      </c>
      <c r="H159" s="207">
        <v>982.5</v>
      </c>
      <c r="I159" s="209">
        <v>1050</v>
      </c>
      <c r="J159" s="210" t="s">
        <v>636</v>
      </c>
      <c r="K159" s="211">
        <f t="shared" si="108"/>
        <v>132.5</v>
      </c>
      <c r="L159" s="212">
        <f t="shared" si="109"/>
        <v>0.15588235294117647</v>
      </c>
      <c r="M159" s="207" t="s">
        <v>593</v>
      </c>
      <c r="N159" s="213">
        <v>42039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204">
        <v>8</v>
      </c>
      <c r="B160" s="205">
        <v>41913</v>
      </c>
      <c r="C160" s="205"/>
      <c r="D160" s="206" t="s">
        <v>637</v>
      </c>
      <c r="E160" s="207" t="s">
        <v>595</v>
      </c>
      <c r="F160" s="208">
        <v>475</v>
      </c>
      <c r="G160" s="207" t="s">
        <v>626</v>
      </c>
      <c r="H160" s="207">
        <v>515</v>
      </c>
      <c r="I160" s="209">
        <v>600</v>
      </c>
      <c r="J160" s="210" t="s">
        <v>638</v>
      </c>
      <c r="K160" s="211">
        <f t="shared" si="108"/>
        <v>40</v>
      </c>
      <c r="L160" s="212">
        <f t="shared" si="109"/>
        <v>8.4210526315789472E-2</v>
      </c>
      <c r="M160" s="207" t="s">
        <v>593</v>
      </c>
      <c r="N160" s="213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4">
        <v>9</v>
      </c>
      <c r="B161" s="205">
        <v>41913</v>
      </c>
      <c r="C161" s="205"/>
      <c r="D161" s="206" t="s">
        <v>639</v>
      </c>
      <c r="E161" s="207" t="s">
        <v>595</v>
      </c>
      <c r="F161" s="208">
        <v>86</v>
      </c>
      <c r="G161" s="207" t="s">
        <v>626</v>
      </c>
      <c r="H161" s="207">
        <v>99</v>
      </c>
      <c r="I161" s="209">
        <v>140</v>
      </c>
      <c r="J161" s="210" t="s">
        <v>640</v>
      </c>
      <c r="K161" s="211">
        <f t="shared" si="108"/>
        <v>13</v>
      </c>
      <c r="L161" s="212">
        <f t="shared" si="109"/>
        <v>0.15116279069767441</v>
      </c>
      <c r="M161" s="207" t="s">
        <v>593</v>
      </c>
      <c r="N161" s="213">
        <v>41939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4">
        <v>10</v>
      </c>
      <c r="B162" s="205">
        <v>41926</v>
      </c>
      <c r="C162" s="205"/>
      <c r="D162" s="206" t="s">
        <v>641</v>
      </c>
      <c r="E162" s="207" t="s">
        <v>595</v>
      </c>
      <c r="F162" s="208">
        <v>496.6</v>
      </c>
      <c r="G162" s="207" t="s">
        <v>626</v>
      </c>
      <c r="H162" s="207">
        <v>621</v>
      </c>
      <c r="I162" s="209">
        <v>580</v>
      </c>
      <c r="J162" s="210" t="s">
        <v>627</v>
      </c>
      <c r="K162" s="211">
        <f t="shared" si="108"/>
        <v>124.39999999999998</v>
      </c>
      <c r="L162" s="212">
        <f t="shared" si="109"/>
        <v>0.25050342327829234</v>
      </c>
      <c r="M162" s="207" t="s">
        <v>593</v>
      </c>
      <c r="N162" s="213">
        <v>42605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4">
        <v>11</v>
      </c>
      <c r="B163" s="205">
        <v>41926</v>
      </c>
      <c r="C163" s="205"/>
      <c r="D163" s="206" t="s">
        <v>642</v>
      </c>
      <c r="E163" s="207" t="s">
        <v>595</v>
      </c>
      <c r="F163" s="208">
        <v>2481.9</v>
      </c>
      <c r="G163" s="207" t="s">
        <v>626</v>
      </c>
      <c r="H163" s="207">
        <v>2840</v>
      </c>
      <c r="I163" s="209">
        <v>2870</v>
      </c>
      <c r="J163" s="210" t="s">
        <v>643</v>
      </c>
      <c r="K163" s="211">
        <f t="shared" si="108"/>
        <v>358.09999999999991</v>
      </c>
      <c r="L163" s="212">
        <f t="shared" si="109"/>
        <v>0.14428462065353154</v>
      </c>
      <c r="M163" s="207" t="s">
        <v>593</v>
      </c>
      <c r="N163" s="213">
        <v>42017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4">
        <v>12</v>
      </c>
      <c r="B164" s="205">
        <v>41928</v>
      </c>
      <c r="C164" s="205"/>
      <c r="D164" s="206" t="s">
        <v>644</v>
      </c>
      <c r="E164" s="207" t="s">
        <v>595</v>
      </c>
      <c r="F164" s="208">
        <v>84.5</v>
      </c>
      <c r="G164" s="207" t="s">
        <v>626</v>
      </c>
      <c r="H164" s="207">
        <v>93</v>
      </c>
      <c r="I164" s="209">
        <v>110</v>
      </c>
      <c r="J164" s="210" t="s">
        <v>645</v>
      </c>
      <c r="K164" s="211">
        <f t="shared" si="108"/>
        <v>8.5</v>
      </c>
      <c r="L164" s="212">
        <f t="shared" si="109"/>
        <v>0.10059171597633136</v>
      </c>
      <c r="M164" s="207" t="s">
        <v>593</v>
      </c>
      <c r="N164" s="213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4">
        <v>13</v>
      </c>
      <c r="B165" s="205">
        <v>41928</v>
      </c>
      <c r="C165" s="205"/>
      <c r="D165" s="206" t="s">
        <v>646</v>
      </c>
      <c r="E165" s="207" t="s">
        <v>595</v>
      </c>
      <c r="F165" s="208">
        <v>401</v>
      </c>
      <c r="G165" s="207" t="s">
        <v>626</v>
      </c>
      <c r="H165" s="207">
        <v>428</v>
      </c>
      <c r="I165" s="209">
        <v>450</v>
      </c>
      <c r="J165" s="210" t="s">
        <v>647</v>
      </c>
      <c r="K165" s="211">
        <f t="shared" si="108"/>
        <v>27</v>
      </c>
      <c r="L165" s="212">
        <f t="shared" si="109"/>
        <v>6.7331670822942641E-2</v>
      </c>
      <c r="M165" s="207" t="s">
        <v>593</v>
      </c>
      <c r="N165" s="213">
        <v>42020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4">
        <v>14</v>
      </c>
      <c r="B166" s="205">
        <v>41928</v>
      </c>
      <c r="C166" s="205"/>
      <c r="D166" s="206" t="s">
        <v>648</v>
      </c>
      <c r="E166" s="207" t="s">
        <v>595</v>
      </c>
      <c r="F166" s="208">
        <v>101</v>
      </c>
      <c r="G166" s="207" t="s">
        <v>626</v>
      </c>
      <c r="H166" s="207">
        <v>112</v>
      </c>
      <c r="I166" s="209">
        <v>120</v>
      </c>
      <c r="J166" s="210" t="s">
        <v>649</v>
      </c>
      <c r="K166" s="211">
        <f t="shared" si="108"/>
        <v>11</v>
      </c>
      <c r="L166" s="212">
        <f t="shared" si="109"/>
        <v>0.10891089108910891</v>
      </c>
      <c r="M166" s="207" t="s">
        <v>593</v>
      </c>
      <c r="N166" s="213">
        <v>41939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4">
        <v>15</v>
      </c>
      <c r="B167" s="205">
        <v>41954</v>
      </c>
      <c r="C167" s="205"/>
      <c r="D167" s="206" t="s">
        <v>650</v>
      </c>
      <c r="E167" s="207" t="s">
        <v>595</v>
      </c>
      <c r="F167" s="208">
        <v>59</v>
      </c>
      <c r="G167" s="207" t="s">
        <v>626</v>
      </c>
      <c r="H167" s="207">
        <v>76</v>
      </c>
      <c r="I167" s="209">
        <v>76</v>
      </c>
      <c r="J167" s="210" t="s">
        <v>627</v>
      </c>
      <c r="K167" s="211">
        <f t="shared" si="108"/>
        <v>17</v>
      </c>
      <c r="L167" s="212">
        <f t="shared" si="109"/>
        <v>0.28813559322033899</v>
      </c>
      <c r="M167" s="207" t="s">
        <v>593</v>
      </c>
      <c r="N167" s="213">
        <v>43032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4">
        <v>16</v>
      </c>
      <c r="B168" s="205">
        <v>41954</v>
      </c>
      <c r="C168" s="205"/>
      <c r="D168" s="206" t="s">
        <v>639</v>
      </c>
      <c r="E168" s="207" t="s">
        <v>595</v>
      </c>
      <c r="F168" s="208">
        <v>99</v>
      </c>
      <c r="G168" s="207" t="s">
        <v>626</v>
      </c>
      <c r="H168" s="207">
        <v>120</v>
      </c>
      <c r="I168" s="209">
        <v>120</v>
      </c>
      <c r="J168" s="210" t="s">
        <v>607</v>
      </c>
      <c r="K168" s="211">
        <f t="shared" si="108"/>
        <v>21</v>
      </c>
      <c r="L168" s="212">
        <f t="shared" si="109"/>
        <v>0.21212121212121213</v>
      </c>
      <c r="M168" s="207" t="s">
        <v>593</v>
      </c>
      <c r="N168" s="213">
        <v>41960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4">
        <v>17</v>
      </c>
      <c r="B169" s="205">
        <v>41956</v>
      </c>
      <c r="C169" s="205"/>
      <c r="D169" s="206" t="s">
        <v>651</v>
      </c>
      <c r="E169" s="207" t="s">
        <v>595</v>
      </c>
      <c r="F169" s="208">
        <v>22</v>
      </c>
      <c r="G169" s="207" t="s">
        <v>626</v>
      </c>
      <c r="H169" s="207">
        <v>33.549999999999997</v>
      </c>
      <c r="I169" s="209">
        <v>32</v>
      </c>
      <c r="J169" s="210" t="s">
        <v>652</v>
      </c>
      <c r="K169" s="211">
        <f t="shared" si="108"/>
        <v>11.549999999999997</v>
      </c>
      <c r="L169" s="212">
        <f t="shared" si="109"/>
        <v>0.52499999999999991</v>
      </c>
      <c r="M169" s="207" t="s">
        <v>593</v>
      </c>
      <c r="N169" s="213">
        <v>42188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4">
        <v>18</v>
      </c>
      <c r="B170" s="205">
        <v>41976</v>
      </c>
      <c r="C170" s="205"/>
      <c r="D170" s="206" t="s">
        <v>653</v>
      </c>
      <c r="E170" s="207" t="s">
        <v>595</v>
      </c>
      <c r="F170" s="208">
        <v>440</v>
      </c>
      <c r="G170" s="207" t="s">
        <v>626</v>
      </c>
      <c r="H170" s="207">
        <v>520</v>
      </c>
      <c r="I170" s="209">
        <v>520</v>
      </c>
      <c r="J170" s="210" t="s">
        <v>654</v>
      </c>
      <c r="K170" s="211">
        <f t="shared" si="108"/>
        <v>80</v>
      </c>
      <c r="L170" s="212">
        <f t="shared" si="109"/>
        <v>0.18181818181818182</v>
      </c>
      <c r="M170" s="207" t="s">
        <v>593</v>
      </c>
      <c r="N170" s="213">
        <v>42208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4">
        <v>19</v>
      </c>
      <c r="B171" s="205">
        <v>41976</v>
      </c>
      <c r="C171" s="205"/>
      <c r="D171" s="206" t="s">
        <v>655</v>
      </c>
      <c r="E171" s="207" t="s">
        <v>595</v>
      </c>
      <c r="F171" s="208">
        <v>360</v>
      </c>
      <c r="G171" s="207" t="s">
        <v>626</v>
      </c>
      <c r="H171" s="207">
        <v>427</v>
      </c>
      <c r="I171" s="209">
        <v>425</v>
      </c>
      <c r="J171" s="210" t="s">
        <v>656</v>
      </c>
      <c r="K171" s="211">
        <f t="shared" si="108"/>
        <v>67</v>
      </c>
      <c r="L171" s="212">
        <f t="shared" si="109"/>
        <v>0.18611111111111112</v>
      </c>
      <c r="M171" s="207" t="s">
        <v>593</v>
      </c>
      <c r="N171" s="213">
        <v>42058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4">
        <v>20</v>
      </c>
      <c r="B172" s="205">
        <v>42012</v>
      </c>
      <c r="C172" s="205"/>
      <c r="D172" s="206" t="s">
        <v>657</v>
      </c>
      <c r="E172" s="207" t="s">
        <v>595</v>
      </c>
      <c r="F172" s="208">
        <v>360</v>
      </c>
      <c r="G172" s="207" t="s">
        <v>626</v>
      </c>
      <c r="H172" s="207">
        <v>455</v>
      </c>
      <c r="I172" s="209">
        <v>420</v>
      </c>
      <c r="J172" s="210" t="s">
        <v>658</v>
      </c>
      <c r="K172" s="211">
        <f t="shared" si="108"/>
        <v>95</v>
      </c>
      <c r="L172" s="212">
        <f t="shared" si="109"/>
        <v>0.2638888888888889</v>
      </c>
      <c r="M172" s="207" t="s">
        <v>593</v>
      </c>
      <c r="N172" s="213">
        <v>42024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4">
        <v>21</v>
      </c>
      <c r="B173" s="205">
        <v>42012</v>
      </c>
      <c r="C173" s="205"/>
      <c r="D173" s="206" t="s">
        <v>659</v>
      </c>
      <c r="E173" s="207" t="s">
        <v>595</v>
      </c>
      <c r="F173" s="208">
        <v>130</v>
      </c>
      <c r="G173" s="207"/>
      <c r="H173" s="207">
        <v>175.5</v>
      </c>
      <c r="I173" s="209">
        <v>165</v>
      </c>
      <c r="J173" s="210" t="s">
        <v>660</v>
      </c>
      <c r="K173" s="211">
        <f t="shared" si="108"/>
        <v>45.5</v>
      </c>
      <c r="L173" s="212">
        <f t="shared" si="109"/>
        <v>0.35</v>
      </c>
      <c r="M173" s="207" t="s">
        <v>593</v>
      </c>
      <c r="N173" s="213">
        <v>43088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4">
        <v>22</v>
      </c>
      <c r="B174" s="205">
        <v>42040</v>
      </c>
      <c r="C174" s="205"/>
      <c r="D174" s="206" t="s">
        <v>384</v>
      </c>
      <c r="E174" s="207" t="s">
        <v>625</v>
      </c>
      <c r="F174" s="208">
        <v>98</v>
      </c>
      <c r="G174" s="207"/>
      <c r="H174" s="207">
        <v>120</v>
      </c>
      <c r="I174" s="209">
        <v>120</v>
      </c>
      <c r="J174" s="210" t="s">
        <v>627</v>
      </c>
      <c r="K174" s="211">
        <f t="shared" si="108"/>
        <v>22</v>
      </c>
      <c r="L174" s="212">
        <f t="shared" si="109"/>
        <v>0.22448979591836735</v>
      </c>
      <c r="M174" s="207" t="s">
        <v>593</v>
      </c>
      <c r="N174" s="213">
        <v>42753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4">
        <v>23</v>
      </c>
      <c r="B175" s="205">
        <v>42040</v>
      </c>
      <c r="C175" s="205"/>
      <c r="D175" s="206" t="s">
        <v>661</v>
      </c>
      <c r="E175" s="207" t="s">
        <v>625</v>
      </c>
      <c r="F175" s="208">
        <v>196</v>
      </c>
      <c r="G175" s="207"/>
      <c r="H175" s="207">
        <v>262</v>
      </c>
      <c r="I175" s="209">
        <v>255</v>
      </c>
      <c r="J175" s="210" t="s">
        <v>627</v>
      </c>
      <c r="K175" s="211">
        <f t="shared" si="108"/>
        <v>66</v>
      </c>
      <c r="L175" s="212">
        <f t="shared" si="109"/>
        <v>0.33673469387755101</v>
      </c>
      <c r="M175" s="207" t="s">
        <v>593</v>
      </c>
      <c r="N175" s="213">
        <v>42599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4">
        <v>24</v>
      </c>
      <c r="B176" s="215">
        <v>42067</v>
      </c>
      <c r="C176" s="215"/>
      <c r="D176" s="216" t="s">
        <v>383</v>
      </c>
      <c r="E176" s="217" t="s">
        <v>625</v>
      </c>
      <c r="F176" s="218">
        <v>235</v>
      </c>
      <c r="G176" s="218"/>
      <c r="H176" s="219">
        <v>77</v>
      </c>
      <c r="I176" s="219" t="s">
        <v>662</v>
      </c>
      <c r="J176" s="220" t="s">
        <v>663</v>
      </c>
      <c r="K176" s="221">
        <f t="shared" si="108"/>
        <v>-158</v>
      </c>
      <c r="L176" s="222">
        <f t="shared" si="109"/>
        <v>-0.67234042553191486</v>
      </c>
      <c r="M176" s="218" t="s">
        <v>606</v>
      </c>
      <c r="N176" s="215">
        <v>43522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4">
        <v>25</v>
      </c>
      <c r="B177" s="205">
        <v>42067</v>
      </c>
      <c r="C177" s="205"/>
      <c r="D177" s="206" t="s">
        <v>664</v>
      </c>
      <c r="E177" s="207" t="s">
        <v>625</v>
      </c>
      <c r="F177" s="208">
        <v>185</v>
      </c>
      <c r="G177" s="207"/>
      <c r="H177" s="207">
        <v>224</v>
      </c>
      <c r="I177" s="209" t="s">
        <v>665</v>
      </c>
      <c r="J177" s="210" t="s">
        <v>627</v>
      </c>
      <c r="K177" s="211">
        <f t="shared" si="108"/>
        <v>39</v>
      </c>
      <c r="L177" s="212">
        <f t="shared" si="109"/>
        <v>0.21081081081081082</v>
      </c>
      <c r="M177" s="207" t="s">
        <v>593</v>
      </c>
      <c r="N177" s="213">
        <v>42647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14">
        <v>26</v>
      </c>
      <c r="B178" s="215">
        <v>42090</v>
      </c>
      <c r="C178" s="215"/>
      <c r="D178" s="223" t="s">
        <v>666</v>
      </c>
      <c r="E178" s="218" t="s">
        <v>625</v>
      </c>
      <c r="F178" s="218">
        <v>49.5</v>
      </c>
      <c r="G178" s="219"/>
      <c r="H178" s="219">
        <v>15.85</v>
      </c>
      <c r="I178" s="219">
        <v>67</v>
      </c>
      <c r="J178" s="220" t="s">
        <v>667</v>
      </c>
      <c r="K178" s="219">
        <f t="shared" si="108"/>
        <v>-33.65</v>
      </c>
      <c r="L178" s="224">
        <f t="shared" si="109"/>
        <v>-0.67979797979797973</v>
      </c>
      <c r="M178" s="218" t="s">
        <v>606</v>
      </c>
      <c r="N178" s="225">
        <v>43627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4">
        <v>27</v>
      </c>
      <c r="B179" s="205">
        <v>42093</v>
      </c>
      <c r="C179" s="205"/>
      <c r="D179" s="206" t="s">
        <v>668</v>
      </c>
      <c r="E179" s="207" t="s">
        <v>625</v>
      </c>
      <c r="F179" s="208">
        <v>183.5</v>
      </c>
      <c r="G179" s="207"/>
      <c r="H179" s="207">
        <v>219</v>
      </c>
      <c r="I179" s="209">
        <v>218</v>
      </c>
      <c r="J179" s="210" t="s">
        <v>669</v>
      </c>
      <c r="K179" s="211">
        <f t="shared" si="108"/>
        <v>35.5</v>
      </c>
      <c r="L179" s="212">
        <f t="shared" si="109"/>
        <v>0.19346049046321526</v>
      </c>
      <c r="M179" s="207" t="s">
        <v>593</v>
      </c>
      <c r="N179" s="213">
        <v>42103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4">
        <v>28</v>
      </c>
      <c r="B180" s="205">
        <v>42114</v>
      </c>
      <c r="C180" s="205"/>
      <c r="D180" s="206" t="s">
        <v>670</v>
      </c>
      <c r="E180" s="207" t="s">
        <v>625</v>
      </c>
      <c r="F180" s="208">
        <f>(227+237)/2</f>
        <v>232</v>
      </c>
      <c r="G180" s="207"/>
      <c r="H180" s="207">
        <v>298</v>
      </c>
      <c r="I180" s="209">
        <v>298</v>
      </c>
      <c r="J180" s="210" t="s">
        <v>627</v>
      </c>
      <c r="K180" s="211">
        <f t="shared" si="108"/>
        <v>66</v>
      </c>
      <c r="L180" s="212">
        <f t="shared" si="109"/>
        <v>0.28448275862068967</v>
      </c>
      <c r="M180" s="207" t="s">
        <v>593</v>
      </c>
      <c r="N180" s="213">
        <v>42823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4">
        <v>29</v>
      </c>
      <c r="B181" s="205">
        <v>42128</v>
      </c>
      <c r="C181" s="205"/>
      <c r="D181" s="206" t="s">
        <v>671</v>
      </c>
      <c r="E181" s="207" t="s">
        <v>595</v>
      </c>
      <c r="F181" s="208">
        <v>385</v>
      </c>
      <c r="G181" s="207"/>
      <c r="H181" s="207">
        <f>212.5+331</f>
        <v>543.5</v>
      </c>
      <c r="I181" s="209">
        <v>510</v>
      </c>
      <c r="J181" s="210" t="s">
        <v>672</v>
      </c>
      <c r="K181" s="211">
        <f t="shared" si="108"/>
        <v>158.5</v>
      </c>
      <c r="L181" s="212">
        <f t="shared" si="109"/>
        <v>0.41168831168831171</v>
      </c>
      <c r="M181" s="207" t="s">
        <v>593</v>
      </c>
      <c r="N181" s="213">
        <v>42235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4">
        <v>30</v>
      </c>
      <c r="B182" s="205">
        <v>42128</v>
      </c>
      <c r="C182" s="205"/>
      <c r="D182" s="206" t="s">
        <v>673</v>
      </c>
      <c r="E182" s="207" t="s">
        <v>595</v>
      </c>
      <c r="F182" s="208">
        <v>115.5</v>
      </c>
      <c r="G182" s="207"/>
      <c r="H182" s="207">
        <v>146</v>
      </c>
      <c r="I182" s="209">
        <v>142</v>
      </c>
      <c r="J182" s="210" t="s">
        <v>674</v>
      </c>
      <c r="K182" s="211">
        <f t="shared" si="108"/>
        <v>30.5</v>
      </c>
      <c r="L182" s="212">
        <f t="shared" si="109"/>
        <v>0.26406926406926406</v>
      </c>
      <c r="M182" s="207" t="s">
        <v>593</v>
      </c>
      <c r="N182" s="213">
        <v>42202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4">
        <v>31</v>
      </c>
      <c r="B183" s="205">
        <v>42151</v>
      </c>
      <c r="C183" s="205"/>
      <c r="D183" s="206" t="s">
        <v>675</v>
      </c>
      <c r="E183" s="207" t="s">
        <v>595</v>
      </c>
      <c r="F183" s="208">
        <v>237.5</v>
      </c>
      <c r="G183" s="207"/>
      <c r="H183" s="207">
        <v>279.5</v>
      </c>
      <c r="I183" s="209">
        <v>278</v>
      </c>
      <c r="J183" s="210" t="s">
        <v>627</v>
      </c>
      <c r="K183" s="211">
        <f t="shared" si="108"/>
        <v>42</v>
      </c>
      <c r="L183" s="212">
        <f t="shared" si="109"/>
        <v>0.17684210526315788</v>
      </c>
      <c r="M183" s="207" t="s">
        <v>593</v>
      </c>
      <c r="N183" s="213">
        <v>42222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4">
        <v>32</v>
      </c>
      <c r="B184" s="205">
        <v>42174</v>
      </c>
      <c r="C184" s="205"/>
      <c r="D184" s="206" t="s">
        <v>646</v>
      </c>
      <c r="E184" s="207" t="s">
        <v>625</v>
      </c>
      <c r="F184" s="208">
        <v>340</v>
      </c>
      <c r="G184" s="207"/>
      <c r="H184" s="207">
        <v>448</v>
      </c>
      <c r="I184" s="209">
        <v>448</v>
      </c>
      <c r="J184" s="210" t="s">
        <v>627</v>
      </c>
      <c r="K184" s="211">
        <f t="shared" si="108"/>
        <v>108</v>
      </c>
      <c r="L184" s="212">
        <f t="shared" si="109"/>
        <v>0.31764705882352939</v>
      </c>
      <c r="M184" s="207" t="s">
        <v>593</v>
      </c>
      <c r="N184" s="213">
        <v>43018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4">
        <v>33</v>
      </c>
      <c r="B185" s="205">
        <v>42191</v>
      </c>
      <c r="C185" s="205"/>
      <c r="D185" s="206" t="s">
        <v>676</v>
      </c>
      <c r="E185" s="207" t="s">
        <v>625</v>
      </c>
      <c r="F185" s="208">
        <v>390</v>
      </c>
      <c r="G185" s="207"/>
      <c r="H185" s="207">
        <v>460</v>
      </c>
      <c r="I185" s="209">
        <v>460</v>
      </c>
      <c r="J185" s="210" t="s">
        <v>627</v>
      </c>
      <c r="K185" s="211">
        <f t="shared" si="108"/>
        <v>70</v>
      </c>
      <c r="L185" s="212">
        <f t="shared" si="109"/>
        <v>0.17948717948717949</v>
      </c>
      <c r="M185" s="207" t="s">
        <v>593</v>
      </c>
      <c r="N185" s="213">
        <v>42478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4">
        <v>34</v>
      </c>
      <c r="B186" s="215">
        <v>42195</v>
      </c>
      <c r="C186" s="215"/>
      <c r="D186" s="216" t="s">
        <v>677</v>
      </c>
      <c r="E186" s="217" t="s">
        <v>625</v>
      </c>
      <c r="F186" s="218">
        <v>122.5</v>
      </c>
      <c r="G186" s="218"/>
      <c r="H186" s="219">
        <v>61</v>
      </c>
      <c r="I186" s="219">
        <v>172</v>
      </c>
      <c r="J186" s="220" t="s">
        <v>678</v>
      </c>
      <c r="K186" s="221">
        <f t="shared" si="108"/>
        <v>-61.5</v>
      </c>
      <c r="L186" s="222">
        <f t="shared" si="109"/>
        <v>-0.50204081632653064</v>
      </c>
      <c r="M186" s="218" t="s">
        <v>606</v>
      </c>
      <c r="N186" s="215">
        <v>43333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4">
        <v>35</v>
      </c>
      <c r="B187" s="205">
        <v>42219</v>
      </c>
      <c r="C187" s="205"/>
      <c r="D187" s="206" t="s">
        <v>679</v>
      </c>
      <c r="E187" s="207" t="s">
        <v>625</v>
      </c>
      <c r="F187" s="208">
        <v>297.5</v>
      </c>
      <c r="G187" s="207"/>
      <c r="H187" s="207">
        <v>350</v>
      </c>
      <c r="I187" s="209">
        <v>360</v>
      </c>
      <c r="J187" s="210" t="s">
        <v>680</v>
      </c>
      <c r="K187" s="211">
        <f t="shared" si="108"/>
        <v>52.5</v>
      </c>
      <c r="L187" s="212">
        <f t="shared" si="109"/>
        <v>0.17647058823529413</v>
      </c>
      <c r="M187" s="207" t="s">
        <v>593</v>
      </c>
      <c r="N187" s="213">
        <v>42232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4">
        <v>36</v>
      </c>
      <c r="B188" s="205">
        <v>42219</v>
      </c>
      <c r="C188" s="205"/>
      <c r="D188" s="206" t="s">
        <v>681</v>
      </c>
      <c r="E188" s="207" t="s">
        <v>625</v>
      </c>
      <c r="F188" s="208">
        <v>115.5</v>
      </c>
      <c r="G188" s="207"/>
      <c r="H188" s="207">
        <v>149</v>
      </c>
      <c r="I188" s="209">
        <v>140</v>
      </c>
      <c r="J188" s="210" t="s">
        <v>682</v>
      </c>
      <c r="K188" s="211">
        <f t="shared" si="108"/>
        <v>33.5</v>
      </c>
      <c r="L188" s="212">
        <f t="shared" si="109"/>
        <v>0.29004329004329005</v>
      </c>
      <c r="M188" s="207" t="s">
        <v>593</v>
      </c>
      <c r="N188" s="213">
        <v>42740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4">
        <v>37</v>
      </c>
      <c r="B189" s="205">
        <v>42251</v>
      </c>
      <c r="C189" s="205"/>
      <c r="D189" s="206" t="s">
        <v>675</v>
      </c>
      <c r="E189" s="207" t="s">
        <v>625</v>
      </c>
      <c r="F189" s="208">
        <v>226</v>
      </c>
      <c r="G189" s="207"/>
      <c r="H189" s="207">
        <v>292</v>
      </c>
      <c r="I189" s="209">
        <v>292</v>
      </c>
      <c r="J189" s="210" t="s">
        <v>683</v>
      </c>
      <c r="K189" s="211">
        <f t="shared" si="108"/>
        <v>66</v>
      </c>
      <c r="L189" s="212">
        <f t="shared" si="109"/>
        <v>0.29203539823008851</v>
      </c>
      <c r="M189" s="207" t="s">
        <v>593</v>
      </c>
      <c r="N189" s="213">
        <v>42286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4">
        <v>38</v>
      </c>
      <c r="B190" s="205">
        <v>42254</v>
      </c>
      <c r="C190" s="205"/>
      <c r="D190" s="206" t="s">
        <v>670</v>
      </c>
      <c r="E190" s="207" t="s">
        <v>625</v>
      </c>
      <c r="F190" s="208">
        <v>232.5</v>
      </c>
      <c r="G190" s="207"/>
      <c r="H190" s="207">
        <v>312.5</v>
      </c>
      <c r="I190" s="209">
        <v>310</v>
      </c>
      <c r="J190" s="210" t="s">
        <v>627</v>
      </c>
      <c r="K190" s="211">
        <f t="shared" si="108"/>
        <v>80</v>
      </c>
      <c r="L190" s="212">
        <f t="shared" si="109"/>
        <v>0.34408602150537637</v>
      </c>
      <c r="M190" s="207" t="s">
        <v>593</v>
      </c>
      <c r="N190" s="213">
        <v>42823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4">
        <v>39</v>
      </c>
      <c r="B191" s="205">
        <v>42268</v>
      </c>
      <c r="C191" s="205"/>
      <c r="D191" s="206" t="s">
        <v>684</v>
      </c>
      <c r="E191" s="207" t="s">
        <v>625</v>
      </c>
      <c r="F191" s="208">
        <v>196.5</v>
      </c>
      <c r="G191" s="207"/>
      <c r="H191" s="207">
        <v>238</v>
      </c>
      <c r="I191" s="209">
        <v>238</v>
      </c>
      <c r="J191" s="210" t="s">
        <v>683</v>
      </c>
      <c r="K191" s="211">
        <f t="shared" si="108"/>
        <v>41.5</v>
      </c>
      <c r="L191" s="212">
        <f t="shared" si="109"/>
        <v>0.21119592875318066</v>
      </c>
      <c r="M191" s="207" t="s">
        <v>593</v>
      </c>
      <c r="N191" s="213">
        <v>42291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4">
        <v>40</v>
      </c>
      <c r="B192" s="205">
        <v>42271</v>
      </c>
      <c r="C192" s="205"/>
      <c r="D192" s="206" t="s">
        <v>624</v>
      </c>
      <c r="E192" s="207" t="s">
        <v>625</v>
      </c>
      <c r="F192" s="208">
        <v>65</v>
      </c>
      <c r="G192" s="207"/>
      <c r="H192" s="207">
        <v>82</v>
      </c>
      <c r="I192" s="209">
        <v>82</v>
      </c>
      <c r="J192" s="210" t="s">
        <v>683</v>
      </c>
      <c r="K192" s="211">
        <f t="shared" si="108"/>
        <v>17</v>
      </c>
      <c r="L192" s="212">
        <f t="shared" si="109"/>
        <v>0.26153846153846155</v>
      </c>
      <c r="M192" s="207" t="s">
        <v>593</v>
      </c>
      <c r="N192" s="213">
        <v>42578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4">
        <v>41</v>
      </c>
      <c r="B193" s="205">
        <v>42291</v>
      </c>
      <c r="C193" s="205"/>
      <c r="D193" s="206" t="s">
        <v>685</v>
      </c>
      <c r="E193" s="207" t="s">
        <v>625</v>
      </c>
      <c r="F193" s="208">
        <v>144</v>
      </c>
      <c r="G193" s="207"/>
      <c r="H193" s="207">
        <v>182.5</v>
      </c>
      <c r="I193" s="209">
        <v>181</v>
      </c>
      <c r="J193" s="210" t="s">
        <v>683</v>
      </c>
      <c r="K193" s="211">
        <f t="shared" si="108"/>
        <v>38.5</v>
      </c>
      <c r="L193" s="212">
        <f t="shared" si="109"/>
        <v>0.2673611111111111</v>
      </c>
      <c r="M193" s="207" t="s">
        <v>593</v>
      </c>
      <c r="N193" s="213">
        <v>42817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4">
        <v>42</v>
      </c>
      <c r="B194" s="205">
        <v>42291</v>
      </c>
      <c r="C194" s="205"/>
      <c r="D194" s="206" t="s">
        <v>686</v>
      </c>
      <c r="E194" s="207" t="s">
        <v>625</v>
      </c>
      <c r="F194" s="208">
        <v>264</v>
      </c>
      <c r="G194" s="207"/>
      <c r="H194" s="207">
        <v>311</v>
      </c>
      <c r="I194" s="209">
        <v>311</v>
      </c>
      <c r="J194" s="210" t="s">
        <v>683</v>
      </c>
      <c r="K194" s="211">
        <f t="shared" si="108"/>
        <v>47</v>
      </c>
      <c r="L194" s="212">
        <f t="shared" si="109"/>
        <v>0.17803030303030304</v>
      </c>
      <c r="M194" s="207" t="s">
        <v>593</v>
      </c>
      <c r="N194" s="213">
        <v>42604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4">
        <v>43</v>
      </c>
      <c r="B195" s="205">
        <v>42318</v>
      </c>
      <c r="C195" s="205"/>
      <c r="D195" s="206" t="s">
        <v>687</v>
      </c>
      <c r="E195" s="207" t="s">
        <v>595</v>
      </c>
      <c r="F195" s="208">
        <v>549.5</v>
      </c>
      <c r="G195" s="207"/>
      <c r="H195" s="207">
        <v>630</v>
      </c>
      <c r="I195" s="209">
        <v>630</v>
      </c>
      <c r="J195" s="210" t="s">
        <v>683</v>
      </c>
      <c r="K195" s="211">
        <f t="shared" si="108"/>
        <v>80.5</v>
      </c>
      <c r="L195" s="212">
        <f t="shared" si="109"/>
        <v>0.1464968152866242</v>
      </c>
      <c r="M195" s="207" t="s">
        <v>593</v>
      </c>
      <c r="N195" s="213">
        <v>42419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4">
        <v>44</v>
      </c>
      <c r="B196" s="205">
        <v>42342</v>
      </c>
      <c r="C196" s="205"/>
      <c r="D196" s="206" t="s">
        <v>688</v>
      </c>
      <c r="E196" s="207" t="s">
        <v>625</v>
      </c>
      <c r="F196" s="208">
        <v>1027.5</v>
      </c>
      <c r="G196" s="207"/>
      <c r="H196" s="207">
        <v>1315</v>
      </c>
      <c r="I196" s="209">
        <v>1250</v>
      </c>
      <c r="J196" s="210" t="s">
        <v>683</v>
      </c>
      <c r="K196" s="211">
        <f t="shared" si="108"/>
        <v>287.5</v>
      </c>
      <c r="L196" s="212">
        <f t="shared" si="109"/>
        <v>0.27980535279805352</v>
      </c>
      <c r="M196" s="207" t="s">
        <v>593</v>
      </c>
      <c r="N196" s="213">
        <v>43244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4">
        <v>45</v>
      </c>
      <c r="B197" s="205">
        <v>42367</v>
      </c>
      <c r="C197" s="205"/>
      <c r="D197" s="206" t="s">
        <v>689</v>
      </c>
      <c r="E197" s="207" t="s">
        <v>625</v>
      </c>
      <c r="F197" s="208">
        <v>465</v>
      </c>
      <c r="G197" s="207"/>
      <c r="H197" s="207">
        <v>540</v>
      </c>
      <c r="I197" s="209">
        <v>540</v>
      </c>
      <c r="J197" s="210" t="s">
        <v>683</v>
      </c>
      <c r="K197" s="211">
        <f t="shared" si="108"/>
        <v>75</v>
      </c>
      <c r="L197" s="212">
        <f t="shared" si="109"/>
        <v>0.16129032258064516</v>
      </c>
      <c r="M197" s="207" t="s">
        <v>593</v>
      </c>
      <c r="N197" s="213">
        <v>42530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4">
        <v>46</v>
      </c>
      <c r="B198" s="205">
        <v>42380</v>
      </c>
      <c r="C198" s="205"/>
      <c r="D198" s="206" t="s">
        <v>384</v>
      </c>
      <c r="E198" s="207" t="s">
        <v>595</v>
      </c>
      <c r="F198" s="208">
        <v>81</v>
      </c>
      <c r="G198" s="207"/>
      <c r="H198" s="207">
        <v>110</v>
      </c>
      <c r="I198" s="209">
        <v>110</v>
      </c>
      <c r="J198" s="210" t="s">
        <v>683</v>
      </c>
      <c r="K198" s="211">
        <f t="shared" si="108"/>
        <v>29</v>
      </c>
      <c r="L198" s="212">
        <f t="shared" si="109"/>
        <v>0.35802469135802467</v>
      </c>
      <c r="M198" s="207" t="s">
        <v>593</v>
      </c>
      <c r="N198" s="213">
        <v>42745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4">
        <v>47</v>
      </c>
      <c r="B199" s="205">
        <v>42382</v>
      </c>
      <c r="C199" s="205"/>
      <c r="D199" s="206" t="s">
        <v>690</v>
      </c>
      <c r="E199" s="207" t="s">
        <v>595</v>
      </c>
      <c r="F199" s="208">
        <v>417.5</v>
      </c>
      <c r="G199" s="207"/>
      <c r="H199" s="207">
        <v>547</v>
      </c>
      <c r="I199" s="209">
        <v>535</v>
      </c>
      <c r="J199" s="210" t="s">
        <v>683</v>
      </c>
      <c r="K199" s="211">
        <f t="shared" si="108"/>
        <v>129.5</v>
      </c>
      <c r="L199" s="212">
        <f t="shared" si="109"/>
        <v>0.31017964071856285</v>
      </c>
      <c r="M199" s="207" t="s">
        <v>593</v>
      </c>
      <c r="N199" s="213">
        <v>42578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4">
        <v>48</v>
      </c>
      <c r="B200" s="205">
        <v>42408</v>
      </c>
      <c r="C200" s="205"/>
      <c r="D200" s="206" t="s">
        <v>691</v>
      </c>
      <c r="E200" s="207" t="s">
        <v>625</v>
      </c>
      <c r="F200" s="208">
        <v>650</v>
      </c>
      <c r="G200" s="207"/>
      <c r="H200" s="207">
        <v>800</v>
      </c>
      <c r="I200" s="209">
        <v>800</v>
      </c>
      <c r="J200" s="210" t="s">
        <v>683</v>
      </c>
      <c r="K200" s="211">
        <f t="shared" si="108"/>
        <v>150</v>
      </c>
      <c r="L200" s="212">
        <f t="shared" si="109"/>
        <v>0.23076923076923078</v>
      </c>
      <c r="M200" s="207" t="s">
        <v>593</v>
      </c>
      <c r="N200" s="213">
        <v>43154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4">
        <v>49</v>
      </c>
      <c r="B201" s="205">
        <v>42433</v>
      </c>
      <c r="C201" s="205"/>
      <c r="D201" s="206" t="s">
        <v>211</v>
      </c>
      <c r="E201" s="207" t="s">
        <v>625</v>
      </c>
      <c r="F201" s="208">
        <v>437.5</v>
      </c>
      <c r="G201" s="207"/>
      <c r="H201" s="207">
        <v>504.5</v>
      </c>
      <c r="I201" s="209">
        <v>522</v>
      </c>
      <c r="J201" s="210" t="s">
        <v>692</v>
      </c>
      <c r="K201" s="211">
        <f t="shared" si="108"/>
        <v>67</v>
      </c>
      <c r="L201" s="212">
        <f t="shared" si="109"/>
        <v>0.15314285714285714</v>
      </c>
      <c r="M201" s="207" t="s">
        <v>593</v>
      </c>
      <c r="N201" s="213">
        <v>42480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4">
        <v>50</v>
      </c>
      <c r="B202" s="205">
        <v>42438</v>
      </c>
      <c r="C202" s="205"/>
      <c r="D202" s="206" t="s">
        <v>693</v>
      </c>
      <c r="E202" s="207" t="s">
        <v>625</v>
      </c>
      <c r="F202" s="208">
        <v>189.5</v>
      </c>
      <c r="G202" s="207"/>
      <c r="H202" s="207">
        <v>218</v>
      </c>
      <c r="I202" s="209">
        <v>218</v>
      </c>
      <c r="J202" s="210" t="s">
        <v>683</v>
      </c>
      <c r="K202" s="211">
        <f t="shared" si="108"/>
        <v>28.5</v>
      </c>
      <c r="L202" s="212">
        <f t="shared" si="109"/>
        <v>0.15039577836411611</v>
      </c>
      <c r="M202" s="207" t="s">
        <v>593</v>
      </c>
      <c r="N202" s="213">
        <v>43034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4">
        <v>51</v>
      </c>
      <c r="B203" s="215">
        <v>42471</v>
      </c>
      <c r="C203" s="215"/>
      <c r="D203" s="223" t="s">
        <v>694</v>
      </c>
      <c r="E203" s="218" t="s">
        <v>625</v>
      </c>
      <c r="F203" s="218">
        <v>36.5</v>
      </c>
      <c r="G203" s="219"/>
      <c r="H203" s="219">
        <v>15.85</v>
      </c>
      <c r="I203" s="219">
        <v>60</v>
      </c>
      <c r="J203" s="220" t="s">
        <v>695</v>
      </c>
      <c r="K203" s="221">
        <f t="shared" si="108"/>
        <v>-20.65</v>
      </c>
      <c r="L203" s="222">
        <f t="shared" si="109"/>
        <v>-0.5657534246575342</v>
      </c>
      <c r="M203" s="218" t="s">
        <v>606</v>
      </c>
      <c r="N203" s="226">
        <v>43627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4">
        <v>52</v>
      </c>
      <c r="B204" s="205">
        <v>42472</v>
      </c>
      <c r="C204" s="205"/>
      <c r="D204" s="206" t="s">
        <v>696</v>
      </c>
      <c r="E204" s="207" t="s">
        <v>625</v>
      </c>
      <c r="F204" s="208">
        <v>93</v>
      </c>
      <c r="G204" s="207"/>
      <c r="H204" s="207">
        <v>149</v>
      </c>
      <c r="I204" s="209">
        <v>140</v>
      </c>
      <c r="J204" s="210" t="s">
        <v>697</v>
      </c>
      <c r="K204" s="211">
        <f t="shared" si="108"/>
        <v>56</v>
      </c>
      <c r="L204" s="212">
        <f t="shared" si="109"/>
        <v>0.60215053763440862</v>
      </c>
      <c r="M204" s="207" t="s">
        <v>593</v>
      </c>
      <c r="N204" s="213">
        <v>42740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4">
        <v>53</v>
      </c>
      <c r="B205" s="205">
        <v>42472</v>
      </c>
      <c r="C205" s="205"/>
      <c r="D205" s="206" t="s">
        <v>698</v>
      </c>
      <c r="E205" s="207" t="s">
        <v>625</v>
      </c>
      <c r="F205" s="208">
        <v>130</v>
      </c>
      <c r="G205" s="207"/>
      <c r="H205" s="207">
        <v>150</v>
      </c>
      <c r="I205" s="209" t="s">
        <v>699</v>
      </c>
      <c r="J205" s="210" t="s">
        <v>683</v>
      </c>
      <c r="K205" s="211">
        <f t="shared" si="108"/>
        <v>20</v>
      </c>
      <c r="L205" s="212">
        <f t="shared" si="109"/>
        <v>0.15384615384615385</v>
      </c>
      <c r="M205" s="207" t="s">
        <v>593</v>
      </c>
      <c r="N205" s="213">
        <v>42564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4">
        <v>54</v>
      </c>
      <c r="B206" s="205">
        <v>42473</v>
      </c>
      <c r="C206" s="205"/>
      <c r="D206" s="206" t="s">
        <v>700</v>
      </c>
      <c r="E206" s="207" t="s">
        <v>625</v>
      </c>
      <c r="F206" s="208">
        <v>196</v>
      </c>
      <c r="G206" s="207"/>
      <c r="H206" s="207">
        <v>299</v>
      </c>
      <c r="I206" s="209">
        <v>299</v>
      </c>
      <c r="J206" s="210" t="s">
        <v>683</v>
      </c>
      <c r="K206" s="211">
        <v>103</v>
      </c>
      <c r="L206" s="212">
        <v>0.52551020408163296</v>
      </c>
      <c r="M206" s="207" t="s">
        <v>593</v>
      </c>
      <c r="N206" s="213">
        <v>42620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4">
        <v>55</v>
      </c>
      <c r="B207" s="205">
        <v>42473</v>
      </c>
      <c r="C207" s="205"/>
      <c r="D207" s="206" t="s">
        <v>701</v>
      </c>
      <c r="E207" s="207" t="s">
        <v>625</v>
      </c>
      <c r="F207" s="208">
        <v>88</v>
      </c>
      <c r="G207" s="207"/>
      <c r="H207" s="207">
        <v>103</v>
      </c>
      <c r="I207" s="209">
        <v>103</v>
      </c>
      <c r="J207" s="210" t="s">
        <v>683</v>
      </c>
      <c r="K207" s="211">
        <v>15</v>
      </c>
      <c r="L207" s="212">
        <v>0.170454545454545</v>
      </c>
      <c r="M207" s="207" t="s">
        <v>593</v>
      </c>
      <c r="N207" s="213">
        <v>42530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4">
        <v>56</v>
      </c>
      <c r="B208" s="205">
        <v>42492</v>
      </c>
      <c r="C208" s="205"/>
      <c r="D208" s="206" t="s">
        <v>702</v>
      </c>
      <c r="E208" s="207" t="s">
        <v>625</v>
      </c>
      <c r="F208" s="208">
        <v>127.5</v>
      </c>
      <c r="G208" s="207"/>
      <c r="H208" s="207">
        <v>148</v>
      </c>
      <c r="I208" s="209" t="s">
        <v>703</v>
      </c>
      <c r="J208" s="210" t="s">
        <v>683</v>
      </c>
      <c r="K208" s="211">
        <f t="shared" ref="K208:K212" si="110">H208-F208</f>
        <v>20.5</v>
      </c>
      <c r="L208" s="212">
        <f t="shared" ref="L208:L212" si="111">K208/F208</f>
        <v>0.16078431372549021</v>
      </c>
      <c r="M208" s="207" t="s">
        <v>593</v>
      </c>
      <c r="N208" s="213">
        <v>42564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4">
        <v>57</v>
      </c>
      <c r="B209" s="205">
        <v>42493</v>
      </c>
      <c r="C209" s="205"/>
      <c r="D209" s="206" t="s">
        <v>704</v>
      </c>
      <c r="E209" s="207" t="s">
        <v>625</v>
      </c>
      <c r="F209" s="208">
        <v>675</v>
      </c>
      <c r="G209" s="207"/>
      <c r="H209" s="207">
        <v>815</v>
      </c>
      <c r="I209" s="209" t="s">
        <v>705</v>
      </c>
      <c r="J209" s="210" t="s">
        <v>683</v>
      </c>
      <c r="K209" s="211">
        <f t="shared" si="110"/>
        <v>140</v>
      </c>
      <c r="L209" s="212">
        <f t="shared" si="111"/>
        <v>0.2074074074074074</v>
      </c>
      <c r="M209" s="207" t="s">
        <v>593</v>
      </c>
      <c r="N209" s="213">
        <v>43154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4">
        <v>58</v>
      </c>
      <c r="B210" s="215">
        <v>42522</v>
      </c>
      <c r="C210" s="215"/>
      <c r="D210" s="216" t="s">
        <v>706</v>
      </c>
      <c r="E210" s="217" t="s">
        <v>625</v>
      </c>
      <c r="F210" s="218">
        <v>500</v>
      </c>
      <c r="G210" s="218"/>
      <c r="H210" s="219">
        <v>232.5</v>
      </c>
      <c r="I210" s="219" t="s">
        <v>707</v>
      </c>
      <c r="J210" s="220" t="s">
        <v>708</v>
      </c>
      <c r="K210" s="221">
        <f t="shared" si="110"/>
        <v>-267.5</v>
      </c>
      <c r="L210" s="222">
        <f t="shared" si="111"/>
        <v>-0.53500000000000003</v>
      </c>
      <c r="M210" s="218" t="s">
        <v>606</v>
      </c>
      <c r="N210" s="215">
        <v>43735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4">
        <v>59</v>
      </c>
      <c r="B211" s="205">
        <v>42527</v>
      </c>
      <c r="C211" s="205"/>
      <c r="D211" s="206" t="s">
        <v>543</v>
      </c>
      <c r="E211" s="207" t="s">
        <v>625</v>
      </c>
      <c r="F211" s="208">
        <v>110</v>
      </c>
      <c r="G211" s="207"/>
      <c r="H211" s="207">
        <v>126.5</v>
      </c>
      <c r="I211" s="209">
        <v>125</v>
      </c>
      <c r="J211" s="210" t="s">
        <v>634</v>
      </c>
      <c r="K211" s="211">
        <f t="shared" si="110"/>
        <v>16.5</v>
      </c>
      <c r="L211" s="212">
        <f t="shared" si="111"/>
        <v>0.15</v>
      </c>
      <c r="M211" s="207" t="s">
        <v>593</v>
      </c>
      <c r="N211" s="213">
        <v>42552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4">
        <v>60</v>
      </c>
      <c r="B212" s="205">
        <v>42538</v>
      </c>
      <c r="C212" s="205"/>
      <c r="D212" s="206" t="s">
        <v>709</v>
      </c>
      <c r="E212" s="207" t="s">
        <v>625</v>
      </c>
      <c r="F212" s="208">
        <v>44</v>
      </c>
      <c r="G212" s="207"/>
      <c r="H212" s="207">
        <v>69.5</v>
      </c>
      <c r="I212" s="209">
        <v>69.5</v>
      </c>
      <c r="J212" s="210" t="s">
        <v>710</v>
      </c>
      <c r="K212" s="211">
        <f t="shared" si="110"/>
        <v>25.5</v>
      </c>
      <c r="L212" s="212">
        <f t="shared" si="111"/>
        <v>0.57954545454545459</v>
      </c>
      <c r="M212" s="207" t="s">
        <v>593</v>
      </c>
      <c r="N212" s="213">
        <v>42977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4">
        <v>61</v>
      </c>
      <c r="B213" s="205">
        <v>42549</v>
      </c>
      <c r="C213" s="205"/>
      <c r="D213" s="206" t="s">
        <v>711</v>
      </c>
      <c r="E213" s="207" t="s">
        <v>625</v>
      </c>
      <c r="F213" s="208">
        <v>262.5</v>
      </c>
      <c r="G213" s="207"/>
      <c r="H213" s="207">
        <v>340</v>
      </c>
      <c r="I213" s="209">
        <v>333</v>
      </c>
      <c r="J213" s="210" t="s">
        <v>712</v>
      </c>
      <c r="K213" s="211">
        <v>77.5</v>
      </c>
      <c r="L213" s="212">
        <v>0.29523809523809502</v>
      </c>
      <c r="M213" s="207" t="s">
        <v>593</v>
      </c>
      <c r="N213" s="213">
        <v>43017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4">
        <v>62</v>
      </c>
      <c r="B214" s="205">
        <v>42549</v>
      </c>
      <c r="C214" s="205"/>
      <c r="D214" s="206" t="s">
        <v>713</v>
      </c>
      <c r="E214" s="207" t="s">
        <v>625</v>
      </c>
      <c r="F214" s="208">
        <v>840</v>
      </c>
      <c r="G214" s="207"/>
      <c r="H214" s="207">
        <v>1230</v>
      </c>
      <c r="I214" s="209">
        <v>1230</v>
      </c>
      <c r="J214" s="210" t="s">
        <v>683</v>
      </c>
      <c r="K214" s="211">
        <v>390</v>
      </c>
      <c r="L214" s="212">
        <v>0.46428571428571402</v>
      </c>
      <c r="M214" s="207" t="s">
        <v>593</v>
      </c>
      <c r="N214" s="213">
        <v>42649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7">
        <v>63</v>
      </c>
      <c r="B215" s="228">
        <v>42556</v>
      </c>
      <c r="C215" s="228"/>
      <c r="D215" s="229" t="s">
        <v>714</v>
      </c>
      <c r="E215" s="230" t="s">
        <v>625</v>
      </c>
      <c r="F215" s="230">
        <v>395</v>
      </c>
      <c r="G215" s="231"/>
      <c r="H215" s="231">
        <f>(468.5+342.5)/2</f>
        <v>405.5</v>
      </c>
      <c r="I215" s="231">
        <v>510</v>
      </c>
      <c r="J215" s="232" t="s">
        <v>715</v>
      </c>
      <c r="K215" s="233">
        <f t="shared" ref="K215:K221" si="112">H215-F215</f>
        <v>10.5</v>
      </c>
      <c r="L215" s="234">
        <f t="shared" ref="L215:L221" si="113">K215/F215</f>
        <v>2.6582278481012658E-2</v>
      </c>
      <c r="M215" s="230" t="s">
        <v>716</v>
      </c>
      <c r="N215" s="228">
        <v>43606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4">
        <v>64</v>
      </c>
      <c r="B216" s="215">
        <v>42584</v>
      </c>
      <c r="C216" s="215"/>
      <c r="D216" s="216" t="s">
        <v>717</v>
      </c>
      <c r="E216" s="217" t="s">
        <v>595</v>
      </c>
      <c r="F216" s="218">
        <f>169.5-12.8</f>
        <v>156.69999999999999</v>
      </c>
      <c r="G216" s="218"/>
      <c r="H216" s="219">
        <v>77</v>
      </c>
      <c r="I216" s="219" t="s">
        <v>718</v>
      </c>
      <c r="J216" s="220" t="s">
        <v>719</v>
      </c>
      <c r="K216" s="221">
        <f t="shared" si="112"/>
        <v>-79.699999999999989</v>
      </c>
      <c r="L216" s="222">
        <f t="shared" si="113"/>
        <v>-0.50861518825781749</v>
      </c>
      <c r="M216" s="218" t="s">
        <v>606</v>
      </c>
      <c r="N216" s="215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4">
        <v>65</v>
      </c>
      <c r="B217" s="215">
        <v>42586</v>
      </c>
      <c r="C217" s="215"/>
      <c r="D217" s="216" t="s">
        <v>720</v>
      </c>
      <c r="E217" s="217" t="s">
        <v>625</v>
      </c>
      <c r="F217" s="218">
        <v>400</v>
      </c>
      <c r="G217" s="218"/>
      <c r="H217" s="219">
        <v>305</v>
      </c>
      <c r="I217" s="219">
        <v>475</v>
      </c>
      <c r="J217" s="220" t="s">
        <v>721</v>
      </c>
      <c r="K217" s="221">
        <f t="shared" si="112"/>
        <v>-95</v>
      </c>
      <c r="L217" s="222">
        <f t="shared" si="113"/>
        <v>-0.23749999999999999</v>
      </c>
      <c r="M217" s="218" t="s">
        <v>606</v>
      </c>
      <c r="N217" s="215">
        <v>43606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4">
        <v>66</v>
      </c>
      <c r="B218" s="205">
        <v>42593</v>
      </c>
      <c r="C218" s="205"/>
      <c r="D218" s="206" t="s">
        <v>722</v>
      </c>
      <c r="E218" s="207" t="s">
        <v>625</v>
      </c>
      <c r="F218" s="208">
        <v>86.5</v>
      </c>
      <c r="G218" s="207"/>
      <c r="H218" s="207">
        <v>130</v>
      </c>
      <c r="I218" s="209">
        <v>130</v>
      </c>
      <c r="J218" s="210" t="s">
        <v>723</v>
      </c>
      <c r="K218" s="211">
        <f t="shared" si="112"/>
        <v>43.5</v>
      </c>
      <c r="L218" s="212">
        <f t="shared" si="113"/>
        <v>0.50289017341040465</v>
      </c>
      <c r="M218" s="207" t="s">
        <v>593</v>
      </c>
      <c r="N218" s="213">
        <v>43091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4">
        <v>67</v>
      </c>
      <c r="B219" s="215">
        <v>42600</v>
      </c>
      <c r="C219" s="215"/>
      <c r="D219" s="216" t="s">
        <v>110</v>
      </c>
      <c r="E219" s="217" t="s">
        <v>625</v>
      </c>
      <c r="F219" s="218">
        <v>133.5</v>
      </c>
      <c r="G219" s="218"/>
      <c r="H219" s="219">
        <v>126.5</v>
      </c>
      <c r="I219" s="219">
        <v>178</v>
      </c>
      <c r="J219" s="220" t="s">
        <v>724</v>
      </c>
      <c r="K219" s="221">
        <f t="shared" si="112"/>
        <v>-7</v>
      </c>
      <c r="L219" s="222">
        <f t="shared" si="113"/>
        <v>-5.2434456928838954E-2</v>
      </c>
      <c r="M219" s="218" t="s">
        <v>606</v>
      </c>
      <c r="N219" s="215">
        <v>42615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4">
        <v>68</v>
      </c>
      <c r="B220" s="205">
        <v>42613</v>
      </c>
      <c r="C220" s="205"/>
      <c r="D220" s="206" t="s">
        <v>725</v>
      </c>
      <c r="E220" s="207" t="s">
        <v>625</v>
      </c>
      <c r="F220" s="208">
        <v>560</v>
      </c>
      <c r="G220" s="207"/>
      <c r="H220" s="207">
        <v>725</v>
      </c>
      <c r="I220" s="209">
        <v>725</v>
      </c>
      <c r="J220" s="210" t="s">
        <v>627</v>
      </c>
      <c r="K220" s="211">
        <f t="shared" si="112"/>
        <v>165</v>
      </c>
      <c r="L220" s="212">
        <f t="shared" si="113"/>
        <v>0.29464285714285715</v>
      </c>
      <c r="M220" s="207" t="s">
        <v>593</v>
      </c>
      <c r="N220" s="213">
        <v>42456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4">
        <v>69</v>
      </c>
      <c r="B221" s="205">
        <v>42614</v>
      </c>
      <c r="C221" s="205"/>
      <c r="D221" s="206" t="s">
        <v>726</v>
      </c>
      <c r="E221" s="207" t="s">
        <v>625</v>
      </c>
      <c r="F221" s="208">
        <v>160.5</v>
      </c>
      <c r="G221" s="207"/>
      <c r="H221" s="207">
        <v>210</v>
      </c>
      <c r="I221" s="209">
        <v>210</v>
      </c>
      <c r="J221" s="210" t="s">
        <v>627</v>
      </c>
      <c r="K221" s="211">
        <f t="shared" si="112"/>
        <v>49.5</v>
      </c>
      <c r="L221" s="212">
        <f t="shared" si="113"/>
        <v>0.30841121495327101</v>
      </c>
      <c r="M221" s="207" t="s">
        <v>593</v>
      </c>
      <c r="N221" s="213">
        <v>42871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4">
        <v>70</v>
      </c>
      <c r="B222" s="205">
        <v>42646</v>
      </c>
      <c r="C222" s="205"/>
      <c r="D222" s="206" t="s">
        <v>398</v>
      </c>
      <c r="E222" s="207" t="s">
        <v>625</v>
      </c>
      <c r="F222" s="208">
        <v>430</v>
      </c>
      <c r="G222" s="207"/>
      <c r="H222" s="207">
        <v>596</v>
      </c>
      <c r="I222" s="209">
        <v>575</v>
      </c>
      <c r="J222" s="210" t="s">
        <v>727</v>
      </c>
      <c r="K222" s="211">
        <v>166</v>
      </c>
      <c r="L222" s="212">
        <v>0.38604651162790699</v>
      </c>
      <c r="M222" s="207" t="s">
        <v>593</v>
      </c>
      <c r="N222" s="213">
        <v>42769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4">
        <v>71</v>
      </c>
      <c r="B223" s="205">
        <v>42657</v>
      </c>
      <c r="C223" s="205"/>
      <c r="D223" s="206" t="s">
        <v>728</v>
      </c>
      <c r="E223" s="207" t="s">
        <v>625</v>
      </c>
      <c r="F223" s="208">
        <v>280</v>
      </c>
      <c r="G223" s="207"/>
      <c r="H223" s="207">
        <v>345</v>
      </c>
      <c r="I223" s="209">
        <v>345</v>
      </c>
      <c r="J223" s="210" t="s">
        <v>627</v>
      </c>
      <c r="K223" s="211">
        <f t="shared" ref="K223:K228" si="114">H223-F223</f>
        <v>65</v>
      </c>
      <c r="L223" s="212">
        <f t="shared" ref="L223:L224" si="115">K223/F223</f>
        <v>0.23214285714285715</v>
      </c>
      <c r="M223" s="207" t="s">
        <v>593</v>
      </c>
      <c r="N223" s="213">
        <v>42814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4">
        <v>72</v>
      </c>
      <c r="B224" s="205">
        <v>42657</v>
      </c>
      <c r="C224" s="205"/>
      <c r="D224" s="206" t="s">
        <v>729</v>
      </c>
      <c r="E224" s="207" t="s">
        <v>625</v>
      </c>
      <c r="F224" s="208">
        <v>245</v>
      </c>
      <c r="G224" s="207"/>
      <c r="H224" s="207">
        <v>325.5</v>
      </c>
      <c r="I224" s="209">
        <v>330</v>
      </c>
      <c r="J224" s="210" t="s">
        <v>730</v>
      </c>
      <c r="K224" s="211">
        <f t="shared" si="114"/>
        <v>80.5</v>
      </c>
      <c r="L224" s="212">
        <f t="shared" si="115"/>
        <v>0.32857142857142857</v>
      </c>
      <c r="M224" s="207" t="s">
        <v>593</v>
      </c>
      <c r="N224" s="213">
        <v>42769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73</v>
      </c>
      <c r="B225" s="205">
        <v>42660</v>
      </c>
      <c r="C225" s="205"/>
      <c r="D225" s="206" t="s">
        <v>348</v>
      </c>
      <c r="E225" s="207" t="s">
        <v>625</v>
      </c>
      <c r="F225" s="208">
        <v>125</v>
      </c>
      <c r="G225" s="207"/>
      <c r="H225" s="207">
        <v>160</v>
      </c>
      <c r="I225" s="209">
        <v>160</v>
      </c>
      <c r="J225" s="210" t="s">
        <v>683</v>
      </c>
      <c r="K225" s="211">
        <f t="shared" si="114"/>
        <v>35</v>
      </c>
      <c r="L225" s="212">
        <v>0.28000000000000003</v>
      </c>
      <c r="M225" s="207" t="s">
        <v>593</v>
      </c>
      <c r="N225" s="213">
        <v>42803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4">
        <v>74</v>
      </c>
      <c r="B226" s="205">
        <v>42660</v>
      </c>
      <c r="C226" s="205"/>
      <c r="D226" s="206" t="s">
        <v>471</v>
      </c>
      <c r="E226" s="207" t="s">
        <v>625</v>
      </c>
      <c r="F226" s="208">
        <v>114</v>
      </c>
      <c r="G226" s="207"/>
      <c r="H226" s="207">
        <v>145</v>
      </c>
      <c r="I226" s="209">
        <v>145</v>
      </c>
      <c r="J226" s="210" t="s">
        <v>683</v>
      </c>
      <c r="K226" s="211">
        <f t="shared" si="114"/>
        <v>31</v>
      </c>
      <c r="L226" s="212">
        <f t="shared" ref="L226:L228" si="116">K226/F226</f>
        <v>0.27192982456140352</v>
      </c>
      <c r="M226" s="207" t="s">
        <v>593</v>
      </c>
      <c r="N226" s="213">
        <v>42859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4">
        <v>75</v>
      </c>
      <c r="B227" s="205">
        <v>42660</v>
      </c>
      <c r="C227" s="205"/>
      <c r="D227" s="206" t="s">
        <v>731</v>
      </c>
      <c r="E227" s="207" t="s">
        <v>625</v>
      </c>
      <c r="F227" s="208">
        <v>212</v>
      </c>
      <c r="G227" s="207"/>
      <c r="H227" s="207">
        <v>280</v>
      </c>
      <c r="I227" s="209">
        <v>276</v>
      </c>
      <c r="J227" s="210" t="s">
        <v>732</v>
      </c>
      <c r="K227" s="211">
        <f t="shared" si="114"/>
        <v>68</v>
      </c>
      <c r="L227" s="212">
        <f t="shared" si="116"/>
        <v>0.32075471698113206</v>
      </c>
      <c r="M227" s="207" t="s">
        <v>593</v>
      </c>
      <c r="N227" s="213">
        <v>42858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4">
        <v>76</v>
      </c>
      <c r="B228" s="205">
        <v>42678</v>
      </c>
      <c r="C228" s="205"/>
      <c r="D228" s="206" t="s">
        <v>459</v>
      </c>
      <c r="E228" s="207" t="s">
        <v>625</v>
      </c>
      <c r="F228" s="208">
        <v>155</v>
      </c>
      <c r="G228" s="207"/>
      <c r="H228" s="207">
        <v>210</v>
      </c>
      <c r="I228" s="209">
        <v>210</v>
      </c>
      <c r="J228" s="210" t="s">
        <v>733</v>
      </c>
      <c r="K228" s="211">
        <f t="shared" si="114"/>
        <v>55</v>
      </c>
      <c r="L228" s="212">
        <f t="shared" si="116"/>
        <v>0.35483870967741937</v>
      </c>
      <c r="M228" s="207" t="s">
        <v>593</v>
      </c>
      <c r="N228" s="213">
        <v>42944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4">
        <v>77</v>
      </c>
      <c r="B229" s="215">
        <v>42710</v>
      </c>
      <c r="C229" s="215"/>
      <c r="D229" s="216" t="s">
        <v>734</v>
      </c>
      <c r="E229" s="217" t="s">
        <v>625</v>
      </c>
      <c r="F229" s="218">
        <v>150.5</v>
      </c>
      <c r="G229" s="218"/>
      <c r="H229" s="219">
        <v>72.5</v>
      </c>
      <c r="I229" s="219">
        <v>174</v>
      </c>
      <c r="J229" s="220" t="s">
        <v>735</v>
      </c>
      <c r="K229" s="221">
        <v>-78</v>
      </c>
      <c r="L229" s="222">
        <v>-0.51827242524916906</v>
      </c>
      <c r="M229" s="218" t="s">
        <v>606</v>
      </c>
      <c r="N229" s="215">
        <v>43333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4">
        <v>78</v>
      </c>
      <c r="B230" s="205">
        <v>42712</v>
      </c>
      <c r="C230" s="205"/>
      <c r="D230" s="206" t="s">
        <v>736</v>
      </c>
      <c r="E230" s="207" t="s">
        <v>625</v>
      </c>
      <c r="F230" s="208">
        <v>380</v>
      </c>
      <c r="G230" s="207"/>
      <c r="H230" s="207">
        <v>478</v>
      </c>
      <c r="I230" s="209">
        <v>468</v>
      </c>
      <c r="J230" s="210" t="s">
        <v>683</v>
      </c>
      <c r="K230" s="211">
        <f t="shared" ref="K230:K232" si="117">H230-F230</f>
        <v>98</v>
      </c>
      <c r="L230" s="212">
        <f t="shared" ref="L230:L232" si="118">K230/F230</f>
        <v>0.25789473684210529</v>
      </c>
      <c r="M230" s="207" t="s">
        <v>593</v>
      </c>
      <c r="N230" s="213">
        <v>43025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4">
        <v>79</v>
      </c>
      <c r="B231" s="205">
        <v>42734</v>
      </c>
      <c r="C231" s="205"/>
      <c r="D231" s="206" t="s">
        <v>109</v>
      </c>
      <c r="E231" s="207" t="s">
        <v>625</v>
      </c>
      <c r="F231" s="208">
        <v>305</v>
      </c>
      <c r="G231" s="207"/>
      <c r="H231" s="207">
        <v>375</v>
      </c>
      <c r="I231" s="209">
        <v>375</v>
      </c>
      <c r="J231" s="210" t="s">
        <v>683</v>
      </c>
      <c r="K231" s="211">
        <f t="shared" si="117"/>
        <v>70</v>
      </c>
      <c r="L231" s="212">
        <f t="shared" si="118"/>
        <v>0.22950819672131148</v>
      </c>
      <c r="M231" s="207" t="s">
        <v>593</v>
      </c>
      <c r="N231" s="213">
        <v>42768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4">
        <v>80</v>
      </c>
      <c r="B232" s="205">
        <v>42739</v>
      </c>
      <c r="C232" s="205"/>
      <c r="D232" s="206" t="s">
        <v>95</v>
      </c>
      <c r="E232" s="207" t="s">
        <v>625</v>
      </c>
      <c r="F232" s="208">
        <v>99.5</v>
      </c>
      <c r="G232" s="207"/>
      <c r="H232" s="207">
        <v>158</v>
      </c>
      <c r="I232" s="209">
        <v>158</v>
      </c>
      <c r="J232" s="210" t="s">
        <v>683</v>
      </c>
      <c r="K232" s="211">
        <f t="shared" si="117"/>
        <v>58.5</v>
      </c>
      <c r="L232" s="212">
        <f t="shared" si="118"/>
        <v>0.5879396984924623</v>
      </c>
      <c r="M232" s="207" t="s">
        <v>593</v>
      </c>
      <c r="N232" s="213">
        <v>42898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4">
        <v>81</v>
      </c>
      <c r="B233" s="205">
        <v>42739</v>
      </c>
      <c r="C233" s="205"/>
      <c r="D233" s="206" t="s">
        <v>95</v>
      </c>
      <c r="E233" s="207" t="s">
        <v>625</v>
      </c>
      <c r="F233" s="208">
        <v>99.5</v>
      </c>
      <c r="G233" s="207"/>
      <c r="H233" s="207">
        <v>158</v>
      </c>
      <c r="I233" s="209">
        <v>158</v>
      </c>
      <c r="J233" s="210" t="s">
        <v>683</v>
      </c>
      <c r="K233" s="211">
        <v>58.5</v>
      </c>
      <c r="L233" s="212">
        <v>0.58793969849246197</v>
      </c>
      <c r="M233" s="207" t="s">
        <v>593</v>
      </c>
      <c r="N233" s="213">
        <v>42898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4">
        <v>82</v>
      </c>
      <c r="B234" s="205">
        <v>42786</v>
      </c>
      <c r="C234" s="205"/>
      <c r="D234" s="206" t="s">
        <v>186</v>
      </c>
      <c r="E234" s="207" t="s">
        <v>625</v>
      </c>
      <c r="F234" s="208">
        <v>140.5</v>
      </c>
      <c r="G234" s="207"/>
      <c r="H234" s="207">
        <v>220</v>
      </c>
      <c r="I234" s="209">
        <v>220</v>
      </c>
      <c r="J234" s="210" t="s">
        <v>683</v>
      </c>
      <c r="K234" s="211">
        <f>H234-F234</f>
        <v>79.5</v>
      </c>
      <c r="L234" s="212">
        <f>K234/F234</f>
        <v>0.5658362989323843</v>
      </c>
      <c r="M234" s="207" t="s">
        <v>593</v>
      </c>
      <c r="N234" s="213">
        <v>42864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4">
        <v>83</v>
      </c>
      <c r="B235" s="205">
        <v>42786</v>
      </c>
      <c r="C235" s="205"/>
      <c r="D235" s="206" t="s">
        <v>737</v>
      </c>
      <c r="E235" s="207" t="s">
        <v>625</v>
      </c>
      <c r="F235" s="208">
        <v>202.5</v>
      </c>
      <c r="G235" s="207"/>
      <c r="H235" s="207">
        <v>234</v>
      </c>
      <c r="I235" s="209">
        <v>234</v>
      </c>
      <c r="J235" s="210" t="s">
        <v>683</v>
      </c>
      <c r="K235" s="211">
        <v>31.5</v>
      </c>
      <c r="L235" s="212">
        <v>0.155555555555556</v>
      </c>
      <c r="M235" s="207" t="s">
        <v>593</v>
      </c>
      <c r="N235" s="213">
        <v>42836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4">
        <v>84</v>
      </c>
      <c r="B236" s="205">
        <v>42818</v>
      </c>
      <c r="C236" s="205"/>
      <c r="D236" s="206" t="s">
        <v>738</v>
      </c>
      <c r="E236" s="207" t="s">
        <v>625</v>
      </c>
      <c r="F236" s="208">
        <v>300.5</v>
      </c>
      <c r="G236" s="207"/>
      <c r="H236" s="207">
        <v>417.5</v>
      </c>
      <c r="I236" s="209">
        <v>420</v>
      </c>
      <c r="J236" s="210" t="s">
        <v>739</v>
      </c>
      <c r="K236" s="211">
        <f>H236-F236</f>
        <v>117</v>
      </c>
      <c r="L236" s="212">
        <f>K236/F236</f>
        <v>0.38935108153078202</v>
      </c>
      <c r="M236" s="207" t="s">
        <v>593</v>
      </c>
      <c r="N236" s="213">
        <v>43070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4">
        <v>85</v>
      </c>
      <c r="B237" s="205">
        <v>42818</v>
      </c>
      <c r="C237" s="205"/>
      <c r="D237" s="206" t="s">
        <v>713</v>
      </c>
      <c r="E237" s="207" t="s">
        <v>625</v>
      </c>
      <c r="F237" s="208">
        <v>850</v>
      </c>
      <c r="G237" s="207"/>
      <c r="H237" s="207">
        <v>1042.5</v>
      </c>
      <c r="I237" s="209">
        <v>1023</v>
      </c>
      <c r="J237" s="210" t="s">
        <v>740</v>
      </c>
      <c r="K237" s="211">
        <v>192.5</v>
      </c>
      <c r="L237" s="212">
        <v>0.22647058823529401</v>
      </c>
      <c r="M237" s="207" t="s">
        <v>593</v>
      </c>
      <c r="N237" s="213">
        <v>42830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4">
        <v>86</v>
      </c>
      <c r="B238" s="205">
        <v>42830</v>
      </c>
      <c r="C238" s="205"/>
      <c r="D238" s="206" t="s">
        <v>490</v>
      </c>
      <c r="E238" s="207" t="s">
        <v>625</v>
      </c>
      <c r="F238" s="208">
        <v>785</v>
      </c>
      <c r="G238" s="207"/>
      <c r="H238" s="207">
        <v>930</v>
      </c>
      <c r="I238" s="209">
        <v>920</v>
      </c>
      <c r="J238" s="210" t="s">
        <v>741</v>
      </c>
      <c r="K238" s="211">
        <f>H238-F238</f>
        <v>145</v>
      </c>
      <c r="L238" s="212">
        <f>K238/F238</f>
        <v>0.18471337579617833</v>
      </c>
      <c r="M238" s="207" t="s">
        <v>593</v>
      </c>
      <c r="N238" s="213">
        <v>42976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4">
        <v>87</v>
      </c>
      <c r="B239" s="215">
        <v>42831</v>
      </c>
      <c r="C239" s="215"/>
      <c r="D239" s="216" t="s">
        <v>742</v>
      </c>
      <c r="E239" s="217" t="s">
        <v>625</v>
      </c>
      <c r="F239" s="218">
        <v>40</v>
      </c>
      <c r="G239" s="218"/>
      <c r="H239" s="219">
        <v>13.1</v>
      </c>
      <c r="I239" s="219">
        <v>60</v>
      </c>
      <c r="J239" s="220" t="s">
        <v>743</v>
      </c>
      <c r="K239" s="221">
        <v>-26.9</v>
      </c>
      <c r="L239" s="222">
        <v>-0.67249999999999999</v>
      </c>
      <c r="M239" s="218" t="s">
        <v>606</v>
      </c>
      <c r="N239" s="215">
        <v>43138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4">
        <v>88</v>
      </c>
      <c r="B240" s="205">
        <v>42837</v>
      </c>
      <c r="C240" s="205"/>
      <c r="D240" s="206" t="s">
        <v>94</v>
      </c>
      <c r="E240" s="207" t="s">
        <v>625</v>
      </c>
      <c r="F240" s="208">
        <v>289.5</v>
      </c>
      <c r="G240" s="207"/>
      <c r="H240" s="207">
        <v>354</v>
      </c>
      <c r="I240" s="209">
        <v>360</v>
      </c>
      <c r="J240" s="210" t="s">
        <v>744</v>
      </c>
      <c r="K240" s="211">
        <f t="shared" ref="K240:K248" si="119">H240-F240</f>
        <v>64.5</v>
      </c>
      <c r="L240" s="212">
        <f t="shared" ref="L240:L248" si="120">K240/F240</f>
        <v>0.22279792746113988</v>
      </c>
      <c r="M240" s="207" t="s">
        <v>593</v>
      </c>
      <c r="N240" s="213">
        <v>43040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4">
        <v>89</v>
      </c>
      <c r="B241" s="205">
        <v>42845</v>
      </c>
      <c r="C241" s="205"/>
      <c r="D241" s="206" t="s">
        <v>429</v>
      </c>
      <c r="E241" s="207" t="s">
        <v>625</v>
      </c>
      <c r="F241" s="208">
        <v>700</v>
      </c>
      <c r="G241" s="207"/>
      <c r="H241" s="207">
        <v>840</v>
      </c>
      <c r="I241" s="209">
        <v>840</v>
      </c>
      <c r="J241" s="210" t="s">
        <v>745</v>
      </c>
      <c r="K241" s="211">
        <f t="shared" si="119"/>
        <v>140</v>
      </c>
      <c r="L241" s="212">
        <f t="shared" si="120"/>
        <v>0.2</v>
      </c>
      <c r="M241" s="207" t="s">
        <v>593</v>
      </c>
      <c r="N241" s="213">
        <v>42893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4">
        <v>90</v>
      </c>
      <c r="B242" s="205">
        <v>42887</v>
      </c>
      <c r="C242" s="205"/>
      <c r="D242" s="206" t="s">
        <v>746</v>
      </c>
      <c r="E242" s="207" t="s">
        <v>625</v>
      </c>
      <c r="F242" s="208">
        <v>130</v>
      </c>
      <c r="G242" s="207"/>
      <c r="H242" s="207">
        <v>144.25</v>
      </c>
      <c r="I242" s="209">
        <v>170</v>
      </c>
      <c r="J242" s="210" t="s">
        <v>747</v>
      </c>
      <c r="K242" s="211">
        <f t="shared" si="119"/>
        <v>14.25</v>
      </c>
      <c r="L242" s="212">
        <f t="shared" si="120"/>
        <v>0.10961538461538461</v>
      </c>
      <c r="M242" s="207" t="s">
        <v>593</v>
      </c>
      <c r="N242" s="213">
        <v>43675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4">
        <v>91</v>
      </c>
      <c r="B243" s="205">
        <v>42901</v>
      </c>
      <c r="C243" s="205"/>
      <c r="D243" s="206" t="s">
        <v>748</v>
      </c>
      <c r="E243" s="207" t="s">
        <v>625</v>
      </c>
      <c r="F243" s="208">
        <v>214.5</v>
      </c>
      <c r="G243" s="207"/>
      <c r="H243" s="207">
        <v>262</v>
      </c>
      <c r="I243" s="209">
        <v>262</v>
      </c>
      <c r="J243" s="210" t="s">
        <v>749</v>
      </c>
      <c r="K243" s="211">
        <f t="shared" si="119"/>
        <v>47.5</v>
      </c>
      <c r="L243" s="212">
        <f t="shared" si="120"/>
        <v>0.22144522144522144</v>
      </c>
      <c r="M243" s="207" t="s">
        <v>593</v>
      </c>
      <c r="N243" s="213">
        <v>42977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5">
        <v>92</v>
      </c>
      <c r="B244" s="236">
        <v>42933</v>
      </c>
      <c r="C244" s="236"/>
      <c r="D244" s="237" t="s">
        <v>750</v>
      </c>
      <c r="E244" s="238" t="s">
        <v>625</v>
      </c>
      <c r="F244" s="239">
        <v>370</v>
      </c>
      <c r="G244" s="238"/>
      <c r="H244" s="238">
        <v>447.5</v>
      </c>
      <c r="I244" s="240">
        <v>450</v>
      </c>
      <c r="J244" s="241" t="s">
        <v>683</v>
      </c>
      <c r="K244" s="211">
        <f t="shared" si="119"/>
        <v>77.5</v>
      </c>
      <c r="L244" s="242">
        <f t="shared" si="120"/>
        <v>0.20945945945945946</v>
      </c>
      <c r="M244" s="238" t="s">
        <v>593</v>
      </c>
      <c r="N244" s="243">
        <v>43035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5">
        <v>93</v>
      </c>
      <c r="B245" s="236">
        <v>42943</v>
      </c>
      <c r="C245" s="236"/>
      <c r="D245" s="237" t="s">
        <v>184</v>
      </c>
      <c r="E245" s="238" t="s">
        <v>625</v>
      </c>
      <c r="F245" s="239">
        <v>657.5</v>
      </c>
      <c r="G245" s="238"/>
      <c r="H245" s="238">
        <v>825</v>
      </c>
      <c r="I245" s="240">
        <v>820</v>
      </c>
      <c r="J245" s="241" t="s">
        <v>683</v>
      </c>
      <c r="K245" s="211">
        <f t="shared" si="119"/>
        <v>167.5</v>
      </c>
      <c r="L245" s="242">
        <f t="shared" si="120"/>
        <v>0.25475285171102663</v>
      </c>
      <c r="M245" s="238" t="s">
        <v>593</v>
      </c>
      <c r="N245" s="243">
        <v>43090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4">
        <v>94</v>
      </c>
      <c r="B246" s="205">
        <v>42964</v>
      </c>
      <c r="C246" s="205"/>
      <c r="D246" s="206" t="s">
        <v>364</v>
      </c>
      <c r="E246" s="207" t="s">
        <v>625</v>
      </c>
      <c r="F246" s="208">
        <v>605</v>
      </c>
      <c r="G246" s="207"/>
      <c r="H246" s="207">
        <v>750</v>
      </c>
      <c r="I246" s="209">
        <v>750</v>
      </c>
      <c r="J246" s="210" t="s">
        <v>741</v>
      </c>
      <c r="K246" s="211">
        <f t="shared" si="119"/>
        <v>145</v>
      </c>
      <c r="L246" s="212">
        <f t="shared" si="120"/>
        <v>0.23966942148760331</v>
      </c>
      <c r="M246" s="207" t="s">
        <v>593</v>
      </c>
      <c r="N246" s="213">
        <v>43027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14">
        <v>95</v>
      </c>
      <c r="B247" s="215">
        <v>42979</v>
      </c>
      <c r="C247" s="215"/>
      <c r="D247" s="223" t="s">
        <v>751</v>
      </c>
      <c r="E247" s="218" t="s">
        <v>625</v>
      </c>
      <c r="F247" s="218">
        <v>255</v>
      </c>
      <c r="G247" s="219"/>
      <c r="H247" s="219">
        <v>217.25</v>
      </c>
      <c r="I247" s="219">
        <v>320</v>
      </c>
      <c r="J247" s="220" t="s">
        <v>752</v>
      </c>
      <c r="K247" s="221">
        <f t="shared" si="119"/>
        <v>-37.75</v>
      </c>
      <c r="L247" s="224">
        <f t="shared" si="120"/>
        <v>-0.14803921568627451</v>
      </c>
      <c r="M247" s="218" t="s">
        <v>606</v>
      </c>
      <c r="N247" s="215">
        <v>43661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4">
        <v>96</v>
      </c>
      <c r="B248" s="205">
        <v>42997</v>
      </c>
      <c r="C248" s="205"/>
      <c r="D248" s="206" t="s">
        <v>753</v>
      </c>
      <c r="E248" s="207" t="s">
        <v>625</v>
      </c>
      <c r="F248" s="208">
        <v>215</v>
      </c>
      <c r="G248" s="207"/>
      <c r="H248" s="207">
        <v>258</v>
      </c>
      <c r="I248" s="209">
        <v>258</v>
      </c>
      <c r="J248" s="210" t="s">
        <v>683</v>
      </c>
      <c r="K248" s="211">
        <f t="shared" si="119"/>
        <v>43</v>
      </c>
      <c r="L248" s="212">
        <f t="shared" si="120"/>
        <v>0.2</v>
      </c>
      <c r="M248" s="207" t="s">
        <v>593</v>
      </c>
      <c r="N248" s="213">
        <v>43040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04">
        <v>97</v>
      </c>
      <c r="B249" s="205">
        <v>42997</v>
      </c>
      <c r="C249" s="205"/>
      <c r="D249" s="206" t="s">
        <v>753</v>
      </c>
      <c r="E249" s="207" t="s">
        <v>625</v>
      </c>
      <c r="F249" s="208">
        <v>215</v>
      </c>
      <c r="G249" s="207"/>
      <c r="H249" s="207">
        <v>258</v>
      </c>
      <c r="I249" s="209">
        <v>258</v>
      </c>
      <c r="J249" s="241" t="s">
        <v>683</v>
      </c>
      <c r="K249" s="211">
        <v>43</v>
      </c>
      <c r="L249" s="212">
        <v>0.2</v>
      </c>
      <c r="M249" s="207" t="s">
        <v>593</v>
      </c>
      <c r="N249" s="213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5">
        <v>98</v>
      </c>
      <c r="B250" s="236">
        <v>42998</v>
      </c>
      <c r="C250" s="236"/>
      <c r="D250" s="237" t="s">
        <v>754</v>
      </c>
      <c r="E250" s="238" t="s">
        <v>625</v>
      </c>
      <c r="F250" s="208">
        <v>75</v>
      </c>
      <c r="G250" s="238"/>
      <c r="H250" s="238">
        <v>90</v>
      </c>
      <c r="I250" s="240">
        <v>90</v>
      </c>
      <c r="J250" s="210" t="s">
        <v>755</v>
      </c>
      <c r="K250" s="211">
        <f t="shared" ref="K250:K255" si="121">H250-F250</f>
        <v>15</v>
      </c>
      <c r="L250" s="212">
        <f t="shared" ref="L250:L255" si="122">K250/F250</f>
        <v>0.2</v>
      </c>
      <c r="M250" s="207" t="s">
        <v>593</v>
      </c>
      <c r="N250" s="213">
        <v>43019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5">
        <v>99</v>
      </c>
      <c r="B251" s="236">
        <v>43011</v>
      </c>
      <c r="C251" s="236"/>
      <c r="D251" s="237" t="s">
        <v>608</v>
      </c>
      <c r="E251" s="238" t="s">
        <v>625</v>
      </c>
      <c r="F251" s="239">
        <v>315</v>
      </c>
      <c r="G251" s="238"/>
      <c r="H251" s="238">
        <v>392</v>
      </c>
      <c r="I251" s="240">
        <v>384</v>
      </c>
      <c r="J251" s="241" t="s">
        <v>756</v>
      </c>
      <c r="K251" s="211">
        <f t="shared" si="121"/>
        <v>77</v>
      </c>
      <c r="L251" s="242">
        <f t="shared" si="122"/>
        <v>0.24444444444444444</v>
      </c>
      <c r="M251" s="238" t="s">
        <v>593</v>
      </c>
      <c r="N251" s="243">
        <v>43017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5">
        <v>100</v>
      </c>
      <c r="B252" s="236">
        <v>43013</v>
      </c>
      <c r="C252" s="236"/>
      <c r="D252" s="237" t="s">
        <v>464</v>
      </c>
      <c r="E252" s="238" t="s">
        <v>625</v>
      </c>
      <c r="F252" s="239">
        <v>145</v>
      </c>
      <c r="G252" s="238"/>
      <c r="H252" s="238">
        <v>179</v>
      </c>
      <c r="I252" s="240">
        <v>180</v>
      </c>
      <c r="J252" s="241" t="s">
        <v>757</v>
      </c>
      <c r="K252" s="211">
        <f t="shared" si="121"/>
        <v>34</v>
      </c>
      <c r="L252" s="242">
        <f t="shared" si="122"/>
        <v>0.23448275862068965</v>
      </c>
      <c r="M252" s="238" t="s">
        <v>593</v>
      </c>
      <c r="N252" s="243">
        <v>43025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5">
        <v>101</v>
      </c>
      <c r="B253" s="236">
        <v>43014</v>
      </c>
      <c r="C253" s="236"/>
      <c r="D253" s="237" t="s">
        <v>338</v>
      </c>
      <c r="E253" s="238" t="s">
        <v>625</v>
      </c>
      <c r="F253" s="239">
        <v>256</v>
      </c>
      <c r="G253" s="238"/>
      <c r="H253" s="238">
        <v>323</v>
      </c>
      <c r="I253" s="240">
        <v>320</v>
      </c>
      <c r="J253" s="241" t="s">
        <v>683</v>
      </c>
      <c r="K253" s="211">
        <f t="shared" si="121"/>
        <v>67</v>
      </c>
      <c r="L253" s="242">
        <f t="shared" si="122"/>
        <v>0.26171875</v>
      </c>
      <c r="M253" s="238" t="s">
        <v>593</v>
      </c>
      <c r="N253" s="243">
        <v>43067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5">
        <v>102</v>
      </c>
      <c r="B254" s="236">
        <v>43017</v>
      </c>
      <c r="C254" s="236"/>
      <c r="D254" s="237" t="s">
        <v>354</v>
      </c>
      <c r="E254" s="238" t="s">
        <v>625</v>
      </c>
      <c r="F254" s="239">
        <v>137.5</v>
      </c>
      <c r="G254" s="238"/>
      <c r="H254" s="238">
        <v>184</v>
      </c>
      <c r="I254" s="240">
        <v>183</v>
      </c>
      <c r="J254" s="241" t="s">
        <v>758</v>
      </c>
      <c r="K254" s="211">
        <f t="shared" si="121"/>
        <v>46.5</v>
      </c>
      <c r="L254" s="242">
        <f t="shared" si="122"/>
        <v>0.33818181818181819</v>
      </c>
      <c r="M254" s="238" t="s">
        <v>593</v>
      </c>
      <c r="N254" s="243">
        <v>43108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5">
        <v>103</v>
      </c>
      <c r="B255" s="236">
        <v>43018</v>
      </c>
      <c r="C255" s="236"/>
      <c r="D255" s="237" t="s">
        <v>759</v>
      </c>
      <c r="E255" s="238" t="s">
        <v>625</v>
      </c>
      <c r="F255" s="239">
        <v>125.5</v>
      </c>
      <c r="G255" s="238"/>
      <c r="H255" s="238">
        <v>158</v>
      </c>
      <c r="I255" s="240">
        <v>155</v>
      </c>
      <c r="J255" s="241" t="s">
        <v>760</v>
      </c>
      <c r="K255" s="211">
        <f t="shared" si="121"/>
        <v>32.5</v>
      </c>
      <c r="L255" s="242">
        <f t="shared" si="122"/>
        <v>0.25896414342629481</v>
      </c>
      <c r="M255" s="238" t="s">
        <v>593</v>
      </c>
      <c r="N255" s="243">
        <v>43067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5">
        <v>104</v>
      </c>
      <c r="B256" s="236">
        <v>43018</v>
      </c>
      <c r="C256" s="236"/>
      <c r="D256" s="237" t="s">
        <v>761</v>
      </c>
      <c r="E256" s="238" t="s">
        <v>625</v>
      </c>
      <c r="F256" s="239">
        <v>895</v>
      </c>
      <c r="G256" s="238"/>
      <c r="H256" s="238">
        <v>1122.5</v>
      </c>
      <c r="I256" s="240">
        <v>1078</v>
      </c>
      <c r="J256" s="241" t="s">
        <v>762</v>
      </c>
      <c r="K256" s="211">
        <v>227.5</v>
      </c>
      <c r="L256" s="242">
        <v>0.25418994413407803</v>
      </c>
      <c r="M256" s="238" t="s">
        <v>593</v>
      </c>
      <c r="N256" s="243">
        <v>43117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5">
        <v>105</v>
      </c>
      <c r="B257" s="236">
        <v>43020</v>
      </c>
      <c r="C257" s="236"/>
      <c r="D257" s="237" t="s">
        <v>347</v>
      </c>
      <c r="E257" s="238" t="s">
        <v>625</v>
      </c>
      <c r="F257" s="239">
        <v>525</v>
      </c>
      <c r="G257" s="238"/>
      <c r="H257" s="238">
        <v>629</v>
      </c>
      <c r="I257" s="240">
        <v>629</v>
      </c>
      <c r="J257" s="241" t="s">
        <v>683</v>
      </c>
      <c r="K257" s="211">
        <v>104</v>
      </c>
      <c r="L257" s="242">
        <v>0.19809523809523799</v>
      </c>
      <c r="M257" s="238" t="s">
        <v>593</v>
      </c>
      <c r="N257" s="243">
        <v>43119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35">
        <v>106</v>
      </c>
      <c r="B258" s="236">
        <v>43046</v>
      </c>
      <c r="C258" s="236"/>
      <c r="D258" s="237" t="s">
        <v>389</v>
      </c>
      <c r="E258" s="238" t="s">
        <v>625</v>
      </c>
      <c r="F258" s="239">
        <v>740</v>
      </c>
      <c r="G258" s="238"/>
      <c r="H258" s="238">
        <v>892.5</v>
      </c>
      <c r="I258" s="240">
        <v>900</v>
      </c>
      <c r="J258" s="241" t="s">
        <v>763</v>
      </c>
      <c r="K258" s="211">
        <f t="shared" ref="K258:K260" si="123">H258-F258</f>
        <v>152.5</v>
      </c>
      <c r="L258" s="242">
        <f t="shared" ref="L258:L260" si="124">K258/F258</f>
        <v>0.20608108108108109</v>
      </c>
      <c r="M258" s="238" t="s">
        <v>593</v>
      </c>
      <c r="N258" s="243">
        <v>43052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04">
        <v>107</v>
      </c>
      <c r="B259" s="205">
        <v>43073</v>
      </c>
      <c r="C259" s="205"/>
      <c r="D259" s="206" t="s">
        <v>764</v>
      </c>
      <c r="E259" s="207" t="s">
        <v>625</v>
      </c>
      <c r="F259" s="208">
        <v>118.5</v>
      </c>
      <c r="G259" s="207"/>
      <c r="H259" s="207">
        <v>143.5</v>
      </c>
      <c r="I259" s="209">
        <v>145</v>
      </c>
      <c r="J259" s="210" t="s">
        <v>615</v>
      </c>
      <c r="K259" s="211">
        <f t="shared" si="123"/>
        <v>25</v>
      </c>
      <c r="L259" s="212">
        <f t="shared" si="124"/>
        <v>0.2109704641350211</v>
      </c>
      <c r="M259" s="207" t="s">
        <v>593</v>
      </c>
      <c r="N259" s="213">
        <v>43097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4">
        <v>108</v>
      </c>
      <c r="B260" s="215">
        <v>43090</v>
      </c>
      <c r="C260" s="215"/>
      <c r="D260" s="216" t="s">
        <v>435</v>
      </c>
      <c r="E260" s="217" t="s">
        <v>625</v>
      </c>
      <c r="F260" s="218">
        <v>715</v>
      </c>
      <c r="G260" s="218"/>
      <c r="H260" s="219">
        <v>500</v>
      </c>
      <c r="I260" s="219">
        <v>872</v>
      </c>
      <c r="J260" s="220" t="s">
        <v>765</v>
      </c>
      <c r="K260" s="221">
        <f t="shared" si="123"/>
        <v>-215</v>
      </c>
      <c r="L260" s="222">
        <f t="shared" si="124"/>
        <v>-0.30069930069930068</v>
      </c>
      <c r="M260" s="218" t="s">
        <v>606</v>
      </c>
      <c r="N260" s="215">
        <v>43670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04">
        <v>109</v>
      </c>
      <c r="B261" s="205">
        <v>43098</v>
      </c>
      <c r="C261" s="205"/>
      <c r="D261" s="206" t="s">
        <v>608</v>
      </c>
      <c r="E261" s="207" t="s">
        <v>625</v>
      </c>
      <c r="F261" s="208">
        <v>435</v>
      </c>
      <c r="G261" s="207"/>
      <c r="H261" s="207">
        <v>542.5</v>
      </c>
      <c r="I261" s="209">
        <v>539</v>
      </c>
      <c r="J261" s="210" t="s">
        <v>683</v>
      </c>
      <c r="K261" s="211">
        <v>107.5</v>
      </c>
      <c r="L261" s="212">
        <v>0.247126436781609</v>
      </c>
      <c r="M261" s="207" t="s">
        <v>593</v>
      </c>
      <c r="N261" s="213">
        <v>43206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04">
        <v>110</v>
      </c>
      <c r="B262" s="205">
        <v>43098</v>
      </c>
      <c r="C262" s="205"/>
      <c r="D262" s="206" t="s">
        <v>564</v>
      </c>
      <c r="E262" s="207" t="s">
        <v>625</v>
      </c>
      <c r="F262" s="208">
        <v>885</v>
      </c>
      <c r="G262" s="207"/>
      <c r="H262" s="207">
        <v>1090</v>
      </c>
      <c r="I262" s="209">
        <v>1084</v>
      </c>
      <c r="J262" s="210" t="s">
        <v>683</v>
      </c>
      <c r="K262" s="211">
        <v>205</v>
      </c>
      <c r="L262" s="212">
        <v>0.23163841807909599</v>
      </c>
      <c r="M262" s="207" t="s">
        <v>593</v>
      </c>
      <c r="N262" s="213">
        <v>43213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44">
        <v>111</v>
      </c>
      <c r="B263" s="245">
        <v>43192</v>
      </c>
      <c r="C263" s="245"/>
      <c r="D263" s="223" t="s">
        <v>766</v>
      </c>
      <c r="E263" s="218" t="s">
        <v>625</v>
      </c>
      <c r="F263" s="246">
        <v>478.5</v>
      </c>
      <c r="G263" s="218"/>
      <c r="H263" s="218">
        <v>442</v>
      </c>
      <c r="I263" s="219">
        <v>613</v>
      </c>
      <c r="J263" s="220" t="s">
        <v>767</v>
      </c>
      <c r="K263" s="221">
        <f t="shared" ref="K263:K266" si="125">H263-F263</f>
        <v>-36.5</v>
      </c>
      <c r="L263" s="222">
        <f t="shared" ref="L263:L266" si="126">K263/F263</f>
        <v>-7.6280041797283177E-2</v>
      </c>
      <c r="M263" s="218" t="s">
        <v>606</v>
      </c>
      <c r="N263" s="215">
        <v>43762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4">
        <v>112</v>
      </c>
      <c r="B264" s="215">
        <v>43194</v>
      </c>
      <c r="C264" s="215"/>
      <c r="D264" s="216" t="s">
        <v>768</v>
      </c>
      <c r="E264" s="217" t="s">
        <v>625</v>
      </c>
      <c r="F264" s="218">
        <f>141.5-7.3</f>
        <v>134.19999999999999</v>
      </c>
      <c r="G264" s="218"/>
      <c r="H264" s="219">
        <v>77</v>
      </c>
      <c r="I264" s="219">
        <v>180</v>
      </c>
      <c r="J264" s="220" t="s">
        <v>769</v>
      </c>
      <c r="K264" s="221">
        <f t="shared" si="125"/>
        <v>-57.199999999999989</v>
      </c>
      <c r="L264" s="222">
        <f t="shared" si="126"/>
        <v>-0.42622950819672129</v>
      </c>
      <c r="M264" s="218" t="s">
        <v>606</v>
      </c>
      <c r="N264" s="215">
        <v>43522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4">
        <v>113</v>
      </c>
      <c r="B265" s="215">
        <v>43209</v>
      </c>
      <c r="C265" s="215"/>
      <c r="D265" s="216" t="s">
        <v>770</v>
      </c>
      <c r="E265" s="217" t="s">
        <v>625</v>
      </c>
      <c r="F265" s="218">
        <v>430</v>
      </c>
      <c r="G265" s="218"/>
      <c r="H265" s="219">
        <v>220</v>
      </c>
      <c r="I265" s="219">
        <v>537</v>
      </c>
      <c r="J265" s="220" t="s">
        <v>771</v>
      </c>
      <c r="K265" s="221">
        <f t="shared" si="125"/>
        <v>-210</v>
      </c>
      <c r="L265" s="222">
        <f t="shared" si="126"/>
        <v>-0.48837209302325579</v>
      </c>
      <c r="M265" s="218" t="s">
        <v>606</v>
      </c>
      <c r="N265" s="215">
        <v>43252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5">
        <v>114</v>
      </c>
      <c r="B266" s="236">
        <v>43220</v>
      </c>
      <c r="C266" s="236"/>
      <c r="D266" s="237" t="s">
        <v>390</v>
      </c>
      <c r="E266" s="238" t="s">
        <v>625</v>
      </c>
      <c r="F266" s="238">
        <v>153.5</v>
      </c>
      <c r="G266" s="238"/>
      <c r="H266" s="238">
        <v>196</v>
      </c>
      <c r="I266" s="240">
        <v>196</v>
      </c>
      <c r="J266" s="210" t="s">
        <v>772</v>
      </c>
      <c r="K266" s="211">
        <f t="shared" si="125"/>
        <v>42.5</v>
      </c>
      <c r="L266" s="212">
        <f t="shared" si="126"/>
        <v>0.27687296416938112</v>
      </c>
      <c r="M266" s="207" t="s">
        <v>593</v>
      </c>
      <c r="N266" s="213">
        <v>43605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4">
        <v>115</v>
      </c>
      <c r="B267" s="215">
        <v>43306</v>
      </c>
      <c r="C267" s="215"/>
      <c r="D267" s="216" t="s">
        <v>742</v>
      </c>
      <c r="E267" s="217" t="s">
        <v>625</v>
      </c>
      <c r="F267" s="218">
        <v>27.5</v>
      </c>
      <c r="G267" s="218"/>
      <c r="H267" s="219">
        <v>13.1</v>
      </c>
      <c r="I267" s="219">
        <v>60</v>
      </c>
      <c r="J267" s="220" t="s">
        <v>773</v>
      </c>
      <c r="K267" s="221">
        <v>-14.4</v>
      </c>
      <c r="L267" s="222">
        <v>-0.52363636363636401</v>
      </c>
      <c r="M267" s="218" t="s">
        <v>606</v>
      </c>
      <c r="N267" s="215">
        <v>43138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44">
        <v>116</v>
      </c>
      <c r="B268" s="245">
        <v>43318</v>
      </c>
      <c r="C268" s="245"/>
      <c r="D268" s="223" t="s">
        <v>774</v>
      </c>
      <c r="E268" s="218" t="s">
        <v>625</v>
      </c>
      <c r="F268" s="218">
        <v>148.5</v>
      </c>
      <c r="G268" s="218"/>
      <c r="H268" s="218">
        <v>102</v>
      </c>
      <c r="I268" s="219">
        <v>182</v>
      </c>
      <c r="J268" s="220" t="s">
        <v>775</v>
      </c>
      <c r="K268" s="221">
        <f>H268-F268</f>
        <v>-46.5</v>
      </c>
      <c r="L268" s="222">
        <f>K268/F268</f>
        <v>-0.31313131313131315</v>
      </c>
      <c r="M268" s="218" t="s">
        <v>606</v>
      </c>
      <c r="N268" s="215">
        <v>43661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4">
        <v>117</v>
      </c>
      <c r="B269" s="205">
        <v>43335</v>
      </c>
      <c r="C269" s="205"/>
      <c r="D269" s="206" t="s">
        <v>776</v>
      </c>
      <c r="E269" s="207" t="s">
        <v>625</v>
      </c>
      <c r="F269" s="238">
        <v>285</v>
      </c>
      <c r="G269" s="207"/>
      <c r="H269" s="207">
        <v>355</v>
      </c>
      <c r="I269" s="209">
        <v>364</v>
      </c>
      <c r="J269" s="210" t="s">
        <v>777</v>
      </c>
      <c r="K269" s="211">
        <v>70</v>
      </c>
      <c r="L269" s="212">
        <v>0.24561403508771901</v>
      </c>
      <c r="M269" s="207" t="s">
        <v>593</v>
      </c>
      <c r="N269" s="213">
        <v>43455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4">
        <v>118</v>
      </c>
      <c r="B270" s="205">
        <v>43341</v>
      </c>
      <c r="C270" s="205"/>
      <c r="D270" s="206" t="s">
        <v>378</v>
      </c>
      <c r="E270" s="207" t="s">
        <v>625</v>
      </c>
      <c r="F270" s="238">
        <v>525</v>
      </c>
      <c r="G270" s="207"/>
      <c r="H270" s="207">
        <v>585</v>
      </c>
      <c r="I270" s="209">
        <v>635</v>
      </c>
      <c r="J270" s="210" t="s">
        <v>778</v>
      </c>
      <c r="K270" s="211">
        <f t="shared" ref="K270:K287" si="127">H270-F270</f>
        <v>60</v>
      </c>
      <c r="L270" s="212">
        <f t="shared" ref="L270:L287" si="128">K270/F270</f>
        <v>0.11428571428571428</v>
      </c>
      <c r="M270" s="207" t="s">
        <v>593</v>
      </c>
      <c r="N270" s="213">
        <v>43662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4">
        <v>119</v>
      </c>
      <c r="B271" s="205">
        <v>43395</v>
      </c>
      <c r="C271" s="205"/>
      <c r="D271" s="206" t="s">
        <v>364</v>
      </c>
      <c r="E271" s="207" t="s">
        <v>625</v>
      </c>
      <c r="F271" s="238">
        <v>475</v>
      </c>
      <c r="G271" s="207"/>
      <c r="H271" s="207">
        <v>574</v>
      </c>
      <c r="I271" s="209">
        <v>570</v>
      </c>
      <c r="J271" s="210" t="s">
        <v>683</v>
      </c>
      <c r="K271" s="211">
        <f t="shared" si="127"/>
        <v>99</v>
      </c>
      <c r="L271" s="212">
        <f t="shared" si="128"/>
        <v>0.20842105263157895</v>
      </c>
      <c r="M271" s="207" t="s">
        <v>593</v>
      </c>
      <c r="N271" s="213">
        <v>43403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5">
        <v>120</v>
      </c>
      <c r="B272" s="236">
        <v>43397</v>
      </c>
      <c r="C272" s="236"/>
      <c r="D272" s="237" t="s">
        <v>385</v>
      </c>
      <c r="E272" s="238" t="s">
        <v>625</v>
      </c>
      <c r="F272" s="238">
        <v>707.5</v>
      </c>
      <c r="G272" s="238"/>
      <c r="H272" s="238">
        <v>872</v>
      </c>
      <c r="I272" s="240">
        <v>872</v>
      </c>
      <c r="J272" s="241" t="s">
        <v>683</v>
      </c>
      <c r="K272" s="211">
        <f t="shared" si="127"/>
        <v>164.5</v>
      </c>
      <c r="L272" s="242">
        <f t="shared" si="128"/>
        <v>0.23250883392226149</v>
      </c>
      <c r="M272" s="238" t="s">
        <v>593</v>
      </c>
      <c r="N272" s="243">
        <v>43482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5">
        <v>121</v>
      </c>
      <c r="B273" s="236">
        <v>43398</v>
      </c>
      <c r="C273" s="236"/>
      <c r="D273" s="237" t="s">
        <v>779</v>
      </c>
      <c r="E273" s="238" t="s">
        <v>625</v>
      </c>
      <c r="F273" s="238">
        <v>162</v>
      </c>
      <c r="G273" s="238"/>
      <c r="H273" s="238">
        <v>204</v>
      </c>
      <c r="I273" s="240">
        <v>209</v>
      </c>
      <c r="J273" s="241" t="s">
        <v>780</v>
      </c>
      <c r="K273" s="211">
        <f t="shared" si="127"/>
        <v>42</v>
      </c>
      <c r="L273" s="242">
        <f t="shared" si="128"/>
        <v>0.25925925925925924</v>
      </c>
      <c r="M273" s="238" t="s">
        <v>593</v>
      </c>
      <c r="N273" s="243">
        <v>43539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5">
        <v>122</v>
      </c>
      <c r="B274" s="236">
        <v>43399</v>
      </c>
      <c r="C274" s="236"/>
      <c r="D274" s="237" t="s">
        <v>483</v>
      </c>
      <c r="E274" s="238" t="s">
        <v>625</v>
      </c>
      <c r="F274" s="238">
        <v>240</v>
      </c>
      <c r="G274" s="238"/>
      <c r="H274" s="238">
        <v>297</v>
      </c>
      <c r="I274" s="240">
        <v>297</v>
      </c>
      <c r="J274" s="241" t="s">
        <v>683</v>
      </c>
      <c r="K274" s="247">
        <f t="shared" si="127"/>
        <v>57</v>
      </c>
      <c r="L274" s="242">
        <f t="shared" si="128"/>
        <v>0.23749999999999999</v>
      </c>
      <c r="M274" s="238" t="s">
        <v>593</v>
      </c>
      <c r="N274" s="243">
        <v>43417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4">
        <v>123</v>
      </c>
      <c r="B275" s="205">
        <v>43439</v>
      </c>
      <c r="C275" s="205"/>
      <c r="D275" s="206" t="s">
        <v>781</v>
      </c>
      <c r="E275" s="207" t="s">
        <v>625</v>
      </c>
      <c r="F275" s="207">
        <v>202.5</v>
      </c>
      <c r="G275" s="207"/>
      <c r="H275" s="207">
        <v>255</v>
      </c>
      <c r="I275" s="209">
        <v>252</v>
      </c>
      <c r="J275" s="210" t="s">
        <v>683</v>
      </c>
      <c r="K275" s="211">
        <f t="shared" si="127"/>
        <v>52.5</v>
      </c>
      <c r="L275" s="212">
        <f t="shared" si="128"/>
        <v>0.25925925925925924</v>
      </c>
      <c r="M275" s="207" t="s">
        <v>593</v>
      </c>
      <c r="N275" s="213">
        <v>43542</v>
      </c>
      <c r="O275" s="1"/>
      <c r="P275" s="1"/>
      <c r="Q275" s="1"/>
      <c r="R275" s="6" t="s">
        <v>782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5">
        <v>124</v>
      </c>
      <c r="B276" s="236">
        <v>43465</v>
      </c>
      <c r="C276" s="205"/>
      <c r="D276" s="237" t="s">
        <v>417</v>
      </c>
      <c r="E276" s="238" t="s">
        <v>625</v>
      </c>
      <c r="F276" s="238">
        <v>710</v>
      </c>
      <c r="G276" s="238"/>
      <c r="H276" s="238">
        <v>866</v>
      </c>
      <c r="I276" s="240">
        <v>866</v>
      </c>
      <c r="J276" s="241" t="s">
        <v>683</v>
      </c>
      <c r="K276" s="211">
        <f t="shared" si="127"/>
        <v>156</v>
      </c>
      <c r="L276" s="212">
        <f t="shared" si="128"/>
        <v>0.21971830985915494</v>
      </c>
      <c r="M276" s="207" t="s">
        <v>593</v>
      </c>
      <c r="N276" s="213">
        <v>43553</v>
      </c>
      <c r="O276" s="1"/>
      <c r="P276" s="1"/>
      <c r="Q276" s="1"/>
      <c r="R276" s="6" t="s">
        <v>782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5">
        <v>125</v>
      </c>
      <c r="B277" s="236">
        <v>43522</v>
      </c>
      <c r="C277" s="236"/>
      <c r="D277" s="237" t="s">
        <v>153</v>
      </c>
      <c r="E277" s="238" t="s">
        <v>625</v>
      </c>
      <c r="F277" s="238">
        <v>337.25</v>
      </c>
      <c r="G277" s="238"/>
      <c r="H277" s="238">
        <v>398.5</v>
      </c>
      <c r="I277" s="240">
        <v>411</v>
      </c>
      <c r="J277" s="210" t="s">
        <v>783</v>
      </c>
      <c r="K277" s="211">
        <f t="shared" si="127"/>
        <v>61.25</v>
      </c>
      <c r="L277" s="212">
        <f t="shared" si="128"/>
        <v>0.1816160118606375</v>
      </c>
      <c r="M277" s="207" t="s">
        <v>593</v>
      </c>
      <c r="N277" s="213">
        <v>43760</v>
      </c>
      <c r="O277" s="1"/>
      <c r="P277" s="1"/>
      <c r="Q277" s="1"/>
      <c r="R277" s="6" t="s">
        <v>782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48">
        <v>126</v>
      </c>
      <c r="B278" s="249">
        <v>43559</v>
      </c>
      <c r="C278" s="249"/>
      <c r="D278" s="250" t="s">
        <v>784</v>
      </c>
      <c r="E278" s="251" t="s">
        <v>625</v>
      </c>
      <c r="F278" s="251">
        <v>130</v>
      </c>
      <c r="G278" s="251"/>
      <c r="H278" s="251">
        <v>65</v>
      </c>
      <c r="I278" s="252">
        <v>158</v>
      </c>
      <c r="J278" s="220" t="s">
        <v>785</v>
      </c>
      <c r="K278" s="221">
        <f t="shared" si="127"/>
        <v>-65</v>
      </c>
      <c r="L278" s="222">
        <f t="shared" si="128"/>
        <v>-0.5</v>
      </c>
      <c r="M278" s="218" t="s">
        <v>606</v>
      </c>
      <c r="N278" s="215">
        <v>43726</v>
      </c>
      <c r="O278" s="1"/>
      <c r="P278" s="1"/>
      <c r="Q278" s="1"/>
      <c r="R278" s="6" t="s">
        <v>786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5">
        <v>127</v>
      </c>
      <c r="B279" s="236">
        <v>43017</v>
      </c>
      <c r="C279" s="236"/>
      <c r="D279" s="237" t="s">
        <v>186</v>
      </c>
      <c r="E279" s="238" t="s">
        <v>625</v>
      </c>
      <c r="F279" s="238">
        <v>141.5</v>
      </c>
      <c r="G279" s="238"/>
      <c r="H279" s="238">
        <v>183.5</v>
      </c>
      <c r="I279" s="240">
        <v>210</v>
      </c>
      <c r="J279" s="210" t="s">
        <v>780</v>
      </c>
      <c r="K279" s="211">
        <f t="shared" si="127"/>
        <v>42</v>
      </c>
      <c r="L279" s="212">
        <f t="shared" si="128"/>
        <v>0.29681978798586572</v>
      </c>
      <c r="M279" s="207" t="s">
        <v>593</v>
      </c>
      <c r="N279" s="213">
        <v>43042</v>
      </c>
      <c r="O279" s="1"/>
      <c r="P279" s="1"/>
      <c r="Q279" s="1"/>
      <c r="R279" s="6" t="s">
        <v>786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8">
        <v>128</v>
      </c>
      <c r="B280" s="249">
        <v>43074</v>
      </c>
      <c r="C280" s="249"/>
      <c r="D280" s="250" t="s">
        <v>787</v>
      </c>
      <c r="E280" s="251" t="s">
        <v>625</v>
      </c>
      <c r="F280" s="246">
        <v>172</v>
      </c>
      <c r="G280" s="251"/>
      <c r="H280" s="251">
        <v>155.25</v>
      </c>
      <c r="I280" s="252">
        <v>230</v>
      </c>
      <c r="J280" s="220" t="s">
        <v>788</v>
      </c>
      <c r="K280" s="221">
        <f t="shared" si="127"/>
        <v>-16.75</v>
      </c>
      <c r="L280" s="222">
        <f t="shared" si="128"/>
        <v>-9.7383720930232565E-2</v>
      </c>
      <c r="M280" s="218" t="s">
        <v>606</v>
      </c>
      <c r="N280" s="215">
        <v>43787</v>
      </c>
      <c r="O280" s="1"/>
      <c r="P280" s="1"/>
      <c r="Q280" s="1"/>
      <c r="R280" s="6" t="s">
        <v>786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5">
        <v>129</v>
      </c>
      <c r="B281" s="236">
        <v>43398</v>
      </c>
      <c r="C281" s="236"/>
      <c r="D281" s="237" t="s">
        <v>108</v>
      </c>
      <c r="E281" s="238" t="s">
        <v>625</v>
      </c>
      <c r="F281" s="238">
        <v>698.5</v>
      </c>
      <c r="G281" s="238"/>
      <c r="H281" s="238">
        <v>890</v>
      </c>
      <c r="I281" s="240">
        <v>890</v>
      </c>
      <c r="J281" s="210" t="s">
        <v>1017</v>
      </c>
      <c r="K281" s="211">
        <f t="shared" si="127"/>
        <v>191.5</v>
      </c>
      <c r="L281" s="212">
        <f t="shared" si="128"/>
        <v>0.27415891195418757</v>
      </c>
      <c r="M281" s="207" t="s">
        <v>593</v>
      </c>
      <c r="N281" s="213">
        <v>44328</v>
      </c>
      <c r="O281" s="1"/>
      <c r="P281" s="1"/>
      <c r="Q281" s="1"/>
      <c r="R281" s="6" t="s">
        <v>782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5">
        <v>130</v>
      </c>
      <c r="B282" s="236">
        <v>42877</v>
      </c>
      <c r="C282" s="236"/>
      <c r="D282" s="237" t="s">
        <v>377</v>
      </c>
      <c r="E282" s="238" t="s">
        <v>625</v>
      </c>
      <c r="F282" s="238">
        <v>127.6</v>
      </c>
      <c r="G282" s="238"/>
      <c r="H282" s="238">
        <v>138</v>
      </c>
      <c r="I282" s="240">
        <v>190</v>
      </c>
      <c r="J282" s="210" t="s">
        <v>789</v>
      </c>
      <c r="K282" s="211">
        <f t="shared" si="127"/>
        <v>10.400000000000006</v>
      </c>
      <c r="L282" s="212">
        <f t="shared" si="128"/>
        <v>8.1504702194357417E-2</v>
      </c>
      <c r="M282" s="207" t="s">
        <v>593</v>
      </c>
      <c r="N282" s="213">
        <v>43774</v>
      </c>
      <c r="O282" s="1"/>
      <c r="P282" s="1"/>
      <c r="Q282" s="1"/>
      <c r="R282" s="6" t="s">
        <v>786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5">
        <v>131</v>
      </c>
      <c r="B283" s="236">
        <v>43158</v>
      </c>
      <c r="C283" s="236"/>
      <c r="D283" s="237" t="s">
        <v>790</v>
      </c>
      <c r="E283" s="238" t="s">
        <v>625</v>
      </c>
      <c r="F283" s="238">
        <v>317</v>
      </c>
      <c r="G283" s="238"/>
      <c r="H283" s="238">
        <v>382.5</v>
      </c>
      <c r="I283" s="240">
        <v>398</v>
      </c>
      <c r="J283" s="210" t="s">
        <v>791</v>
      </c>
      <c r="K283" s="211">
        <f t="shared" si="127"/>
        <v>65.5</v>
      </c>
      <c r="L283" s="212">
        <f t="shared" si="128"/>
        <v>0.20662460567823343</v>
      </c>
      <c r="M283" s="207" t="s">
        <v>593</v>
      </c>
      <c r="N283" s="213">
        <v>44238</v>
      </c>
      <c r="O283" s="1"/>
      <c r="P283" s="1"/>
      <c r="Q283" s="1"/>
      <c r="R283" s="6" t="s">
        <v>786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8">
        <v>132</v>
      </c>
      <c r="B284" s="249">
        <v>43164</v>
      </c>
      <c r="C284" s="249"/>
      <c r="D284" s="250" t="s">
        <v>145</v>
      </c>
      <c r="E284" s="251" t="s">
        <v>625</v>
      </c>
      <c r="F284" s="246">
        <f>510-14.4</f>
        <v>495.6</v>
      </c>
      <c r="G284" s="251"/>
      <c r="H284" s="251">
        <v>350</v>
      </c>
      <c r="I284" s="252">
        <v>672</v>
      </c>
      <c r="J284" s="220" t="s">
        <v>792</v>
      </c>
      <c r="K284" s="221">
        <f t="shared" si="127"/>
        <v>-145.60000000000002</v>
      </c>
      <c r="L284" s="222">
        <f t="shared" si="128"/>
        <v>-0.29378531073446329</v>
      </c>
      <c r="M284" s="218" t="s">
        <v>606</v>
      </c>
      <c r="N284" s="215">
        <v>43887</v>
      </c>
      <c r="O284" s="1"/>
      <c r="P284" s="1"/>
      <c r="Q284" s="1"/>
      <c r="R284" s="6" t="s">
        <v>782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48">
        <v>133</v>
      </c>
      <c r="B285" s="249">
        <v>43237</v>
      </c>
      <c r="C285" s="249"/>
      <c r="D285" s="250" t="s">
        <v>475</v>
      </c>
      <c r="E285" s="251" t="s">
        <v>625</v>
      </c>
      <c r="F285" s="246">
        <v>230.3</v>
      </c>
      <c r="G285" s="251"/>
      <c r="H285" s="251">
        <v>102.5</v>
      </c>
      <c r="I285" s="252">
        <v>348</v>
      </c>
      <c r="J285" s="220" t="s">
        <v>793</v>
      </c>
      <c r="K285" s="221">
        <f t="shared" si="127"/>
        <v>-127.80000000000001</v>
      </c>
      <c r="L285" s="222">
        <f t="shared" si="128"/>
        <v>-0.55492835432045162</v>
      </c>
      <c r="M285" s="218" t="s">
        <v>606</v>
      </c>
      <c r="N285" s="215">
        <v>43896</v>
      </c>
      <c r="O285" s="1"/>
      <c r="P285" s="1"/>
      <c r="Q285" s="1"/>
      <c r="R285" s="6" t="s">
        <v>782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5">
        <v>134</v>
      </c>
      <c r="B286" s="236">
        <v>43258</v>
      </c>
      <c r="C286" s="236"/>
      <c r="D286" s="237" t="s">
        <v>440</v>
      </c>
      <c r="E286" s="238" t="s">
        <v>625</v>
      </c>
      <c r="F286" s="238">
        <f>342.5-5.1</f>
        <v>337.4</v>
      </c>
      <c r="G286" s="238"/>
      <c r="H286" s="238">
        <v>412.5</v>
      </c>
      <c r="I286" s="240">
        <v>439</v>
      </c>
      <c r="J286" s="210" t="s">
        <v>794</v>
      </c>
      <c r="K286" s="211">
        <f t="shared" si="127"/>
        <v>75.100000000000023</v>
      </c>
      <c r="L286" s="212">
        <f t="shared" si="128"/>
        <v>0.22258446947243635</v>
      </c>
      <c r="M286" s="207" t="s">
        <v>593</v>
      </c>
      <c r="N286" s="213">
        <v>44230</v>
      </c>
      <c r="O286" s="1"/>
      <c r="P286" s="1"/>
      <c r="Q286" s="1"/>
      <c r="R286" s="6" t="s">
        <v>786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9">
        <v>135</v>
      </c>
      <c r="B287" s="228">
        <v>43285</v>
      </c>
      <c r="C287" s="228"/>
      <c r="D287" s="229" t="s">
        <v>55</v>
      </c>
      <c r="E287" s="230" t="s">
        <v>625</v>
      </c>
      <c r="F287" s="230">
        <f>127.5-5.53</f>
        <v>121.97</v>
      </c>
      <c r="G287" s="231"/>
      <c r="H287" s="231">
        <v>122.5</v>
      </c>
      <c r="I287" s="231">
        <v>170</v>
      </c>
      <c r="J287" s="232" t="s">
        <v>827</v>
      </c>
      <c r="K287" s="233">
        <f t="shared" si="127"/>
        <v>0.53000000000000114</v>
      </c>
      <c r="L287" s="234">
        <f t="shared" si="128"/>
        <v>4.3453308190538747E-3</v>
      </c>
      <c r="M287" s="230" t="s">
        <v>716</v>
      </c>
      <c r="N287" s="228">
        <v>44431</v>
      </c>
      <c r="O287" s="1"/>
      <c r="P287" s="1"/>
      <c r="Q287" s="1"/>
      <c r="R287" s="6" t="s">
        <v>782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48">
        <v>136</v>
      </c>
      <c r="B288" s="249">
        <v>43294</v>
      </c>
      <c r="C288" s="249"/>
      <c r="D288" s="250" t="s">
        <v>366</v>
      </c>
      <c r="E288" s="251" t="s">
        <v>625</v>
      </c>
      <c r="F288" s="246">
        <v>46.5</v>
      </c>
      <c r="G288" s="251"/>
      <c r="H288" s="251">
        <v>17</v>
      </c>
      <c r="I288" s="252">
        <v>59</v>
      </c>
      <c r="J288" s="220" t="s">
        <v>795</v>
      </c>
      <c r="K288" s="221">
        <f t="shared" ref="K288:K296" si="129">H288-F288</f>
        <v>-29.5</v>
      </c>
      <c r="L288" s="222">
        <f t="shared" ref="L288:L296" si="130">K288/F288</f>
        <v>-0.63440860215053763</v>
      </c>
      <c r="M288" s="218" t="s">
        <v>606</v>
      </c>
      <c r="N288" s="215">
        <v>43887</v>
      </c>
      <c r="O288" s="1"/>
      <c r="P288" s="1"/>
      <c r="Q288" s="1"/>
      <c r="R288" s="6" t="s">
        <v>782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5">
        <v>137</v>
      </c>
      <c r="B289" s="236">
        <v>43396</v>
      </c>
      <c r="C289" s="236"/>
      <c r="D289" s="237" t="s">
        <v>419</v>
      </c>
      <c r="E289" s="238" t="s">
        <v>625</v>
      </c>
      <c r="F289" s="238">
        <v>156.5</v>
      </c>
      <c r="G289" s="238"/>
      <c r="H289" s="238">
        <v>207.5</v>
      </c>
      <c r="I289" s="240">
        <v>191</v>
      </c>
      <c r="J289" s="210" t="s">
        <v>683</v>
      </c>
      <c r="K289" s="211">
        <f t="shared" si="129"/>
        <v>51</v>
      </c>
      <c r="L289" s="212">
        <f t="shared" si="130"/>
        <v>0.32587859424920129</v>
      </c>
      <c r="M289" s="207" t="s">
        <v>593</v>
      </c>
      <c r="N289" s="213">
        <v>44369</v>
      </c>
      <c r="O289" s="1"/>
      <c r="P289" s="1"/>
      <c r="Q289" s="1"/>
      <c r="R289" s="6" t="s">
        <v>782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5">
        <v>138</v>
      </c>
      <c r="B290" s="236">
        <v>43439</v>
      </c>
      <c r="C290" s="236"/>
      <c r="D290" s="237" t="s">
        <v>328</v>
      </c>
      <c r="E290" s="238" t="s">
        <v>625</v>
      </c>
      <c r="F290" s="238">
        <v>259.5</v>
      </c>
      <c r="G290" s="238"/>
      <c r="H290" s="238">
        <v>320</v>
      </c>
      <c r="I290" s="240">
        <v>320</v>
      </c>
      <c r="J290" s="210" t="s">
        <v>683</v>
      </c>
      <c r="K290" s="211">
        <f t="shared" si="129"/>
        <v>60.5</v>
      </c>
      <c r="L290" s="212">
        <f t="shared" si="130"/>
        <v>0.23314065510597304</v>
      </c>
      <c r="M290" s="207" t="s">
        <v>593</v>
      </c>
      <c r="N290" s="213">
        <v>44323</v>
      </c>
      <c r="O290" s="1"/>
      <c r="P290" s="1"/>
      <c r="Q290" s="1"/>
      <c r="R290" s="6" t="s">
        <v>782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48">
        <v>139</v>
      </c>
      <c r="B291" s="249">
        <v>43439</v>
      </c>
      <c r="C291" s="249"/>
      <c r="D291" s="250" t="s">
        <v>796</v>
      </c>
      <c r="E291" s="251" t="s">
        <v>625</v>
      </c>
      <c r="F291" s="251">
        <v>715</v>
      </c>
      <c r="G291" s="251"/>
      <c r="H291" s="251">
        <v>445</v>
      </c>
      <c r="I291" s="252">
        <v>840</v>
      </c>
      <c r="J291" s="220" t="s">
        <v>797</v>
      </c>
      <c r="K291" s="221">
        <f t="shared" si="129"/>
        <v>-270</v>
      </c>
      <c r="L291" s="222">
        <f t="shared" si="130"/>
        <v>-0.3776223776223776</v>
      </c>
      <c r="M291" s="218" t="s">
        <v>606</v>
      </c>
      <c r="N291" s="215">
        <v>43800</v>
      </c>
      <c r="O291" s="1"/>
      <c r="P291" s="1"/>
      <c r="Q291" s="1"/>
      <c r="R291" s="6" t="s">
        <v>782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5">
        <v>140</v>
      </c>
      <c r="B292" s="236">
        <v>43469</v>
      </c>
      <c r="C292" s="236"/>
      <c r="D292" s="237" t="s">
        <v>158</v>
      </c>
      <c r="E292" s="238" t="s">
        <v>625</v>
      </c>
      <c r="F292" s="238">
        <v>875</v>
      </c>
      <c r="G292" s="238"/>
      <c r="H292" s="238">
        <v>1165</v>
      </c>
      <c r="I292" s="240">
        <v>1185</v>
      </c>
      <c r="J292" s="210" t="s">
        <v>798</v>
      </c>
      <c r="K292" s="211">
        <f t="shared" si="129"/>
        <v>290</v>
      </c>
      <c r="L292" s="212">
        <f t="shared" si="130"/>
        <v>0.33142857142857141</v>
      </c>
      <c r="M292" s="207" t="s">
        <v>593</v>
      </c>
      <c r="N292" s="213">
        <v>43847</v>
      </c>
      <c r="O292" s="1"/>
      <c r="P292" s="1"/>
      <c r="Q292" s="1"/>
      <c r="R292" s="6" t="s">
        <v>782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5">
        <v>141</v>
      </c>
      <c r="B293" s="236">
        <v>43559</v>
      </c>
      <c r="C293" s="236"/>
      <c r="D293" s="237" t="s">
        <v>344</v>
      </c>
      <c r="E293" s="238" t="s">
        <v>625</v>
      </c>
      <c r="F293" s="238">
        <f>387-14.63</f>
        <v>372.37</v>
      </c>
      <c r="G293" s="238"/>
      <c r="H293" s="238">
        <v>490</v>
      </c>
      <c r="I293" s="240">
        <v>490</v>
      </c>
      <c r="J293" s="210" t="s">
        <v>683</v>
      </c>
      <c r="K293" s="211">
        <f t="shared" si="129"/>
        <v>117.63</v>
      </c>
      <c r="L293" s="212">
        <f t="shared" si="130"/>
        <v>0.31589548030185027</v>
      </c>
      <c r="M293" s="207" t="s">
        <v>593</v>
      </c>
      <c r="N293" s="213">
        <v>43850</v>
      </c>
      <c r="O293" s="1"/>
      <c r="P293" s="1"/>
      <c r="Q293" s="1"/>
      <c r="R293" s="6" t="s">
        <v>782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48">
        <v>142</v>
      </c>
      <c r="B294" s="249">
        <v>43578</v>
      </c>
      <c r="C294" s="249"/>
      <c r="D294" s="250" t="s">
        <v>799</v>
      </c>
      <c r="E294" s="251" t="s">
        <v>595</v>
      </c>
      <c r="F294" s="251">
        <v>220</v>
      </c>
      <c r="G294" s="251"/>
      <c r="H294" s="251">
        <v>127.5</v>
      </c>
      <c r="I294" s="252">
        <v>284</v>
      </c>
      <c r="J294" s="220" t="s">
        <v>800</v>
      </c>
      <c r="K294" s="221">
        <f t="shared" si="129"/>
        <v>-92.5</v>
      </c>
      <c r="L294" s="222">
        <f t="shared" si="130"/>
        <v>-0.42045454545454547</v>
      </c>
      <c r="M294" s="218" t="s">
        <v>606</v>
      </c>
      <c r="N294" s="215">
        <v>43896</v>
      </c>
      <c r="O294" s="1"/>
      <c r="P294" s="1"/>
      <c r="Q294" s="1"/>
      <c r="R294" s="6" t="s">
        <v>782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5">
        <v>143</v>
      </c>
      <c r="B295" s="236">
        <v>43622</v>
      </c>
      <c r="C295" s="236"/>
      <c r="D295" s="237" t="s">
        <v>484</v>
      </c>
      <c r="E295" s="238" t="s">
        <v>595</v>
      </c>
      <c r="F295" s="238">
        <v>332.8</v>
      </c>
      <c r="G295" s="238"/>
      <c r="H295" s="238">
        <v>405</v>
      </c>
      <c r="I295" s="240">
        <v>419</v>
      </c>
      <c r="J295" s="210" t="s">
        <v>801</v>
      </c>
      <c r="K295" s="211">
        <f t="shared" si="129"/>
        <v>72.199999999999989</v>
      </c>
      <c r="L295" s="212">
        <f t="shared" si="130"/>
        <v>0.21694711538461534</v>
      </c>
      <c r="M295" s="207" t="s">
        <v>593</v>
      </c>
      <c r="N295" s="213">
        <v>43860</v>
      </c>
      <c r="O295" s="1"/>
      <c r="P295" s="1"/>
      <c r="Q295" s="1"/>
      <c r="R295" s="6" t="s">
        <v>786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9">
        <v>144</v>
      </c>
      <c r="B296" s="228">
        <v>43641</v>
      </c>
      <c r="C296" s="228"/>
      <c r="D296" s="229" t="s">
        <v>151</v>
      </c>
      <c r="E296" s="230" t="s">
        <v>625</v>
      </c>
      <c r="F296" s="230">
        <v>386</v>
      </c>
      <c r="G296" s="231"/>
      <c r="H296" s="231">
        <v>395</v>
      </c>
      <c r="I296" s="231">
        <v>452</v>
      </c>
      <c r="J296" s="232" t="s">
        <v>802</v>
      </c>
      <c r="K296" s="233">
        <f t="shared" si="129"/>
        <v>9</v>
      </c>
      <c r="L296" s="234">
        <f t="shared" si="130"/>
        <v>2.3316062176165803E-2</v>
      </c>
      <c r="M296" s="230" t="s">
        <v>716</v>
      </c>
      <c r="N296" s="228">
        <v>43868</v>
      </c>
      <c r="O296" s="1"/>
      <c r="P296" s="1"/>
      <c r="Q296" s="1"/>
      <c r="R296" s="6" t="s">
        <v>786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9">
        <v>145</v>
      </c>
      <c r="B297" s="228">
        <v>43707</v>
      </c>
      <c r="C297" s="228"/>
      <c r="D297" s="229" t="s">
        <v>131</v>
      </c>
      <c r="E297" s="230" t="s">
        <v>625</v>
      </c>
      <c r="F297" s="230">
        <v>137.5</v>
      </c>
      <c r="G297" s="231"/>
      <c r="H297" s="231">
        <v>138.5</v>
      </c>
      <c r="I297" s="231">
        <v>190</v>
      </c>
      <c r="J297" s="232" t="s">
        <v>826</v>
      </c>
      <c r="K297" s="233">
        <f t="shared" ref="K297" si="131">H297-F297</f>
        <v>1</v>
      </c>
      <c r="L297" s="234">
        <f t="shared" ref="L297" si="132">K297/F297</f>
        <v>7.2727272727272727E-3</v>
      </c>
      <c r="M297" s="230" t="s">
        <v>716</v>
      </c>
      <c r="N297" s="228">
        <v>44432</v>
      </c>
      <c r="O297" s="1"/>
      <c r="P297" s="1"/>
      <c r="Q297" s="1"/>
      <c r="R297" s="6" t="s">
        <v>782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5">
        <v>146</v>
      </c>
      <c r="B298" s="236">
        <v>43731</v>
      </c>
      <c r="C298" s="236"/>
      <c r="D298" s="237" t="s">
        <v>431</v>
      </c>
      <c r="E298" s="238" t="s">
        <v>625</v>
      </c>
      <c r="F298" s="238">
        <v>235</v>
      </c>
      <c r="G298" s="238"/>
      <c r="H298" s="238">
        <v>295</v>
      </c>
      <c r="I298" s="240">
        <v>296</v>
      </c>
      <c r="J298" s="210" t="s">
        <v>803</v>
      </c>
      <c r="K298" s="211">
        <f t="shared" ref="K298:K303" si="133">H298-F298</f>
        <v>60</v>
      </c>
      <c r="L298" s="212">
        <f t="shared" ref="L298:L303" si="134">K298/F298</f>
        <v>0.25531914893617019</v>
      </c>
      <c r="M298" s="207" t="s">
        <v>593</v>
      </c>
      <c r="N298" s="213">
        <v>43844</v>
      </c>
      <c r="O298" s="1"/>
      <c r="P298" s="1"/>
      <c r="Q298" s="1"/>
      <c r="R298" s="6" t="s">
        <v>786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5">
        <v>147</v>
      </c>
      <c r="B299" s="236">
        <v>43752</v>
      </c>
      <c r="C299" s="236"/>
      <c r="D299" s="237" t="s">
        <v>804</v>
      </c>
      <c r="E299" s="238" t="s">
        <v>625</v>
      </c>
      <c r="F299" s="238">
        <v>277.5</v>
      </c>
      <c r="G299" s="238"/>
      <c r="H299" s="238">
        <v>333</v>
      </c>
      <c r="I299" s="240">
        <v>333</v>
      </c>
      <c r="J299" s="210" t="s">
        <v>805</v>
      </c>
      <c r="K299" s="211">
        <f t="shared" si="133"/>
        <v>55.5</v>
      </c>
      <c r="L299" s="212">
        <f t="shared" si="134"/>
        <v>0.2</v>
      </c>
      <c r="M299" s="207" t="s">
        <v>593</v>
      </c>
      <c r="N299" s="213">
        <v>43846</v>
      </c>
      <c r="O299" s="1"/>
      <c r="P299" s="1"/>
      <c r="Q299" s="1"/>
      <c r="R299" s="6" t="s">
        <v>782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35">
        <v>148</v>
      </c>
      <c r="B300" s="236">
        <v>43752</v>
      </c>
      <c r="C300" s="236"/>
      <c r="D300" s="237" t="s">
        <v>806</v>
      </c>
      <c r="E300" s="238" t="s">
        <v>625</v>
      </c>
      <c r="F300" s="238">
        <v>930</v>
      </c>
      <c r="G300" s="238"/>
      <c r="H300" s="238">
        <v>1165</v>
      </c>
      <c r="I300" s="240">
        <v>1200</v>
      </c>
      <c r="J300" s="210" t="s">
        <v>807</v>
      </c>
      <c r="K300" s="211">
        <f t="shared" si="133"/>
        <v>235</v>
      </c>
      <c r="L300" s="212">
        <f t="shared" si="134"/>
        <v>0.25268817204301075</v>
      </c>
      <c r="M300" s="207" t="s">
        <v>593</v>
      </c>
      <c r="N300" s="213">
        <v>43847</v>
      </c>
      <c r="O300" s="1"/>
      <c r="P300" s="1"/>
      <c r="Q300" s="1"/>
      <c r="R300" s="6" t="s">
        <v>786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5">
        <v>149</v>
      </c>
      <c r="B301" s="236">
        <v>43753</v>
      </c>
      <c r="C301" s="236"/>
      <c r="D301" s="237" t="s">
        <v>808</v>
      </c>
      <c r="E301" s="238" t="s">
        <v>625</v>
      </c>
      <c r="F301" s="208">
        <v>111</v>
      </c>
      <c r="G301" s="238"/>
      <c r="H301" s="238">
        <v>141</v>
      </c>
      <c r="I301" s="240">
        <v>141</v>
      </c>
      <c r="J301" s="210" t="s">
        <v>609</v>
      </c>
      <c r="K301" s="211">
        <f t="shared" si="133"/>
        <v>30</v>
      </c>
      <c r="L301" s="212">
        <f t="shared" si="134"/>
        <v>0.27027027027027029</v>
      </c>
      <c r="M301" s="207" t="s">
        <v>593</v>
      </c>
      <c r="N301" s="213">
        <v>44328</v>
      </c>
      <c r="O301" s="1"/>
      <c r="P301" s="1"/>
      <c r="Q301" s="1"/>
      <c r="R301" s="6" t="s">
        <v>786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5">
        <v>150</v>
      </c>
      <c r="B302" s="236">
        <v>43753</v>
      </c>
      <c r="C302" s="236"/>
      <c r="D302" s="237" t="s">
        <v>809</v>
      </c>
      <c r="E302" s="238" t="s">
        <v>625</v>
      </c>
      <c r="F302" s="208">
        <v>296</v>
      </c>
      <c r="G302" s="238"/>
      <c r="H302" s="238">
        <v>370</v>
      </c>
      <c r="I302" s="240">
        <v>370</v>
      </c>
      <c r="J302" s="210" t="s">
        <v>683</v>
      </c>
      <c r="K302" s="211">
        <f t="shared" si="133"/>
        <v>74</v>
      </c>
      <c r="L302" s="212">
        <f t="shared" si="134"/>
        <v>0.25</v>
      </c>
      <c r="M302" s="207" t="s">
        <v>593</v>
      </c>
      <c r="N302" s="213">
        <v>43853</v>
      </c>
      <c r="O302" s="1"/>
      <c r="P302" s="1"/>
      <c r="Q302" s="1"/>
      <c r="R302" s="6" t="s">
        <v>786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5">
        <v>151</v>
      </c>
      <c r="B303" s="236">
        <v>43754</v>
      </c>
      <c r="C303" s="236"/>
      <c r="D303" s="237" t="s">
        <v>810</v>
      </c>
      <c r="E303" s="238" t="s">
        <v>625</v>
      </c>
      <c r="F303" s="208">
        <v>300</v>
      </c>
      <c r="G303" s="238"/>
      <c r="H303" s="238">
        <v>382.5</v>
      </c>
      <c r="I303" s="240">
        <v>344</v>
      </c>
      <c r="J303" s="210" t="s">
        <v>811</v>
      </c>
      <c r="K303" s="211">
        <f t="shared" si="133"/>
        <v>82.5</v>
      </c>
      <c r="L303" s="212">
        <f t="shared" si="134"/>
        <v>0.27500000000000002</v>
      </c>
      <c r="M303" s="207" t="s">
        <v>593</v>
      </c>
      <c r="N303" s="213">
        <v>44238</v>
      </c>
      <c r="O303" s="1"/>
      <c r="P303" s="1"/>
      <c r="Q303" s="1"/>
      <c r="R303" s="6" t="s">
        <v>786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54">
        <v>152</v>
      </c>
      <c r="B304" s="255">
        <v>43832</v>
      </c>
      <c r="C304" s="255"/>
      <c r="D304" s="256" t="s">
        <v>812</v>
      </c>
      <c r="E304" s="56" t="s">
        <v>625</v>
      </c>
      <c r="F304" s="257" t="s">
        <v>813</v>
      </c>
      <c r="G304" s="56"/>
      <c r="H304" s="56"/>
      <c r="I304" s="258">
        <v>590</v>
      </c>
      <c r="J304" s="253" t="s">
        <v>596</v>
      </c>
      <c r="K304" s="253"/>
      <c r="L304" s="259"/>
      <c r="M304" s="260" t="s">
        <v>596</v>
      </c>
      <c r="N304" s="261"/>
      <c r="O304" s="1"/>
      <c r="P304" s="1"/>
      <c r="Q304" s="1"/>
      <c r="R304" s="6" t="s">
        <v>786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5">
        <v>153</v>
      </c>
      <c r="B305" s="236">
        <v>43966</v>
      </c>
      <c r="C305" s="236"/>
      <c r="D305" s="237" t="s">
        <v>71</v>
      </c>
      <c r="E305" s="238" t="s">
        <v>625</v>
      </c>
      <c r="F305" s="208">
        <v>67.5</v>
      </c>
      <c r="G305" s="238"/>
      <c r="H305" s="238">
        <v>86</v>
      </c>
      <c r="I305" s="240">
        <v>86</v>
      </c>
      <c r="J305" s="210" t="s">
        <v>814</v>
      </c>
      <c r="K305" s="211">
        <f t="shared" ref="K305:K312" si="135">H305-F305</f>
        <v>18.5</v>
      </c>
      <c r="L305" s="212">
        <f t="shared" ref="L305:L312" si="136">K305/F305</f>
        <v>0.27407407407407408</v>
      </c>
      <c r="M305" s="207" t="s">
        <v>593</v>
      </c>
      <c r="N305" s="213">
        <v>44008</v>
      </c>
      <c r="O305" s="1"/>
      <c r="P305" s="1"/>
      <c r="Q305" s="1"/>
      <c r="R305" s="6" t="s">
        <v>786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5">
        <v>154</v>
      </c>
      <c r="B306" s="236">
        <v>44035</v>
      </c>
      <c r="C306" s="236"/>
      <c r="D306" s="237" t="s">
        <v>483</v>
      </c>
      <c r="E306" s="238" t="s">
        <v>625</v>
      </c>
      <c r="F306" s="208">
        <v>231</v>
      </c>
      <c r="G306" s="238"/>
      <c r="H306" s="238">
        <v>281</v>
      </c>
      <c r="I306" s="240">
        <v>281</v>
      </c>
      <c r="J306" s="210" t="s">
        <v>683</v>
      </c>
      <c r="K306" s="211">
        <f t="shared" si="135"/>
        <v>50</v>
      </c>
      <c r="L306" s="212">
        <f t="shared" si="136"/>
        <v>0.21645021645021645</v>
      </c>
      <c r="M306" s="207" t="s">
        <v>593</v>
      </c>
      <c r="N306" s="213">
        <v>44358</v>
      </c>
      <c r="O306" s="1"/>
      <c r="P306" s="1"/>
      <c r="Q306" s="1"/>
      <c r="R306" s="6" t="s">
        <v>786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5">
        <v>155</v>
      </c>
      <c r="B307" s="236">
        <v>44092</v>
      </c>
      <c r="C307" s="236"/>
      <c r="D307" s="237" t="s">
        <v>408</v>
      </c>
      <c r="E307" s="238" t="s">
        <v>625</v>
      </c>
      <c r="F307" s="238">
        <v>206</v>
      </c>
      <c r="G307" s="238"/>
      <c r="H307" s="238">
        <v>248</v>
      </c>
      <c r="I307" s="240">
        <v>248</v>
      </c>
      <c r="J307" s="210" t="s">
        <v>683</v>
      </c>
      <c r="K307" s="211">
        <f t="shared" si="135"/>
        <v>42</v>
      </c>
      <c r="L307" s="212">
        <f t="shared" si="136"/>
        <v>0.20388349514563106</v>
      </c>
      <c r="M307" s="207" t="s">
        <v>593</v>
      </c>
      <c r="N307" s="213">
        <v>44214</v>
      </c>
      <c r="O307" s="1"/>
      <c r="P307" s="1"/>
      <c r="Q307" s="1"/>
      <c r="R307" s="6" t="s">
        <v>786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5">
        <v>156</v>
      </c>
      <c r="B308" s="236">
        <v>44140</v>
      </c>
      <c r="C308" s="236"/>
      <c r="D308" s="237" t="s">
        <v>408</v>
      </c>
      <c r="E308" s="238" t="s">
        <v>625</v>
      </c>
      <c r="F308" s="238">
        <v>182.5</v>
      </c>
      <c r="G308" s="238"/>
      <c r="H308" s="238">
        <v>248</v>
      </c>
      <c r="I308" s="240">
        <v>248</v>
      </c>
      <c r="J308" s="210" t="s">
        <v>683</v>
      </c>
      <c r="K308" s="211">
        <f t="shared" si="135"/>
        <v>65.5</v>
      </c>
      <c r="L308" s="212">
        <f t="shared" si="136"/>
        <v>0.35890410958904112</v>
      </c>
      <c r="M308" s="207" t="s">
        <v>593</v>
      </c>
      <c r="N308" s="213">
        <v>44214</v>
      </c>
      <c r="O308" s="1"/>
      <c r="P308" s="1"/>
      <c r="Q308" s="1"/>
      <c r="R308" s="6" t="s">
        <v>786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35">
        <v>157</v>
      </c>
      <c r="B309" s="236">
        <v>44140</v>
      </c>
      <c r="C309" s="236"/>
      <c r="D309" s="237" t="s">
        <v>328</v>
      </c>
      <c r="E309" s="238" t="s">
        <v>625</v>
      </c>
      <c r="F309" s="238">
        <v>247.5</v>
      </c>
      <c r="G309" s="238"/>
      <c r="H309" s="238">
        <v>320</v>
      </c>
      <c r="I309" s="240">
        <v>320</v>
      </c>
      <c r="J309" s="210" t="s">
        <v>683</v>
      </c>
      <c r="K309" s="211">
        <f t="shared" si="135"/>
        <v>72.5</v>
      </c>
      <c r="L309" s="212">
        <f t="shared" si="136"/>
        <v>0.29292929292929293</v>
      </c>
      <c r="M309" s="207" t="s">
        <v>593</v>
      </c>
      <c r="N309" s="213">
        <v>44323</v>
      </c>
      <c r="O309" s="1"/>
      <c r="P309" s="1"/>
      <c r="Q309" s="1"/>
      <c r="R309" s="6" t="s">
        <v>786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5">
        <v>158</v>
      </c>
      <c r="B310" s="236">
        <v>44140</v>
      </c>
      <c r="C310" s="236"/>
      <c r="D310" s="237" t="s">
        <v>272</v>
      </c>
      <c r="E310" s="238" t="s">
        <v>625</v>
      </c>
      <c r="F310" s="208">
        <v>925</v>
      </c>
      <c r="G310" s="238"/>
      <c r="H310" s="238">
        <v>1095</v>
      </c>
      <c r="I310" s="240">
        <v>1093</v>
      </c>
      <c r="J310" s="210" t="s">
        <v>815</v>
      </c>
      <c r="K310" s="211">
        <f t="shared" si="135"/>
        <v>170</v>
      </c>
      <c r="L310" s="212">
        <f t="shared" si="136"/>
        <v>0.18378378378378379</v>
      </c>
      <c r="M310" s="207" t="s">
        <v>593</v>
      </c>
      <c r="N310" s="213">
        <v>44201</v>
      </c>
      <c r="O310" s="1"/>
      <c r="P310" s="1"/>
      <c r="Q310" s="1"/>
      <c r="R310" s="6" t="s">
        <v>786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5">
        <v>159</v>
      </c>
      <c r="B311" s="236">
        <v>44140</v>
      </c>
      <c r="C311" s="236"/>
      <c r="D311" s="237" t="s">
        <v>344</v>
      </c>
      <c r="E311" s="238" t="s">
        <v>625</v>
      </c>
      <c r="F311" s="208">
        <v>332.5</v>
      </c>
      <c r="G311" s="238"/>
      <c r="H311" s="238">
        <v>393</v>
      </c>
      <c r="I311" s="240">
        <v>406</v>
      </c>
      <c r="J311" s="210" t="s">
        <v>816</v>
      </c>
      <c r="K311" s="211">
        <f t="shared" si="135"/>
        <v>60.5</v>
      </c>
      <c r="L311" s="212">
        <f t="shared" si="136"/>
        <v>0.18195488721804512</v>
      </c>
      <c r="M311" s="207" t="s">
        <v>593</v>
      </c>
      <c r="N311" s="213">
        <v>44256</v>
      </c>
      <c r="O311" s="1"/>
      <c r="P311" s="1"/>
      <c r="Q311" s="1"/>
      <c r="R311" s="6" t="s">
        <v>786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35">
        <v>160</v>
      </c>
      <c r="B312" s="236">
        <v>44141</v>
      </c>
      <c r="C312" s="236"/>
      <c r="D312" s="237" t="s">
        <v>483</v>
      </c>
      <c r="E312" s="238" t="s">
        <v>625</v>
      </c>
      <c r="F312" s="208">
        <v>231</v>
      </c>
      <c r="G312" s="238"/>
      <c r="H312" s="238">
        <v>281</v>
      </c>
      <c r="I312" s="240">
        <v>281</v>
      </c>
      <c r="J312" s="210" t="s">
        <v>683</v>
      </c>
      <c r="K312" s="211">
        <f t="shared" si="135"/>
        <v>50</v>
      </c>
      <c r="L312" s="212">
        <f t="shared" si="136"/>
        <v>0.21645021645021645</v>
      </c>
      <c r="M312" s="207" t="s">
        <v>593</v>
      </c>
      <c r="N312" s="213">
        <v>44358</v>
      </c>
      <c r="O312" s="1"/>
      <c r="P312" s="1"/>
      <c r="Q312" s="1"/>
      <c r="R312" s="6" t="s">
        <v>786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62">
        <v>161</v>
      </c>
      <c r="B313" s="255">
        <v>44187</v>
      </c>
      <c r="C313" s="255"/>
      <c r="D313" s="256" t="s">
        <v>456</v>
      </c>
      <c r="E313" s="56" t="s">
        <v>625</v>
      </c>
      <c r="F313" s="257" t="s">
        <v>817</v>
      </c>
      <c r="G313" s="56"/>
      <c r="H313" s="56"/>
      <c r="I313" s="258">
        <v>239</v>
      </c>
      <c r="J313" s="253" t="s">
        <v>596</v>
      </c>
      <c r="K313" s="253"/>
      <c r="L313" s="259"/>
      <c r="M313" s="260"/>
      <c r="N313" s="261"/>
      <c r="O313" s="1"/>
      <c r="P313" s="1"/>
      <c r="Q313" s="1"/>
      <c r="R313" s="6" t="s">
        <v>786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62">
        <v>162</v>
      </c>
      <c r="B314" s="255">
        <v>44258</v>
      </c>
      <c r="C314" s="255"/>
      <c r="D314" s="256" t="s">
        <v>812</v>
      </c>
      <c r="E314" s="56" t="s">
        <v>625</v>
      </c>
      <c r="F314" s="257" t="s">
        <v>813</v>
      </c>
      <c r="G314" s="56"/>
      <c r="H314" s="56"/>
      <c r="I314" s="258">
        <v>590</v>
      </c>
      <c r="J314" s="253" t="s">
        <v>596</v>
      </c>
      <c r="K314" s="253"/>
      <c r="L314" s="259"/>
      <c r="M314" s="260"/>
      <c r="N314" s="261"/>
      <c r="O314" s="1"/>
      <c r="P314" s="1"/>
      <c r="R314" s="6" t="s">
        <v>786</v>
      </c>
    </row>
    <row r="315" spans="1:26" ht="12.75" customHeight="1">
      <c r="A315" s="235">
        <v>163</v>
      </c>
      <c r="B315" s="236">
        <v>44274</v>
      </c>
      <c r="C315" s="236"/>
      <c r="D315" s="237" t="s">
        <v>344</v>
      </c>
      <c r="E315" s="238" t="s">
        <v>625</v>
      </c>
      <c r="F315" s="208">
        <v>355</v>
      </c>
      <c r="G315" s="238"/>
      <c r="H315" s="238">
        <v>422.5</v>
      </c>
      <c r="I315" s="240">
        <v>420</v>
      </c>
      <c r="J315" s="210" t="s">
        <v>818</v>
      </c>
      <c r="K315" s="211">
        <f t="shared" ref="K315:K318" si="137">H315-F315</f>
        <v>67.5</v>
      </c>
      <c r="L315" s="212">
        <f t="shared" ref="L315:L318" si="138">K315/F315</f>
        <v>0.19014084507042253</v>
      </c>
      <c r="M315" s="207" t="s">
        <v>593</v>
      </c>
      <c r="N315" s="213">
        <v>44361</v>
      </c>
      <c r="O315" s="1"/>
      <c r="R315" s="263" t="s">
        <v>786</v>
      </c>
    </row>
    <row r="316" spans="1:26" ht="12.75" customHeight="1">
      <c r="A316" s="235">
        <v>164</v>
      </c>
      <c r="B316" s="236">
        <v>44295</v>
      </c>
      <c r="C316" s="236"/>
      <c r="D316" s="237" t="s">
        <v>819</v>
      </c>
      <c r="E316" s="238" t="s">
        <v>625</v>
      </c>
      <c r="F316" s="208">
        <v>555</v>
      </c>
      <c r="G316" s="238"/>
      <c r="H316" s="238">
        <v>663</v>
      </c>
      <c r="I316" s="240">
        <v>663</v>
      </c>
      <c r="J316" s="210" t="s">
        <v>820</v>
      </c>
      <c r="K316" s="211">
        <f t="shared" si="137"/>
        <v>108</v>
      </c>
      <c r="L316" s="212">
        <f t="shared" si="138"/>
        <v>0.19459459459459461</v>
      </c>
      <c r="M316" s="207" t="s">
        <v>593</v>
      </c>
      <c r="N316" s="213">
        <v>44321</v>
      </c>
      <c r="O316" s="1"/>
      <c r="P316" s="1"/>
      <c r="Q316" s="1"/>
      <c r="R316" s="263" t="s">
        <v>786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35">
        <v>165</v>
      </c>
      <c r="B317" s="236">
        <v>44308</v>
      </c>
      <c r="C317" s="236"/>
      <c r="D317" s="237" t="s">
        <v>377</v>
      </c>
      <c r="E317" s="238" t="s">
        <v>625</v>
      </c>
      <c r="F317" s="208">
        <v>126.5</v>
      </c>
      <c r="G317" s="238"/>
      <c r="H317" s="238">
        <v>155</v>
      </c>
      <c r="I317" s="240">
        <v>155</v>
      </c>
      <c r="J317" s="210" t="s">
        <v>683</v>
      </c>
      <c r="K317" s="211">
        <f t="shared" si="137"/>
        <v>28.5</v>
      </c>
      <c r="L317" s="212">
        <f t="shared" si="138"/>
        <v>0.22529644268774704</v>
      </c>
      <c r="M317" s="207" t="s">
        <v>593</v>
      </c>
      <c r="N317" s="213">
        <v>44362</v>
      </c>
      <c r="O317" s="1"/>
      <c r="R317" s="263" t="s">
        <v>786</v>
      </c>
    </row>
    <row r="318" spans="1:26" ht="12.75" customHeight="1">
      <c r="A318" s="448">
        <v>166</v>
      </c>
      <c r="B318" s="449">
        <v>44368</v>
      </c>
      <c r="C318" s="449"/>
      <c r="D318" s="450" t="s">
        <v>395</v>
      </c>
      <c r="E318" s="451" t="s">
        <v>625</v>
      </c>
      <c r="F318" s="452">
        <v>287.5</v>
      </c>
      <c r="G318" s="451"/>
      <c r="H318" s="451">
        <v>245</v>
      </c>
      <c r="I318" s="453">
        <v>344</v>
      </c>
      <c r="J318" s="220" t="s">
        <v>910</v>
      </c>
      <c r="K318" s="221">
        <f t="shared" si="137"/>
        <v>-42.5</v>
      </c>
      <c r="L318" s="222">
        <f t="shared" si="138"/>
        <v>-0.14782608695652175</v>
      </c>
      <c r="M318" s="218" t="s">
        <v>606</v>
      </c>
      <c r="N318" s="215">
        <v>44508</v>
      </c>
      <c r="O318" s="1"/>
      <c r="R318" s="263" t="s">
        <v>786</v>
      </c>
    </row>
    <row r="319" spans="1:26" ht="12.75" customHeight="1">
      <c r="A319" s="262">
        <v>167</v>
      </c>
      <c r="B319" s="255">
        <v>44368</v>
      </c>
      <c r="C319" s="255"/>
      <c r="D319" s="256" t="s">
        <v>483</v>
      </c>
      <c r="E319" s="56" t="s">
        <v>625</v>
      </c>
      <c r="F319" s="257" t="s">
        <v>821</v>
      </c>
      <c r="G319" s="56"/>
      <c r="H319" s="56"/>
      <c r="I319" s="258">
        <v>320</v>
      </c>
      <c r="J319" s="253" t="s">
        <v>596</v>
      </c>
      <c r="K319" s="262"/>
      <c r="L319" s="255"/>
      <c r="M319" s="255"/>
      <c r="N319" s="256"/>
      <c r="O319" s="44"/>
      <c r="R319" s="263" t="s">
        <v>786</v>
      </c>
    </row>
    <row r="320" spans="1:26" ht="12.75" customHeight="1">
      <c r="A320" s="262">
        <v>168</v>
      </c>
      <c r="B320" s="255">
        <v>44406</v>
      </c>
      <c r="C320" s="255"/>
      <c r="D320" s="256" t="s">
        <v>377</v>
      </c>
      <c r="E320" s="56" t="s">
        <v>625</v>
      </c>
      <c r="F320" s="257" t="s">
        <v>824</v>
      </c>
      <c r="G320" s="56"/>
      <c r="H320" s="56"/>
      <c r="I320" s="56">
        <v>200</v>
      </c>
      <c r="J320" s="253" t="s">
        <v>596</v>
      </c>
      <c r="K320" s="262"/>
      <c r="L320" s="255"/>
      <c r="M320" s="255"/>
      <c r="N320" s="256"/>
      <c r="O320" s="44"/>
      <c r="R320" s="263" t="s">
        <v>786</v>
      </c>
    </row>
    <row r="321" spans="1:18" ht="12.75" customHeight="1">
      <c r="A321" s="262">
        <v>169</v>
      </c>
      <c r="B321" s="255">
        <v>44462</v>
      </c>
      <c r="C321" s="255"/>
      <c r="D321" s="256" t="s">
        <v>831</v>
      </c>
      <c r="E321" s="56" t="s">
        <v>625</v>
      </c>
      <c r="F321" s="257" t="s">
        <v>832</v>
      </c>
      <c r="G321" s="56"/>
      <c r="H321" s="56"/>
      <c r="I321" s="56">
        <v>1500</v>
      </c>
      <c r="J321" s="253" t="s">
        <v>596</v>
      </c>
      <c r="K321" s="262"/>
      <c r="L321" s="255"/>
      <c r="M321" s="255"/>
      <c r="N321" s="256"/>
      <c r="O321" s="44"/>
      <c r="R321" s="263" t="s">
        <v>786</v>
      </c>
    </row>
    <row r="322" spans="1:18" ht="12.75" customHeight="1">
      <c r="A322" s="338">
        <v>170</v>
      </c>
      <c r="B322" s="339">
        <v>44480</v>
      </c>
      <c r="C322" s="339"/>
      <c r="D322" s="340" t="s">
        <v>837</v>
      </c>
      <c r="E322" s="341" t="s">
        <v>625</v>
      </c>
      <c r="F322" s="342" t="s">
        <v>843</v>
      </c>
      <c r="G322" s="341"/>
      <c r="H322" s="341"/>
      <c r="I322" s="341">
        <v>145</v>
      </c>
      <c r="J322" s="343" t="s">
        <v>596</v>
      </c>
      <c r="K322" s="338"/>
      <c r="L322" s="339"/>
      <c r="M322" s="339"/>
      <c r="N322" s="340"/>
      <c r="O322" s="44"/>
      <c r="R322" s="263" t="s">
        <v>786</v>
      </c>
    </row>
    <row r="323" spans="1:18" ht="12.75" customHeight="1">
      <c r="A323" s="344">
        <v>171</v>
      </c>
      <c r="B323" s="345">
        <v>44481</v>
      </c>
      <c r="C323" s="345"/>
      <c r="D323" s="346" t="s">
        <v>261</v>
      </c>
      <c r="E323" s="347" t="s">
        <v>625</v>
      </c>
      <c r="F323" s="348" t="s">
        <v>840</v>
      </c>
      <c r="G323" s="347"/>
      <c r="H323" s="347"/>
      <c r="I323" s="347">
        <v>380</v>
      </c>
      <c r="J323" s="349" t="s">
        <v>596</v>
      </c>
      <c r="K323" s="344"/>
      <c r="L323" s="345"/>
      <c r="M323" s="345"/>
      <c r="N323" s="346"/>
      <c r="O323" s="44"/>
      <c r="R323" s="263" t="s">
        <v>786</v>
      </c>
    </row>
    <row r="324" spans="1:18" ht="12.75" customHeight="1">
      <c r="A324" s="344">
        <v>172</v>
      </c>
      <c r="B324" s="345">
        <v>44481</v>
      </c>
      <c r="C324" s="345"/>
      <c r="D324" s="346" t="s">
        <v>403</v>
      </c>
      <c r="E324" s="347" t="s">
        <v>625</v>
      </c>
      <c r="F324" s="348" t="s">
        <v>841</v>
      </c>
      <c r="G324" s="347"/>
      <c r="H324" s="347"/>
      <c r="I324" s="347">
        <v>56</v>
      </c>
      <c r="J324" s="349" t="s">
        <v>596</v>
      </c>
      <c r="K324" s="344"/>
      <c r="L324" s="345"/>
      <c r="M324" s="345"/>
      <c r="N324" s="346"/>
      <c r="O324" s="44"/>
      <c r="R324" s="263"/>
    </row>
    <row r="325" spans="1:18" ht="12.75" customHeight="1">
      <c r="A325" s="350"/>
      <c r="B325" s="350"/>
      <c r="C325" s="350"/>
      <c r="D325" s="350"/>
      <c r="E325" s="350"/>
      <c r="F325" s="347"/>
      <c r="G325" s="347"/>
      <c r="H325" s="347"/>
      <c r="I325" s="347"/>
      <c r="J325" s="351"/>
      <c r="K325" s="347"/>
      <c r="L325" s="347"/>
      <c r="M325" s="347"/>
      <c r="N325" s="350"/>
      <c r="O325" s="44"/>
      <c r="R325" s="263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263"/>
    </row>
    <row r="327" spans="1:18" ht="12.75" customHeight="1">
      <c r="A327" s="262"/>
      <c r="B327" s="264" t="s">
        <v>822</v>
      </c>
      <c r="F327" s="59"/>
      <c r="G327" s="59"/>
      <c r="H327" s="59"/>
      <c r="I327" s="59"/>
      <c r="J327" s="44"/>
      <c r="K327" s="59"/>
      <c r="L327" s="59"/>
      <c r="M327" s="59"/>
      <c r="O327" s="44"/>
      <c r="R327" s="263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1:18" ht="12.75" customHeight="1">
      <c r="A337" s="265"/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1:18" ht="12.75" customHeight="1">
      <c r="A338" s="265"/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1:18" ht="12.75" customHeight="1">
      <c r="A339" s="56"/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1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</sheetData>
  <autoFilter ref="R1:R335"/>
  <mergeCells count="27">
    <mergeCell ref="A114:A115"/>
    <mergeCell ref="O110:O111"/>
    <mergeCell ref="P110:P111"/>
    <mergeCell ref="A110:A111"/>
    <mergeCell ref="B110:B111"/>
    <mergeCell ref="J110:J111"/>
    <mergeCell ref="M110:M111"/>
    <mergeCell ref="N110:N111"/>
    <mergeCell ref="P114:P115"/>
    <mergeCell ref="B114:B115"/>
    <mergeCell ref="J114:J115"/>
    <mergeCell ref="M114:M115"/>
    <mergeCell ref="N114:N115"/>
    <mergeCell ref="O114:O115"/>
    <mergeCell ref="O74:O75"/>
    <mergeCell ref="P74:P75"/>
    <mergeCell ref="A74:A75"/>
    <mergeCell ref="B74:B75"/>
    <mergeCell ref="M74:M75"/>
    <mergeCell ref="N74:N75"/>
    <mergeCell ref="P95:P96"/>
    <mergeCell ref="A95:A96"/>
    <mergeCell ref="B95:B96"/>
    <mergeCell ref="M95:M96"/>
    <mergeCell ref="N95:N96"/>
    <mergeCell ref="O95:O96"/>
    <mergeCell ref="J95:J96"/>
  </mergeCells>
  <pageMargins left="0.7" right="0.7" top="0.75" bottom="0.75" header="0.3" footer="0.3"/>
  <pageSetup orientation="portrait" r:id="rId1"/>
  <ignoredErrors>
    <ignoredError sqref="K63 K61 K5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2021-11-25T02:32:30Z</dcterms:modified>
</cp:coreProperties>
</file>