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F&amp;O)'!$R$1:$R$331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L13" i="6"/>
  <c r="K13"/>
  <c r="L26"/>
  <c r="K26"/>
  <c r="M26" s="1"/>
  <c r="M108"/>
  <c r="K109"/>
  <c r="K108"/>
  <c r="K107"/>
  <c r="M107" s="1"/>
  <c r="L44"/>
  <c r="K44"/>
  <c r="H21"/>
  <c r="L52"/>
  <c r="K52"/>
  <c r="L87"/>
  <c r="K87"/>
  <c r="K106"/>
  <c r="M106" s="1"/>
  <c r="L86"/>
  <c r="M86" s="1"/>
  <c r="K86"/>
  <c r="L85"/>
  <c r="K85"/>
  <c r="P25"/>
  <c r="L49"/>
  <c r="K49"/>
  <c r="L83"/>
  <c r="K83"/>
  <c r="L82"/>
  <c r="K82"/>
  <c r="L81"/>
  <c r="K81"/>
  <c r="M81" s="1"/>
  <c r="L84"/>
  <c r="K84"/>
  <c r="L50"/>
  <c r="K50"/>
  <c r="L48"/>
  <c r="K48"/>
  <c r="L22"/>
  <c r="K22"/>
  <c r="L80"/>
  <c r="K80"/>
  <c r="L79"/>
  <c r="K79"/>
  <c r="K105"/>
  <c r="M105" s="1"/>
  <c r="L45"/>
  <c r="K45"/>
  <c r="L37"/>
  <c r="K37"/>
  <c r="P24"/>
  <c r="L36"/>
  <c r="K36"/>
  <c r="L47"/>
  <c r="K47"/>
  <c r="M47" s="1"/>
  <c r="L16"/>
  <c r="K16"/>
  <c r="P23"/>
  <c r="L46"/>
  <c r="K46"/>
  <c r="K98"/>
  <c r="M98" s="1"/>
  <c r="K104"/>
  <c r="M104" s="1"/>
  <c r="L77"/>
  <c r="K77"/>
  <c r="L75"/>
  <c r="K75"/>
  <c r="L78"/>
  <c r="K78"/>
  <c r="L74"/>
  <c r="K74"/>
  <c r="L19"/>
  <c r="K19"/>
  <c r="K103"/>
  <c r="M103" s="1"/>
  <c r="M99"/>
  <c r="K102"/>
  <c r="M102" s="1"/>
  <c r="L76"/>
  <c r="K76"/>
  <c r="K101"/>
  <c r="M101" s="1"/>
  <c r="K99"/>
  <c r="K100"/>
  <c r="M74" l="1"/>
  <c r="M16"/>
  <c r="M22"/>
  <c r="M50"/>
  <c r="M44"/>
  <c r="M13"/>
  <c r="M19"/>
  <c r="M46"/>
  <c r="M37"/>
  <c r="M49"/>
  <c r="M87"/>
  <c r="M45"/>
  <c r="M48"/>
  <c r="M52"/>
  <c r="M85"/>
  <c r="M83"/>
  <c r="M82"/>
  <c r="M84"/>
  <c r="M80"/>
  <c r="M79"/>
  <c r="M36"/>
  <c r="M77"/>
  <c r="M78"/>
  <c r="M75"/>
  <c r="M76"/>
  <c r="L43"/>
  <c r="K43"/>
  <c r="P20"/>
  <c r="L41"/>
  <c r="K41"/>
  <c r="L40"/>
  <c r="K40"/>
  <c r="L38"/>
  <c r="K38"/>
  <c r="L72"/>
  <c r="K72"/>
  <c r="L69"/>
  <c r="K69"/>
  <c r="L68"/>
  <c r="K68"/>
  <c r="L70"/>
  <c r="K70"/>
  <c r="K96"/>
  <c r="M96" s="1"/>
  <c r="L73"/>
  <c r="K73"/>
  <c r="L21"/>
  <c r="K21"/>
  <c r="L42"/>
  <c r="K42"/>
  <c r="L71"/>
  <c r="M71" s="1"/>
  <c r="K71"/>
  <c r="L67"/>
  <c r="K67"/>
  <c r="M97"/>
  <c r="L64"/>
  <c r="K64"/>
  <c r="M64" s="1"/>
  <c r="L66"/>
  <c r="K66"/>
  <c r="L65"/>
  <c r="K65"/>
  <c r="M42" l="1"/>
  <c r="M68"/>
  <c r="M72"/>
  <c r="M40"/>
  <c r="M73"/>
  <c r="M70"/>
  <c r="M69"/>
  <c r="M38"/>
  <c r="M41"/>
  <c r="M43"/>
  <c r="M21"/>
  <c r="M67"/>
  <c r="M66"/>
  <c r="M65"/>
  <c r="L12" l="1"/>
  <c r="K12"/>
  <c r="L39"/>
  <c r="K39"/>
  <c r="P15"/>
  <c r="L15"/>
  <c r="K15"/>
  <c r="L17"/>
  <c r="K17"/>
  <c r="L14"/>
  <c r="K14"/>
  <c r="K10"/>
  <c r="L10"/>
  <c r="P10"/>
  <c r="L18"/>
  <c r="K18"/>
  <c r="P126"/>
  <c r="P11"/>
  <c r="L126"/>
  <c r="K126"/>
  <c r="M15" l="1"/>
  <c r="M12"/>
  <c r="M39"/>
  <c r="M17"/>
  <c r="M14"/>
  <c r="M10"/>
  <c r="M18"/>
  <c r="M126"/>
  <c r="K293" l="1"/>
  <c r="L293" s="1"/>
  <c r="K313" l="1"/>
  <c r="L313" s="1"/>
  <c r="K312"/>
  <c r="L312" s="1"/>
  <c r="K311"/>
  <c r="L311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1"/>
  <c r="L291" s="1"/>
  <c r="K290"/>
  <c r="L290" s="1"/>
  <c r="F289"/>
  <c r="K289" s="1"/>
  <c r="L289" s="1"/>
  <c r="K288"/>
  <c r="L288" s="1"/>
  <c r="K287"/>
  <c r="L287" s="1"/>
  <c r="K286"/>
  <c r="L286" s="1"/>
  <c r="K285"/>
  <c r="L285" s="1"/>
  <c r="K284"/>
  <c r="L284" s="1"/>
  <c r="F283"/>
  <c r="K283" s="1"/>
  <c r="L283" s="1"/>
  <c r="F282"/>
  <c r="K282" s="1"/>
  <c r="L282" s="1"/>
  <c r="K281"/>
  <c r="L281" s="1"/>
  <c r="F280"/>
  <c r="K280" s="1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1"/>
  <c r="L261" s="1"/>
  <c r="F260"/>
  <c r="K260" s="1"/>
  <c r="L260" s="1"/>
  <c r="K259"/>
  <c r="L259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0"/>
  <c r="L230" s="1"/>
  <c r="K228"/>
  <c r="L228" s="1"/>
  <c r="K227"/>
  <c r="L227" s="1"/>
  <c r="K226"/>
  <c r="L226" s="1"/>
  <c r="K224"/>
  <c r="L224" s="1"/>
  <c r="K223"/>
  <c r="L223" s="1"/>
  <c r="K222"/>
  <c r="L222" s="1"/>
  <c r="K221"/>
  <c r="K220"/>
  <c r="L220" s="1"/>
  <c r="K219"/>
  <c r="L219" s="1"/>
  <c r="K217"/>
  <c r="L217" s="1"/>
  <c r="K216"/>
  <c r="L216" s="1"/>
  <c r="K215"/>
  <c r="L215" s="1"/>
  <c r="K214"/>
  <c r="L214" s="1"/>
  <c r="K213"/>
  <c r="L213" s="1"/>
  <c r="F212"/>
  <c r="K212" s="1"/>
  <c r="L212" s="1"/>
  <c r="H211"/>
  <c r="K211" s="1"/>
  <c r="L211" s="1"/>
  <c r="K208"/>
  <c r="L208" s="1"/>
  <c r="K207"/>
  <c r="L207" s="1"/>
  <c r="K206"/>
  <c r="L206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H177"/>
  <c r="K177" s="1"/>
  <c r="L177" s="1"/>
  <c r="F176"/>
  <c r="K176" s="1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M7"/>
  <c r="D7" i="5"/>
  <c r="K6" i="4"/>
  <c r="K6" i="3"/>
  <c r="L6" i="2"/>
</calcChain>
</file>

<file path=xl/sharedStrings.xml><?xml version="1.0" encoding="utf-8"?>
<sst xmlns="http://schemas.openxmlformats.org/spreadsheetml/2006/main" count="2917" uniqueCount="1119">
  <si>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</si>
  <si>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</si>
  <si>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</si>
  <si>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</si>
  <si>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</si>
  <si>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</si>
  <si>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</si>
  <si>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</si>
  <si>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</si>
  <si>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</si>
  <si>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</si>
  <si>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</si>
  <si>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</si>
  <si>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</si>
  <si>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</si>
  <si>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</si>
  <si>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</si>
  <si>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</si>
  <si>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</si>
  <si>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</si>
  <si>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</si>
  <si>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</si>
  <si>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</si>
  <si>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</si>
  <si>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</si>
  <si>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</si>
  <si>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</si>
  <si>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</si>
  <si>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</si>
  <si>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</si>
  <si>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</si>
  <si>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</si>
  <si>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</si>
  <si>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</si>
  <si>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</si>
  <si>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</si>
  <si>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</si>
  <si>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</si>
  <si>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</si>
  <si>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</si>
  <si>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</si>
  <si>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</si>
  <si>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</si>
  <si>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</si>
  <si>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</si>
  <si>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</si>
  <si>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</si>
  <si>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</si>
  <si>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</si>
  <si>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</si>
  <si>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</si>
  <si>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</si>
  <si>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</si>
  <si>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</si>
  <si>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</si>
  <si>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</si>
  <si>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</si>
  <si>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</si>
  <si>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</si>
  <si>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</si>
  <si>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</si>
  <si>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</si>
  <si>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</si>
  <si>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</si>
  <si>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</si>
  <si>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</si>
  <si>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</si>
  <si>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</si>
  <si>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</si>
  <si>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</si>
  <si>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</si>
  <si>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</si>
  <si>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</si>
  <si>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</si>
  <si>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</si>
  <si>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</si>
  <si>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</si>
  <si>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</si>
  <si>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</si>
  <si>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</si>
  <si>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</si>
  <si>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</si>
  <si>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</si>
  <si>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</si>
  <si>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</si>
  <si>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</si>
  <si>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</si>
  <si>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</si>
  <si>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</si>
  <si>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</si>
  <si>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</si>
  <si>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</si>
  <si>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</si>
  <si>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</si>
  <si>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</si>
  <si>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</si>
  <si>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</si>
  <si>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</si>
  <si>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</si>
  <si>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</si>
  <si>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</si>
  <si>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</si>
  <si>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</si>
  <si>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</si>
  <si>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</si>
  <si>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</si>
  <si>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</si>
  <si>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</si>
  <si>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</si>
  <si>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</si>
  <si>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</si>
  <si>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</si>
  <si>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</si>
  <si>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</si>
  <si>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</si>
  <si>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</si>
  <si>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</si>
  <si>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</si>
  <si>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</si>
  <si>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</si>
  <si>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</si>
  <si>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</si>
  <si>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</si>
  <si>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</si>
  <si>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</si>
  <si>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</si>
  <si>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</si>
  <si>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</si>
  <si>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</si>
  <si>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</si>
  <si>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</si>
  <si>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</si>
  <si>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</si>
  <si>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</si>
  <si>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</si>
  <si>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</si>
  <si>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</si>
  <si>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</si>
  <si>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</si>
  <si>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</si>
  <si>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</si>
  <si>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</si>
  <si>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</si>
  <si>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</si>
  <si>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</si>
  <si>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</si>
  <si>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</si>
  <si>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</si>
  <si>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</si>
  <si>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</si>
  <si>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</si>
  <si>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</si>
  <si>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</si>
  <si>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</si>
  <si>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</si>
  <si>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</si>
  <si>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</si>
  <si>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</si>
  <si>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</si>
  <si>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</si>
  <si>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</si>
  <si>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</si>
  <si>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</si>
  <si>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</si>
  <si>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</si>
  <si>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</si>
  <si>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</si>
  <si>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</si>
  <si>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</si>
  <si>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</si>
  <si>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</si>
  <si>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</si>
  <si>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</si>
  <si>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</si>
  <si>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</si>
  <si>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</si>
  <si>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</si>
  <si>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</si>
  <si>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</si>
  <si>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</si>
  <si>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</si>
  <si>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</si>
  <si>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</si>
  <si>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</si>
  <si>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</si>
  <si>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</si>
  <si>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</si>
  <si>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</si>
  <si>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</si>
  <si>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</si>
  <si>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</si>
  <si>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</si>
  <si>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</si>
  <si>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</si>
  <si>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</si>
  <si>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</si>
  <si>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</si>
  <si>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</si>
  <si>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</si>
  <si>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</si>
  <si>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</si>
  <si>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</si>
  <si>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</si>
  <si>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</si>
  <si>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</si>
  <si>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</si>
  <si>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</si>
  <si>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</si>
  <si>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</si>
  <si>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</si>
  <si>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</si>
  <si>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</si>
  <si>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</si>
  <si>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</si>
  <si>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</si>
  <si>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</si>
  <si>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</si>
  <si>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</si>
  <si>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</si>
  <si>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</si>
  <si>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</si>
  <si>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</si>
  <si>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</si>
  <si>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</si>
  <si>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</si>
  <si>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</si>
  <si>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</si>
  <si>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</si>
  <si>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</si>
  <si>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</si>
  <si>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</si>
  <si>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</si>
  <si>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</si>
  <si>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</si>
  <si>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</si>
  <si>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</si>
  <si>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</si>
  <si>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</si>
  <si>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</si>
  <si>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</si>
  <si>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</si>
  <si>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</si>
  <si>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</si>
  <si>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</si>
  <si>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</si>
  <si>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</si>
  <si>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</si>
  <si>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</si>
  <si>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</si>
  <si>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</si>
  <si>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</si>
  <si>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</si>
  <si>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</si>
  <si>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</si>
  <si>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</si>
  <si>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</si>
  <si>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</si>
  <si>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</si>
  <si>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</si>
  <si>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</si>
  <si>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</si>
  <si>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</si>
  <si>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</si>
  <si>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</si>
  <si>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</si>
  <si>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</si>
  <si>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</si>
  <si>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</si>
  <si>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</si>
  <si>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</si>
  <si>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</si>
  <si>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</si>
  <si>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</si>
  <si>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</si>
  <si>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</si>
  <si>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</si>
  <si>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</si>
  <si>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</si>
  <si>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</si>
  <si>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</si>
  <si>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</si>
  <si>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</si>
  <si>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</si>
  <si>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</si>
  <si>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</si>
  <si>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</si>
  <si>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</si>
  <si>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</si>
  <si>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</si>
  <si>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</si>
  <si>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</si>
  <si>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</si>
  <si>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</si>
  <si>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</si>
  <si>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</si>
  <si>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</si>
  <si>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</si>
  <si>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</si>
  <si>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</si>
  <si>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</si>
  <si>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</si>
  <si>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</si>
  <si>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</si>
  <si>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</si>
  <si>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</si>
  <si>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</si>
  <si>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</si>
  <si>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</si>
  <si>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</si>
  <si>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</si>
  <si>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</si>
  <si>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</si>
  <si>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</si>
  <si>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</si>
  <si>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</si>
  <si>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</si>
  <si>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</si>
  <si>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</si>
  <si>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</si>
  <si>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</si>
  <si>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</si>
  <si>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</si>
  <si>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</si>
  <si>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</si>
  <si>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</si>
  <si>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</si>
  <si>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</si>
  <si>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</si>
  <si>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</si>
  <si>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</si>
  <si>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</si>
  <si>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</si>
  <si>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</si>
  <si>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</si>
  <si>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</si>
  <si>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</si>
  <si>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</si>
  <si>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</si>
  <si>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</si>
  <si>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</si>
  <si>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</si>
  <si>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</si>
  <si>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</si>
  <si>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</si>
  <si>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</si>
  <si>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</si>
  <si>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</si>
  <si>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</si>
  <si>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</si>
  <si>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</si>
  <si>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</si>
  <si>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</si>
  <si>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</si>
  <si>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</si>
  <si>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</si>
  <si>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</si>
  <si>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</si>
  <si>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</si>
  <si>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</si>
  <si>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</si>
  <si>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</si>
  <si>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</si>
  <si>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</si>
  <si>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</si>
  <si>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</si>
  <si>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</si>
  <si>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</si>
  <si>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</si>
  <si>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</si>
  <si>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</si>
  <si>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</si>
  <si>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</si>
  <si>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</si>
  <si>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</si>
  <si>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</si>
  <si>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</si>
  <si>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</si>
  <si>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</si>
  <si>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</si>
  <si>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</si>
  <si>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</si>
  <si>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</si>
  <si>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</si>
  <si>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</si>
  <si>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</si>
  <si>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</si>
  <si>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</si>
  <si>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</si>
  <si>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</si>
  <si>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</si>
  <si>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</si>
  <si>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</si>
  <si>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</si>
  <si>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</si>
  <si>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</si>
  <si>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</si>
  <si>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</si>
  <si>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</si>
  <si>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</si>
  <si>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</si>
  <si>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</si>
  <si>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</si>
  <si>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</si>
  <si>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</si>
  <si>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</si>
  <si>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</si>
  <si>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</si>
  <si>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</si>
  <si>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</si>
  <si>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</si>
  <si>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</si>
  <si>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</si>
  <si>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</si>
  <si>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</si>
  <si>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</si>
  <si>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</si>
  <si>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</si>
  <si>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</si>
  <si>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</si>
  <si>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</si>
  <si>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</si>
  <si>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</si>
  <si>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</si>
  <si>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</si>
  <si>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</si>
  <si>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</si>
  <si>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</si>
  <si>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</si>
  <si>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</si>
  <si>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</si>
  <si>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</si>
  <si>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</si>
  <si>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</si>
  <si>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</si>
  <si>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</si>
  <si>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</si>
  <si>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</si>
  <si>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</si>
  <si>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</si>
  <si>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</si>
  <si>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</si>
  <si>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</si>
  <si>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</si>
  <si>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</si>
  <si>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</si>
  <si>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</si>
  <si>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</si>
  <si>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</si>
  <si>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</si>
  <si>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</si>
  <si>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</si>
  <si>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</si>
  <si>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</si>
  <si>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</si>
  <si>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</si>
  <si>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</si>
  <si>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</si>
  <si>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</si>
  <si>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</si>
  <si>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</si>
  <si>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</si>
  <si>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</si>
  <si>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</si>
  <si>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</si>
  <si>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</si>
  <si>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</si>
  <si>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</si>
  <si>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</si>
  <si>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</si>
  <si>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</si>
  <si>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</si>
  <si>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</si>
  <si>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</si>
  <si>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</si>
  <si>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</si>
  <si>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</si>
  <si>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</si>
  <si>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</si>
  <si>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</si>
  <si>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</si>
  <si>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</si>
  <si>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</si>
  <si>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</si>
  <si>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</si>
  <si>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</si>
  <si>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</si>
  <si>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</si>
  <si>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</si>
  <si>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</si>
  <si>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</si>
  <si>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</si>
  <si>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</si>
  <si>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</si>
  <si>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</si>
  <si>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</si>
  <si>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</si>
  <si>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</si>
  <si>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</si>
  <si>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</si>
  <si>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</si>
  <si>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</si>
  <si>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</si>
  <si>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</si>
  <si>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</si>
  <si>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</si>
  <si>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</si>
  <si>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</si>
  <si>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</si>
  <si>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</si>
  <si>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</si>
  <si>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</si>
  <si>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</si>
  <si>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</si>
  <si>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</si>
  <si>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</si>
  <si>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</si>
  <si>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</si>
  <si>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</si>
  <si>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</si>
  <si>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</si>
  <si>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</si>
  <si>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</si>
  <si>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</si>
  <si>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</si>
  <si>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</si>
  <si>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</si>
  <si>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</si>
  <si>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</si>
  <si>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</si>
  <si>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</si>
  <si>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</si>
  <si>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</si>
  <si>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</si>
  <si>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</si>
  <si>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</si>
  <si>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</si>
  <si>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</si>
  <si>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</si>
  <si>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</si>
  <si>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</si>
  <si>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</si>
  <si>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</si>
  <si>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</si>
  <si>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</si>
  <si>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</si>
  <si>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</si>
  <si>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</si>
  <si>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</si>
  <si>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</si>
  <si>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</si>
  <si>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</si>
  <si>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</si>
  <si>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</si>
  <si>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</si>
  <si>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</si>
  <si>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</si>
  <si>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</si>
  <si>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</si>
  <si>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</si>
  <si>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</si>
  <si>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</si>
  <si>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</si>
  <si>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</si>
  <si>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</si>
  <si>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</si>
  <si>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</si>
  <si>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</si>
  <si>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</si>
  <si>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</si>
  <si>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</si>
  <si>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</si>
  <si>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</si>
  <si>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</si>
  <si>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</si>
  <si>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</si>
  <si>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</si>
  <si>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</si>
  <si>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</si>
  <si>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</si>
  <si>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</si>
  <si>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</si>
  <si>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</si>
  <si>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</si>
  <si>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</si>
  <si>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</si>
  <si>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</si>
  <si>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</si>
  <si>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</si>
  <si>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</si>
  <si>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</si>
  <si>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</si>
  <si>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</si>
  <si>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</si>
  <si>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</si>
  <si>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</si>
  <si>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</si>
  <si>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</si>
  <si>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</si>
  <si>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</si>
  <si>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</si>
  <si>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</si>
  <si>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</si>
  <si>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</si>
  <si>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</si>
  <si>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</si>
  <si>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</si>
  <si>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</si>
  <si>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</si>
  <si>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</si>
  <si>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</si>
  <si>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</si>
  <si>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</si>
  <si>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</si>
  <si>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</si>
  <si>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</si>
  <si>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</si>
  <si>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</si>
  <si>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</si>
  <si>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</si>
  <si>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</si>
  <si>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</si>
  <si>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</si>
  <si>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</si>
  <si>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</si>
  <si>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</si>
  <si>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</si>
  <si>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</si>
  <si>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</si>
  <si>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</si>
  <si>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</si>
  <si>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</si>
  <si>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</si>
  <si>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</si>
  <si>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</si>
  <si>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</si>
  <si>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</si>
  <si>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</si>
  <si>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</si>
  <si>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</si>
  <si>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</si>
  <si>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</si>
  <si>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</si>
  <si>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</si>
  <si>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</si>
  <si>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</si>
  <si>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</si>
  <si>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</si>
  <si>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</si>
  <si>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</si>
  <si>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</si>
  <si>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</si>
  <si>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</si>
  <si>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</si>
  <si>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</si>
  <si>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</si>
  <si>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</si>
  <si>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</si>
  <si>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</si>
  <si>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</si>
  <si>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</si>
  <si>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</si>
  <si>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</si>
  <si>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</si>
  <si>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</si>
  <si>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</si>
  <si>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</si>
  <si>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</si>
  <si>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</si>
  <si>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</si>
  <si>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</si>
  <si>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</si>
  <si>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</si>
  <si>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</si>
  <si>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</si>
  <si>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</si>
  <si>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</si>
  <si>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</si>
  <si>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</si>
  <si>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</si>
  <si>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</si>
  <si>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</si>
  <si>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</si>
  <si>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</si>
  <si>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</si>
  <si>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</si>
  <si>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</si>
  <si>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</si>
  <si>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</si>
  <si>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</si>
  <si>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</si>
  <si>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</si>
  <si>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</si>
  <si>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</si>
  <si>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</si>
  <si>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</si>
  <si>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</si>
  <si>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</si>
  <si>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</si>
  <si>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</si>
  <si>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</si>
  <si>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</si>
  <si>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</si>
  <si>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</si>
  <si>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</si>
  <si>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</si>
  <si>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</si>
  <si>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</si>
  <si>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</si>
  <si>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</si>
  <si>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</si>
  <si>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</si>
  <si>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</si>
  <si>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</si>
  <si>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</si>
  <si>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</si>
  <si>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</si>
  <si>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</si>
  <si>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</si>
  <si>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</si>
  <si>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</si>
  <si>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</si>
  <si>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</si>
  <si>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</si>
  <si>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</si>
  <si>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</si>
  <si>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</si>
  <si>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</si>
  <si>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</si>
  <si>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</si>
  <si>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</si>
  <si>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</si>
  <si>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</si>
  <si>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</si>
  <si>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</si>
  <si>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</si>
  <si>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</si>
  <si>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</si>
  <si>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</si>
  <si>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</si>
  <si>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</si>
  <si>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</si>
  <si>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</si>
  <si>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</si>
  <si>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</si>
  <si>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</si>
  <si>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</si>
  <si>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</si>
  <si>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</si>
  <si>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</si>
  <si>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</si>
  <si>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</si>
  <si>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</si>
  <si>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</si>
  <si>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</si>
  <si>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</si>
  <si>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</si>
  <si>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</si>
  <si>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</si>
  <si>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</si>
  <si>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</si>
  <si>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</si>
  <si>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</si>
  <si>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</si>
  <si>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</si>
  <si>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</si>
  <si>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</si>
  <si>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</si>
  <si>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</si>
  <si>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</si>
  <si>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</si>
  <si>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</si>
  <si>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</si>
  <si>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</si>
  <si>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</si>
  <si>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</si>
  <si>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</si>
  <si>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</si>
  <si>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</si>
  <si>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</si>
  <si>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</si>
  <si>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</si>
  <si>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</si>
  <si>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</si>
  <si>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</si>
  <si>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</si>
  <si>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</si>
  <si>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</si>
  <si>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</si>
  <si>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</si>
  <si>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</si>
  <si>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</si>
  <si>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</si>
  <si>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</si>
  <si>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</si>
  <si>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</si>
  <si>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</si>
  <si>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</si>
  <si>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</si>
  <si>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</si>
  <si>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</si>
  <si>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</si>
  <si>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</si>
  <si>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</si>
  <si>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</si>
  <si>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</si>
  <si>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</si>
  <si>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</si>
  <si>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</si>
  <si>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</si>
  <si>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</si>
  <si>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</si>
  <si>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</si>
  <si>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</si>
  <si>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</si>
  <si>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</si>
  <si>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</si>
  <si>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</si>
  <si>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</si>
  <si>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</si>
  <si>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</si>
  <si>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</si>
  <si>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</si>
  <si>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</si>
  <si>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</si>
  <si>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</si>
  <si>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</si>
  <si>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</si>
  <si>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</si>
  <si>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</si>
  <si>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</si>
  <si>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</si>
  <si>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</si>
  <si>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</si>
  <si>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</si>
  <si>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</si>
  <si>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</si>
  <si>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</si>
  <si>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</si>
  <si>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</si>
  <si>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</si>
  <si>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</si>
  <si>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</si>
  <si>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</si>
  <si>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</si>
  <si>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</si>
  <si>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</si>
  <si>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</si>
  <si>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</si>
  <si>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</si>
  <si>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</si>
  <si>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</si>
  <si>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</si>
  <si>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</si>
  <si>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</si>
  <si>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Profit of Rs.13/-</t>
  </si>
  <si>
    <t>1500-1520</t>
  </si>
  <si>
    <t>1680-1720</t>
  </si>
  <si>
    <t>KIMS</t>
  </si>
  <si>
    <t>1225-1245</t>
  </si>
  <si>
    <t>Market Closing Price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</si>
  <si>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</si>
  <si>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</si>
  <si>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</si>
  <si>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</si>
  <si>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</si>
  <si>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</si>
  <si>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</si>
  <si>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</si>
  <si>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</si>
  <si>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Part Profit of Rs.115/-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</si>
  <si>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</si>
  <si>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</si>
  <si>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</si>
  <si>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</si>
  <si>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</si>
  <si>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</si>
  <si>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</si>
  <si>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</si>
  <si>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</si>
  <si>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</si>
  <si>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</si>
  <si>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</si>
  <si>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</si>
  <si>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</si>
  <si>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</si>
  <si>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</si>
  <si>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</si>
  <si>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</si>
  <si>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</si>
  <si>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</si>
  <si>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</si>
  <si>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</si>
  <si>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INDIAGLYCO</t>
  </si>
  <si>
    <t>NSE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</si>
  <si>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</si>
  <si>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</si>
  <si>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</si>
  <si>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</si>
  <si>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</si>
  <si>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</si>
  <si>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</si>
  <si>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</si>
  <si>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</si>
  <si>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</si>
  <si>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</si>
  <si>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</si>
  <si>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</si>
  <si>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</si>
  <si>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</si>
  <si>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</si>
  <si>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</si>
  <si>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</si>
  <si>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</si>
  <si>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</si>
  <si>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260-270</t>
  </si>
  <si>
    <t>Profit of Rs.18.5/-</t>
  </si>
  <si>
    <t>Profit of Rs.102.5/-</t>
  </si>
  <si>
    <t>Profit of Rs.20.5/-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</si>
  <si>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</si>
  <si>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</si>
  <si>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</si>
  <si>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</si>
  <si>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</si>
  <si>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</si>
  <si>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</si>
  <si>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</si>
  <si>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</si>
  <si>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</si>
  <si>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</si>
  <si>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</si>
  <si>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</si>
  <si>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</si>
  <si>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</si>
  <si>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</si>
  <si>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</si>
  <si>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</si>
  <si>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</si>
  <si>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</si>
  <si>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</si>
  <si>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</si>
  <si>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</si>
  <si>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</si>
  <si>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</si>
  <si>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</si>
  <si>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</si>
  <si>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GRAVITON RESEARCH CAPITAL LLP</t>
  </si>
  <si>
    <t>FILATEX</t>
  </si>
  <si>
    <t>XTX MARKETS LLP</t>
  </si>
  <si>
    <t>7300-7360</t>
  </si>
  <si>
    <t>7700-8000</t>
  </si>
  <si>
    <t>244-248</t>
  </si>
  <si>
    <t>Profit of Rs.2/-</t>
  </si>
  <si>
    <t>835-845</t>
  </si>
  <si>
    <t>2280-2320</t>
  </si>
  <si>
    <t>SIEMENS OCT FUT</t>
  </si>
  <si>
    <t>SICAL</t>
  </si>
  <si>
    <t>Sical Logistics Limited</t>
  </si>
  <si>
    <t>Profit of Rs.105/-</t>
  </si>
  <si>
    <t>Profit of Rs.20/-</t>
  </si>
  <si>
    <t>HIKAL</t>
  </si>
  <si>
    <t>530-540</t>
  </si>
  <si>
    <t>310-320</t>
  </si>
  <si>
    <t>45-46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</si>
  <si>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</si>
  <si>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</si>
  <si>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</si>
  <si>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</si>
  <si>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</si>
  <si>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</si>
  <si>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</si>
  <si>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</si>
  <si>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Profit of Rs.22.5/-</t>
  </si>
  <si>
    <t>Loss of Rs.15/-</t>
  </si>
  <si>
    <t>BRITANNIA OCT FUT</t>
  </si>
  <si>
    <t>3950-4000</t>
  </si>
  <si>
    <t>ICICIBANK OCT FUT</t>
  </si>
  <si>
    <t>724-730</t>
  </si>
  <si>
    <t>KOCL</t>
  </si>
  <si>
    <t>Profit of Rs.28/-</t>
  </si>
  <si>
    <t xml:space="preserve">AXISBANK OCT FUT </t>
  </si>
  <si>
    <t>806-815</t>
  </si>
  <si>
    <t>Profit of Rs.11.5/-</t>
  </si>
  <si>
    <t>Profit of Rs.8/-</t>
  </si>
  <si>
    <t>2690-2710</t>
  </si>
  <si>
    <t xml:space="preserve">HDFC OCT FUT </t>
  </si>
  <si>
    <t>2850-2870</t>
  </si>
  <si>
    <t>Loss of Rs.6.5/-</t>
  </si>
  <si>
    <t>410-413</t>
  </si>
  <si>
    <t>435-455</t>
  </si>
  <si>
    <t>1674-1684</t>
  </si>
  <si>
    <t>1740-1760</t>
  </si>
  <si>
    <t>ALPHA LEON ENTERPRISES LLP</t>
  </si>
  <si>
    <t>Profit of Rs.34.5/-</t>
  </si>
  <si>
    <t>Profit of Rs.32/-</t>
  </si>
  <si>
    <t>HINDUNILVR 2560 CE OCT</t>
  </si>
  <si>
    <t>70-80</t>
  </si>
  <si>
    <t>251-230</t>
  </si>
  <si>
    <t>320-340</t>
  </si>
  <si>
    <t>Indian Energy Exc Ltd</t>
  </si>
  <si>
    <t>AXIS BANK  LIMITED</t>
  </si>
  <si>
    <t>Profit of Rs.3/-</t>
  </si>
  <si>
    <t>2590-2610</t>
  </si>
  <si>
    <t>3250-3350</t>
  </si>
  <si>
    <t>Loss of Rs.100/-</t>
  </si>
  <si>
    <t>Loss of Rs.44.5/-</t>
  </si>
  <si>
    <t>KANELIND</t>
  </si>
  <si>
    <t>DHIREN KANAIYALAL THAKKAR</t>
  </si>
  <si>
    <t>MFSINTRCRP</t>
  </si>
  <si>
    <t>RAJAPRATAP SINGH HANUMANSINGH RAJPUT</t>
  </si>
  <si>
    <t>URVASHI UMESHBHAI PATEL</t>
  </si>
  <si>
    <t>AJOONI</t>
  </si>
  <si>
    <t>Ajooni Biotech Limited</t>
  </si>
  <si>
    <t>115-120</t>
  </si>
  <si>
    <t>DATABASE TRADING PRIVATE LIMITED</t>
  </si>
  <si>
    <t>MAYANKBHAI HASMUKHRAY SHETH</t>
  </si>
  <si>
    <t>HASMUKHRAY LADHABHAI SHETH</t>
  </si>
  <si>
    <t>MEHTA MANISHKUMAR INDRAVADAN</t>
  </si>
  <si>
    <t>KAPASHI COMMERCIAL LTD</t>
  </si>
  <si>
    <t>MNIL</t>
  </si>
  <si>
    <t>KABIR SHRAN DAGAR</t>
  </si>
  <si>
    <t>SITA RAM</t>
  </si>
  <si>
    <t>NARAYANI</t>
  </si>
  <si>
    <t>VISTARAMAR</t>
  </si>
  <si>
    <t>MADHUSUDHAN GUNDA</t>
  </si>
  <si>
    <t>DAYAL TAHILRAM PARWANI</t>
  </si>
  <si>
    <t>JILESH NAVIN CHHEDA</t>
  </si>
  <si>
    <t>Himadri Speciality Chem L</t>
  </si>
  <si>
    <t>IRB Infrastructure Develo</t>
  </si>
  <si>
    <t>UNIVASTU</t>
  </si>
  <si>
    <t>Univastu India Limited</t>
  </si>
  <si>
    <t>Loss of Rs.13.25/-</t>
  </si>
  <si>
    <t>4550-4150</t>
  </si>
  <si>
    <t>5400-6000</t>
  </si>
  <si>
    <t>Loss of Rs.59/-</t>
  </si>
  <si>
    <t>645-675</t>
  </si>
  <si>
    <t>ICICIBANK 760 CE OCT</t>
  </si>
  <si>
    <t>18-20</t>
  </si>
  <si>
    <t>Profit of Rs.2.75/-</t>
  </si>
  <si>
    <t>BANKNIFTY 39800 CE 28-OCT</t>
  </si>
  <si>
    <t>BANKNIFTY 39800 CE 21-OCT</t>
  </si>
  <si>
    <t>700-800</t>
  </si>
  <si>
    <t>Profit of Rs. 125/-</t>
  </si>
  <si>
    <t>Loss of Rs.41/-</t>
  </si>
  <si>
    <t>Loss of Rs.32.5/-</t>
  </si>
  <si>
    <t>2920-2930</t>
  </si>
  <si>
    <t>3020-3050</t>
  </si>
  <si>
    <t>ITC 245 CE OCT</t>
  </si>
  <si>
    <t>2.80-3.20</t>
  </si>
  <si>
    <t>4.5-5.5</t>
  </si>
  <si>
    <t>ADCON</t>
  </si>
  <si>
    <t>PROFICIENT MERCHANDISE LIMITED</t>
  </si>
  <si>
    <t>AKI</t>
  </si>
  <si>
    <t>HARSHVARDHAN SINGHANIA</t>
  </si>
  <si>
    <t>RAJENDRA KHYALILAJI JAIN</t>
  </si>
  <si>
    <t>YUGA DOSHI</t>
  </si>
  <si>
    <t>ASHISHPO</t>
  </si>
  <si>
    <t>SHAH DIPAK KANAYALAL</t>
  </si>
  <si>
    <t>FLOMIC</t>
  </si>
  <si>
    <t>DHARAMRAJ D SHUKLA</t>
  </si>
  <si>
    <t>GAGANPO</t>
  </si>
  <si>
    <t>ASHOK .</t>
  </si>
  <si>
    <t>INDRAIND</t>
  </si>
  <si>
    <t>P RITESH KUMAR BOKDIA</t>
  </si>
  <si>
    <t>PRITI BOKDIA</t>
  </si>
  <si>
    <t>INTELSOFT</t>
  </si>
  <si>
    <t>MICRO LOGISTICS INDIA PRIVATE LIMITED</t>
  </si>
  <si>
    <t>DIVYAKANDA</t>
  </si>
  <si>
    <t>ANERI FINCAP LIMITED</t>
  </si>
  <si>
    <t>TASHA ZAFAR</t>
  </si>
  <si>
    <t>APEXA PRATIK PARIKH</t>
  </si>
  <si>
    <t>AANCHAL</t>
  </si>
  <si>
    <t>AKASH DAGAR</t>
  </si>
  <si>
    <t>SEEMA</t>
  </si>
  <si>
    <t>DEEPAK KUMAR</t>
  </si>
  <si>
    <t>MUZALI</t>
  </si>
  <si>
    <t>AEGIS INVESTMENT FUND</t>
  </si>
  <si>
    <t>ASPIRE EMERGING FUND</t>
  </si>
  <si>
    <t>MAHAVEERSOLANKI</t>
  </si>
  <si>
    <t>LALJIBHAI TRIVEDI</t>
  </si>
  <si>
    <t>RLFL</t>
  </si>
  <si>
    <t>T R RADHAKRISHNAN</t>
  </si>
  <si>
    <t>UNISTRMU</t>
  </si>
  <si>
    <t>TCG FUNDS FUND-2</t>
  </si>
  <si>
    <t xml:space="preserve">TCG FUNDS FUND 1 </t>
  </si>
  <si>
    <t>BANARBEADS</t>
  </si>
  <si>
    <t>Banaras Beads Ltd</t>
  </si>
  <si>
    <t>B.W.TRADERS</t>
  </si>
  <si>
    <t>BMETRICS</t>
  </si>
  <si>
    <t>Bombay Metrics S C Ltd</t>
  </si>
  <si>
    <t>ALPHA SUNIL CHHEDA</t>
  </si>
  <si>
    <t>QE SECURITIES</t>
  </si>
  <si>
    <t>PARTH INFIN BROKERS PVT LTD</t>
  </si>
  <si>
    <t>HRTI PRIVATE LIMITED</t>
  </si>
  <si>
    <t>JUMP TRADING FINANCIAL INDIA PRIVATE LIMITED</t>
  </si>
  <si>
    <t>LATTEYS</t>
  </si>
  <si>
    <t>Latteys Industries Ltd</t>
  </si>
  <si>
    <t>RAJENDRA CHANDULAL SHAH</t>
  </si>
  <si>
    <t>LYKALABS</t>
  </si>
  <si>
    <t>Lyka Labs Ltd</t>
  </si>
  <si>
    <t>SAROJBEN DINKARRAI SHAH</t>
  </si>
  <si>
    <t>MOKSH</t>
  </si>
  <si>
    <t>Moksh Ornaments Limited</t>
  </si>
  <si>
    <t>PADMAVATI INVESTMENT</t>
  </si>
  <si>
    <t>ORTINLAB</t>
  </si>
  <si>
    <t>Ortin Laboratories Ltd</t>
  </si>
  <si>
    <t>HIMANSHU MAHENDRABHAI PATEL</t>
  </si>
  <si>
    <t>FASHIONS BRANDS (INDIA) PRIVATE LIMITED</t>
  </si>
  <si>
    <t>VIKASLIFE</t>
  </si>
  <si>
    <t>Vikas Lifecare Limited</t>
  </si>
  <si>
    <t>ADROIT FINANCIAL SERVICES PVT LTD</t>
  </si>
  <si>
    <t>PRITIKA AUTO INDUSTRIES LIMITED</t>
  </si>
  <si>
    <t>PRITIKA ENGINEERING COMPONENTS PRIVATE LIMITED</t>
  </si>
  <si>
    <t>DKEGL</t>
  </si>
  <si>
    <t>D K Enterprises Global L</t>
  </si>
  <si>
    <t>RAJKUMAR DAMANI</t>
  </si>
  <si>
    <t>FMNL</t>
  </si>
  <si>
    <t>Future Mkt Networks Ltd</t>
  </si>
  <si>
    <t>KAPIL NARENDRA GUPTA</t>
  </si>
  <si>
    <t>NIRMAN COMMODITIES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</si>
</sst>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4" borderId="23" xfId="0" applyFont="1" applyFill="1" applyBorder="1"/>
    <xf numFmtId="0" fontId="0" fillId="15" borderId="23" xfId="0" applyFont="1" applyFill="1" applyBorder="1" applyAlignment="1"/>
    <xf numFmtId="0" fontId="35" fillId="14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6" fillId="11" borderId="30" xfId="0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center" vertical="center"/>
    </xf>
    <xf numFmtId="0" fontId="35" fillId="12" borderId="24" xfId="0" applyFont="1" applyFill="1" applyBorder="1"/>
    <xf numFmtId="0" fontId="36" fillId="12" borderId="24" xfId="0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16" fontId="37" fillId="13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0" fontId="23" fillId="2" borderId="21" xfId="0" applyFont="1" applyFill="1" applyBorder="1"/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7" fillId="11" borderId="18" xfId="0" applyNumberFormat="1" applyFont="1" applyFill="1" applyBorder="1" applyAlignment="1">
      <alignment horizontal="center" vertical="center"/>
    </xf>
    <xf numFmtId="16" fontId="37" fillId="11" borderId="15" xfId="0" applyNumberFormat="1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15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165" fontId="35" fillId="11" borderId="1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35859</xdr:rowOff>
    </xdr:from>
    <xdr:to>
      <xdr:col>12</xdr:col>
      <xdr:colOff>331694</xdr:colOff>
      <xdr:row>517</xdr:row>
      <xdr:rowOff>116542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818093" y="83255224"/>
          <a:ext cx="3612777" cy="88750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53789</xdr:colOff>
      <xdr:row>512</xdr:row>
      <xdr:rowOff>73958</xdr:rowOff>
    </xdr:from>
    <xdr:to>
      <xdr:col>3</xdr:col>
      <xdr:colOff>815789</xdr:colOff>
      <xdr:row>516</xdr:row>
      <xdr:rowOff>7843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813" y="83293323"/>
          <a:ext cx="2617694" cy="57934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0" sqref="B1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44494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44494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8" t="s">
        <v>16</v>
      </c>
      <c r="B9" s="490" t="s">
        <v>17</v>
      </c>
      <c r="C9" s="490" t="s">
        <v>18</v>
      </c>
      <c r="D9" s="490" t="s">
        <v>19</v>
      </c>
      <c r="E9" s="26" t="s">
        <v>20</v>
      </c>
      <c r="F9" s="26" t="s">
        <v>21</v>
      </c>
      <c r="G9" s="485" t="s">
        <v>22</v>
      </c>
      <c r="H9" s="486"/>
      <c r="I9" s="487"/>
      <c r="J9" s="485" t="s">
        <v>23</v>
      </c>
      <c r="K9" s="486"/>
      <c r="L9" s="487"/>
      <c r="M9" s="26"/>
      <c r="N9" s="27"/>
      <c r="O9" s="27"/>
      <c r="P9" s="27"/>
    </row>
    <row r="10" spans="1:16" ht="59.25" customHeight="1">
      <c r="A10" s="489"/>
      <c r="B10" s="491"/>
      <c r="C10" s="491"/>
      <c r="D10" s="49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40396.400000000001</v>
      </c>
      <c r="F11" s="35">
        <v>40391.566666666673</v>
      </c>
      <c r="G11" s="36">
        <v>40200.683333333349</v>
      </c>
      <c r="H11" s="36">
        <v>40004.966666666674</v>
      </c>
      <c r="I11" s="36">
        <v>39814.08333333335</v>
      </c>
      <c r="J11" s="36">
        <v>40587.283333333347</v>
      </c>
      <c r="K11" s="36">
        <v>40778.166666666664</v>
      </c>
      <c r="L11" s="36">
        <v>40973.883333333346</v>
      </c>
      <c r="M11" s="37">
        <v>40582.449999999997</v>
      </c>
      <c r="N11" s="37">
        <v>40195.85</v>
      </c>
      <c r="O11" s="38">
        <v>1848250</v>
      </c>
      <c r="P11" s="39">
        <v>6.0536508391909341E-2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18144.55</v>
      </c>
      <c r="F12" s="40">
        <v>18171.216666666667</v>
      </c>
      <c r="G12" s="41">
        <v>18024.433333333334</v>
      </c>
      <c r="H12" s="41">
        <v>17904.316666666666</v>
      </c>
      <c r="I12" s="41">
        <v>17757.533333333333</v>
      </c>
      <c r="J12" s="41">
        <v>18291.333333333336</v>
      </c>
      <c r="K12" s="41">
        <v>18438.116666666669</v>
      </c>
      <c r="L12" s="41">
        <v>18558.233333333337</v>
      </c>
      <c r="M12" s="31">
        <v>18318</v>
      </c>
      <c r="N12" s="31">
        <v>18051.099999999999</v>
      </c>
      <c r="O12" s="42">
        <v>12788100</v>
      </c>
      <c r="P12" s="43">
        <v>-1.710521764861863E-2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44495</v>
      </c>
      <c r="E13" s="40">
        <v>19290</v>
      </c>
      <c r="F13" s="40">
        <v>19377.616666666665</v>
      </c>
      <c r="G13" s="41">
        <v>19187.383333333331</v>
      </c>
      <c r="H13" s="41">
        <v>19084.766666666666</v>
      </c>
      <c r="I13" s="41">
        <v>18894.533333333333</v>
      </c>
      <c r="J13" s="41">
        <v>19480.23333333333</v>
      </c>
      <c r="K13" s="41">
        <v>19670.46666666666</v>
      </c>
      <c r="L13" s="41">
        <v>19773.083333333328</v>
      </c>
      <c r="M13" s="31">
        <v>19567.849999999999</v>
      </c>
      <c r="N13" s="31">
        <v>19275</v>
      </c>
      <c r="O13" s="42">
        <v>3120</v>
      </c>
      <c r="P13" s="43">
        <v>0.04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1014</v>
      </c>
      <c r="F14" s="40">
        <v>1017.6</v>
      </c>
      <c r="G14" s="41">
        <v>996.45</v>
      </c>
      <c r="H14" s="41">
        <v>978.9</v>
      </c>
      <c r="I14" s="41">
        <v>957.75</v>
      </c>
      <c r="J14" s="41">
        <v>1035.1500000000001</v>
      </c>
      <c r="K14" s="41">
        <v>1056.3</v>
      </c>
      <c r="L14" s="41">
        <v>1073.8500000000001</v>
      </c>
      <c r="M14" s="31">
        <v>1038.75</v>
      </c>
      <c r="N14" s="31">
        <v>1000.05</v>
      </c>
      <c r="O14" s="42">
        <v>4414900</v>
      </c>
      <c r="P14" s="43">
        <v>2.8718558130322838E-2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20212.95</v>
      </c>
      <c r="F15" s="40">
        <v>20475.316666666666</v>
      </c>
      <c r="G15" s="41">
        <v>19811.683333333331</v>
      </c>
      <c r="H15" s="41">
        <v>19410.416666666664</v>
      </c>
      <c r="I15" s="41">
        <v>18746.783333333329</v>
      </c>
      <c r="J15" s="41">
        <v>20876.583333333332</v>
      </c>
      <c r="K15" s="41">
        <v>21540.216666666664</v>
      </c>
      <c r="L15" s="41">
        <v>21941.483333333334</v>
      </c>
      <c r="M15" s="31">
        <v>21138.95</v>
      </c>
      <c r="N15" s="31">
        <v>20074.05</v>
      </c>
      <c r="O15" s="42">
        <v>39400</v>
      </c>
      <c r="P15" s="43">
        <v>-2.8360049321824909E-2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253.45</v>
      </c>
      <c r="F16" s="40">
        <v>255.25</v>
      </c>
      <c r="G16" s="41">
        <v>247.89999999999998</v>
      </c>
      <c r="H16" s="41">
        <v>242.34999999999997</v>
      </c>
      <c r="I16" s="41">
        <v>234.99999999999994</v>
      </c>
      <c r="J16" s="41">
        <v>260.8</v>
      </c>
      <c r="K16" s="41">
        <v>268.15000000000003</v>
      </c>
      <c r="L16" s="41">
        <v>273.70000000000005</v>
      </c>
      <c r="M16" s="31">
        <v>262.60000000000002</v>
      </c>
      <c r="N16" s="31">
        <v>249.7</v>
      </c>
      <c r="O16" s="42">
        <v>10948600</v>
      </c>
      <c r="P16" s="43">
        <v>4.6211180124223601E-2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2211.75</v>
      </c>
      <c r="F17" s="40">
        <v>2212.2999999999997</v>
      </c>
      <c r="G17" s="41">
        <v>2164.4499999999994</v>
      </c>
      <c r="H17" s="41">
        <v>2117.1499999999996</v>
      </c>
      <c r="I17" s="41">
        <v>2069.2999999999993</v>
      </c>
      <c r="J17" s="41">
        <v>2259.5999999999995</v>
      </c>
      <c r="K17" s="41">
        <v>2307.4499999999998</v>
      </c>
      <c r="L17" s="41">
        <v>2354.7499999999995</v>
      </c>
      <c r="M17" s="31">
        <v>2260.15</v>
      </c>
      <c r="N17" s="31">
        <v>2165</v>
      </c>
      <c r="O17" s="42">
        <v>2963500</v>
      </c>
      <c r="P17" s="43">
        <v>-7.8674255105456985E-3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1543.1</v>
      </c>
      <c r="F18" s="40">
        <v>1563.8833333333332</v>
      </c>
      <c r="G18" s="41">
        <v>1517.7666666666664</v>
      </c>
      <c r="H18" s="41">
        <v>1492.4333333333332</v>
      </c>
      <c r="I18" s="41">
        <v>1446.3166666666664</v>
      </c>
      <c r="J18" s="41">
        <v>1589.2166666666665</v>
      </c>
      <c r="K18" s="41">
        <v>1635.3333333333333</v>
      </c>
      <c r="L18" s="41">
        <v>1660.6666666666665</v>
      </c>
      <c r="M18" s="31">
        <v>1610</v>
      </c>
      <c r="N18" s="31">
        <v>1538.55</v>
      </c>
      <c r="O18" s="42">
        <v>25500000</v>
      </c>
      <c r="P18" s="43">
        <v>1.335240820219361E-2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763.7</v>
      </c>
      <c r="F19" s="40">
        <v>769.28333333333342</v>
      </c>
      <c r="G19" s="41">
        <v>748.86666666666679</v>
      </c>
      <c r="H19" s="41">
        <v>734.03333333333342</v>
      </c>
      <c r="I19" s="41">
        <v>713.61666666666679</v>
      </c>
      <c r="J19" s="41">
        <v>784.11666666666679</v>
      </c>
      <c r="K19" s="41">
        <v>804.53333333333353</v>
      </c>
      <c r="L19" s="41">
        <v>819.36666666666679</v>
      </c>
      <c r="M19" s="31">
        <v>789.7</v>
      </c>
      <c r="N19" s="31">
        <v>754.45</v>
      </c>
      <c r="O19" s="42">
        <v>91965000</v>
      </c>
      <c r="P19" s="43">
        <v>-1.1268752969927364E-3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3756.5</v>
      </c>
      <c r="F20" s="40">
        <v>3774.1166666666668</v>
      </c>
      <c r="G20" s="41">
        <v>3698.7333333333336</v>
      </c>
      <c r="H20" s="41">
        <v>3640.9666666666667</v>
      </c>
      <c r="I20" s="41">
        <v>3565.5833333333335</v>
      </c>
      <c r="J20" s="41">
        <v>3831.8833333333337</v>
      </c>
      <c r="K20" s="41">
        <v>3907.2666666666669</v>
      </c>
      <c r="L20" s="41">
        <v>3965.0333333333338</v>
      </c>
      <c r="M20" s="31">
        <v>3849.5</v>
      </c>
      <c r="N20" s="31">
        <v>3716.35</v>
      </c>
      <c r="O20" s="42">
        <v>517400</v>
      </c>
      <c r="P20" s="43">
        <v>2.3743569449940639E-2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702.45</v>
      </c>
      <c r="F21" s="40">
        <v>693.13333333333321</v>
      </c>
      <c r="G21" s="41">
        <v>681.36666666666645</v>
      </c>
      <c r="H21" s="41">
        <v>660.28333333333319</v>
      </c>
      <c r="I21" s="41">
        <v>648.51666666666642</v>
      </c>
      <c r="J21" s="41">
        <v>714.21666666666647</v>
      </c>
      <c r="K21" s="41">
        <v>725.98333333333335</v>
      </c>
      <c r="L21" s="41">
        <v>747.06666666666649</v>
      </c>
      <c r="M21" s="31">
        <v>704.9</v>
      </c>
      <c r="N21" s="31">
        <v>672.05</v>
      </c>
      <c r="O21" s="42">
        <v>10588000</v>
      </c>
      <c r="P21" s="43">
        <v>-3.2440829754180757E-2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377.1</v>
      </c>
      <c r="F22" s="40">
        <v>377.2</v>
      </c>
      <c r="G22" s="41">
        <v>372.65</v>
      </c>
      <c r="H22" s="41">
        <v>368.2</v>
      </c>
      <c r="I22" s="41">
        <v>363.65</v>
      </c>
      <c r="J22" s="41">
        <v>381.65</v>
      </c>
      <c r="K22" s="41">
        <v>386.20000000000005</v>
      </c>
      <c r="L22" s="41">
        <v>390.65</v>
      </c>
      <c r="M22" s="31">
        <v>381.75</v>
      </c>
      <c r="N22" s="31">
        <v>372.75</v>
      </c>
      <c r="O22" s="42">
        <v>22446000</v>
      </c>
      <c r="P22" s="43">
        <v>1.9484943452786483E-2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767.4</v>
      </c>
      <c r="F23" s="40">
        <v>771.51666666666677</v>
      </c>
      <c r="G23" s="41">
        <v>755.08333333333348</v>
      </c>
      <c r="H23" s="41">
        <v>742.76666666666677</v>
      </c>
      <c r="I23" s="41">
        <v>726.33333333333348</v>
      </c>
      <c r="J23" s="41">
        <v>783.83333333333348</v>
      </c>
      <c r="K23" s="41">
        <v>800.26666666666665</v>
      </c>
      <c r="L23" s="41">
        <v>812.58333333333348</v>
      </c>
      <c r="M23" s="31">
        <v>787.95</v>
      </c>
      <c r="N23" s="31">
        <v>759.2</v>
      </c>
      <c r="O23" s="42">
        <v>2695000</v>
      </c>
      <c r="P23" s="43">
        <v>2.5104602510460251E-2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4036.1</v>
      </c>
      <c r="F24" s="40">
        <v>4082.1</v>
      </c>
      <c r="G24" s="41">
        <v>3968.2</v>
      </c>
      <c r="H24" s="41">
        <v>3900.2999999999997</v>
      </c>
      <c r="I24" s="41">
        <v>3786.3999999999996</v>
      </c>
      <c r="J24" s="41">
        <v>4150</v>
      </c>
      <c r="K24" s="41">
        <v>4263.9000000000005</v>
      </c>
      <c r="L24" s="41">
        <v>4331.8</v>
      </c>
      <c r="M24" s="31">
        <v>4196</v>
      </c>
      <c r="N24" s="31">
        <v>4014.2</v>
      </c>
      <c r="O24" s="42">
        <v>3145250</v>
      </c>
      <c r="P24" s="43">
        <v>6.560524841987359E-3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220.9</v>
      </c>
      <c r="F25" s="40">
        <v>223.21666666666667</v>
      </c>
      <c r="G25" s="41">
        <v>216.28333333333333</v>
      </c>
      <c r="H25" s="41">
        <v>211.66666666666666</v>
      </c>
      <c r="I25" s="41">
        <v>204.73333333333332</v>
      </c>
      <c r="J25" s="41">
        <v>227.83333333333334</v>
      </c>
      <c r="K25" s="41">
        <v>234.76666666666668</v>
      </c>
      <c r="L25" s="41">
        <v>239.38333333333335</v>
      </c>
      <c r="M25" s="31">
        <v>230.15</v>
      </c>
      <c r="N25" s="31">
        <v>218.6</v>
      </c>
      <c r="O25" s="42">
        <v>15447500</v>
      </c>
      <c r="P25" s="43">
        <v>1.2950819672131148E-2</v>
      </c>
    </row>
    <row r="26" spans="1:16" ht="12.75" customHeight="1">
      <c r="A26" s="31">
        <v>16</v>
      </c>
      <c r="B26" s="348" t="s">
        <v>50</v>
      </c>
      <c r="C26" s="33" t="s">
        <v>56</v>
      </c>
      <c r="D26" s="34">
        <v>44497</v>
      </c>
      <c r="E26" s="40">
        <v>139.1</v>
      </c>
      <c r="F26" s="40">
        <v>140.48333333333332</v>
      </c>
      <c r="G26" s="41">
        <v>136.81666666666663</v>
      </c>
      <c r="H26" s="41">
        <v>134.5333333333333</v>
      </c>
      <c r="I26" s="41">
        <v>130.86666666666662</v>
      </c>
      <c r="J26" s="41">
        <v>142.76666666666665</v>
      </c>
      <c r="K26" s="41">
        <v>146.43333333333334</v>
      </c>
      <c r="L26" s="41">
        <v>148.71666666666667</v>
      </c>
      <c r="M26" s="31">
        <v>144.15</v>
      </c>
      <c r="N26" s="31">
        <v>138.19999999999999</v>
      </c>
      <c r="O26" s="42">
        <v>42210000</v>
      </c>
      <c r="P26" s="43">
        <v>-7.2847682119205295E-2</v>
      </c>
    </row>
    <row r="27" spans="1:16" ht="12.75" customHeight="1">
      <c r="A27" s="31">
        <v>17</v>
      </c>
      <c r="B27" s="349" t="s">
        <v>57</v>
      </c>
      <c r="C27" s="33" t="s">
        <v>58</v>
      </c>
      <c r="D27" s="34">
        <v>44497</v>
      </c>
      <c r="E27" s="40">
        <v>2986.1</v>
      </c>
      <c r="F27" s="40">
        <v>2969.1833333333329</v>
      </c>
      <c r="G27" s="41">
        <v>2935.9666666666658</v>
      </c>
      <c r="H27" s="41">
        <v>2885.833333333333</v>
      </c>
      <c r="I27" s="41">
        <v>2852.6166666666659</v>
      </c>
      <c r="J27" s="41">
        <v>3019.3166666666657</v>
      </c>
      <c r="K27" s="41">
        <v>3052.5333333333328</v>
      </c>
      <c r="L27" s="41">
        <v>3102.6666666666656</v>
      </c>
      <c r="M27" s="31">
        <v>3002.4</v>
      </c>
      <c r="N27" s="31">
        <v>2919.05</v>
      </c>
      <c r="O27" s="42">
        <v>4853100</v>
      </c>
      <c r="P27" s="43">
        <v>1.6098074422636369E-3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2189.15</v>
      </c>
      <c r="F28" s="40">
        <v>2176.65</v>
      </c>
      <c r="G28" s="41">
        <v>2149.5500000000002</v>
      </c>
      <c r="H28" s="41">
        <v>2109.9500000000003</v>
      </c>
      <c r="I28" s="41">
        <v>2082.8500000000004</v>
      </c>
      <c r="J28" s="41">
        <v>2216.25</v>
      </c>
      <c r="K28" s="41">
        <v>2243.3499999999995</v>
      </c>
      <c r="L28" s="41">
        <v>2282.9499999999998</v>
      </c>
      <c r="M28" s="31">
        <v>2203.75</v>
      </c>
      <c r="N28" s="31">
        <v>2137.0500000000002</v>
      </c>
      <c r="O28" s="42">
        <v>803000</v>
      </c>
      <c r="P28" s="43">
        <v>-3.8524860059269014E-2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1218.55</v>
      </c>
      <c r="F29" s="40">
        <v>1204.5833333333333</v>
      </c>
      <c r="G29" s="41">
        <v>1187.7166666666665</v>
      </c>
      <c r="H29" s="41">
        <v>1156.8833333333332</v>
      </c>
      <c r="I29" s="41">
        <v>1140.0166666666664</v>
      </c>
      <c r="J29" s="41">
        <v>1235.4166666666665</v>
      </c>
      <c r="K29" s="41">
        <v>1252.2833333333333</v>
      </c>
      <c r="L29" s="41">
        <v>1283.1166666666666</v>
      </c>
      <c r="M29" s="31">
        <v>1221.45</v>
      </c>
      <c r="N29" s="31">
        <v>1173.75</v>
      </c>
      <c r="O29" s="42">
        <v>4503000</v>
      </c>
      <c r="P29" s="43">
        <v>-7.603305785123967E-3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695.05</v>
      </c>
      <c r="F30" s="40">
        <v>699.38333333333333</v>
      </c>
      <c r="G30" s="41">
        <v>684.66666666666663</v>
      </c>
      <c r="H30" s="41">
        <v>674.2833333333333</v>
      </c>
      <c r="I30" s="41">
        <v>659.56666666666661</v>
      </c>
      <c r="J30" s="41">
        <v>709.76666666666665</v>
      </c>
      <c r="K30" s="41">
        <v>724.48333333333335</v>
      </c>
      <c r="L30" s="41">
        <v>734.86666666666667</v>
      </c>
      <c r="M30" s="31">
        <v>714.1</v>
      </c>
      <c r="N30" s="31">
        <v>689</v>
      </c>
      <c r="O30" s="42">
        <v>15186600</v>
      </c>
      <c r="P30" s="43">
        <v>9.5493237696063597E-3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819.65</v>
      </c>
      <c r="F31" s="40">
        <v>818.86666666666667</v>
      </c>
      <c r="G31" s="41">
        <v>810.13333333333333</v>
      </c>
      <c r="H31" s="41">
        <v>800.61666666666667</v>
      </c>
      <c r="I31" s="41">
        <v>791.88333333333333</v>
      </c>
      <c r="J31" s="41">
        <v>828.38333333333333</v>
      </c>
      <c r="K31" s="41">
        <v>837.11666666666667</v>
      </c>
      <c r="L31" s="41">
        <v>846.63333333333333</v>
      </c>
      <c r="M31" s="31">
        <v>827.6</v>
      </c>
      <c r="N31" s="31">
        <v>809.35</v>
      </c>
      <c r="O31" s="42">
        <v>34588800</v>
      </c>
      <c r="P31" s="43">
        <v>3.5047400172364261E-2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3866.3</v>
      </c>
      <c r="F32" s="40">
        <v>3866.9</v>
      </c>
      <c r="G32" s="41">
        <v>3823</v>
      </c>
      <c r="H32" s="41">
        <v>3779.7</v>
      </c>
      <c r="I32" s="41">
        <v>3735.7999999999997</v>
      </c>
      <c r="J32" s="41">
        <v>3910.2000000000003</v>
      </c>
      <c r="K32" s="41">
        <v>3954.1000000000008</v>
      </c>
      <c r="L32" s="41">
        <v>3997.4000000000005</v>
      </c>
      <c r="M32" s="31">
        <v>3910.8</v>
      </c>
      <c r="N32" s="31">
        <v>3823.6</v>
      </c>
      <c r="O32" s="42">
        <v>2756000</v>
      </c>
      <c r="P32" s="43">
        <v>-7.2940117064385409E-3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18708.599999999999</v>
      </c>
      <c r="F33" s="40">
        <v>18860.733333333334</v>
      </c>
      <c r="G33" s="41">
        <v>18413.116666666669</v>
      </c>
      <c r="H33" s="41">
        <v>18117.633333333335</v>
      </c>
      <c r="I33" s="41">
        <v>17670.01666666667</v>
      </c>
      <c r="J33" s="41">
        <v>19156.216666666667</v>
      </c>
      <c r="K33" s="41">
        <v>19603.833333333328</v>
      </c>
      <c r="L33" s="41">
        <v>19899.316666666666</v>
      </c>
      <c r="M33" s="31">
        <v>19308.349999999999</v>
      </c>
      <c r="N33" s="31">
        <v>18565.25</v>
      </c>
      <c r="O33" s="42">
        <v>750750</v>
      </c>
      <c r="P33" s="43">
        <v>-6.9881201956673651E-4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7737.3</v>
      </c>
      <c r="F34" s="40">
        <v>7797.25</v>
      </c>
      <c r="G34" s="41">
        <v>7626.6</v>
      </c>
      <c r="H34" s="41">
        <v>7515.9000000000005</v>
      </c>
      <c r="I34" s="41">
        <v>7345.2500000000009</v>
      </c>
      <c r="J34" s="41">
        <v>7907.95</v>
      </c>
      <c r="K34" s="41">
        <v>8078.5999999999995</v>
      </c>
      <c r="L34" s="41">
        <v>8189.2999999999993</v>
      </c>
      <c r="M34" s="31">
        <v>7967.9</v>
      </c>
      <c r="N34" s="31">
        <v>7686.55</v>
      </c>
      <c r="O34" s="42">
        <v>4815375</v>
      </c>
      <c r="P34" s="43">
        <v>4.3644343302990898E-2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2482.8000000000002</v>
      </c>
      <c r="F35" s="40">
        <v>2482.2166666666667</v>
      </c>
      <c r="G35" s="41">
        <v>2454.0833333333335</v>
      </c>
      <c r="H35" s="41">
        <v>2425.3666666666668</v>
      </c>
      <c r="I35" s="41">
        <v>2397.2333333333336</v>
      </c>
      <c r="J35" s="41">
        <v>2510.9333333333334</v>
      </c>
      <c r="K35" s="41">
        <v>2539.0666666666666</v>
      </c>
      <c r="L35" s="41">
        <v>2567.7833333333333</v>
      </c>
      <c r="M35" s="31">
        <v>2510.35</v>
      </c>
      <c r="N35" s="31">
        <v>2453.5</v>
      </c>
      <c r="O35" s="42">
        <v>1538800</v>
      </c>
      <c r="P35" s="43">
        <v>-3.1470292044310171E-2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323.8</v>
      </c>
      <c r="F36" s="40">
        <v>321.91666666666669</v>
      </c>
      <c r="G36" s="41">
        <v>315.83333333333337</v>
      </c>
      <c r="H36" s="41">
        <v>307.86666666666667</v>
      </c>
      <c r="I36" s="41">
        <v>301.78333333333336</v>
      </c>
      <c r="J36" s="41">
        <v>329.88333333333338</v>
      </c>
      <c r="K36" s="41">
        <v>335.96666666666675</v>
      </c>
      <c r="L36" s="41">
        <v>343.93333333333339</v>
      </c>
      <c r="M36" s="31">
        <v>328</v>
      </c>
      <c r="N36" s="31">
        <v>313.95</v>
      </c>
      <c r="O36" s="42">
        <v>23680800</v>
      </c>
      <c r="P36" s="43">
        <v>2.5808966861598441E-2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94.75</v>
      </c>
      <c r="F37" s="40">
        <v>95.416666666666671</v>
      </c>
      <c r="G37" s="41">
        <v>93.13333333333334</v>
      </c>
      <c r="H37" s="41">
        <v>91.516666666666666</v>
      </c>
      <c r="I37" s="41">
        <v>89.233333333333334</v>
      </c>
      <c r="J37" s="41">
        <v>97.033333333333346</v>
      </c>
      <c r="K37" s="41">
        <v>99.316666666666677</v>
      </c>
      <c r="L37" s="41">
        <v>100.93333333333335</v>
      </c>
      <c r="M37" s="31">
        <v>97.7</v>
      </c>
      <c r="N37" s="31">
        <v>93.8</v>
      </c>
      <c r="O37" s="42">
        <v>164888100</v>
      </c>
      <c r="P37" s="43">
        <v>-4.1690220463538727E-3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2029.3</v>
      </c>
      <c r="F38" s="40">
        <v>2041.9666666666665</v>
      </c>
      <c r="G38" s="41">
        <v>1998.9333333333329</v>
      </c>
      <c r="H38" s="41">
        <v>1968.5666666666664</v>
      </c>
      <c r="I38" s="41">
        <v>1925.5333333333328</v>
      </c>
      <c r="J38" s="41">
        <v>2072.333333333333</v>
      </c>
      <c r="K38" s="41">
        <v>2115.3666666666663</v>
      </c>
      <c r="L38" s="41">
        <v>2145.7333333333331</v>
      </c>
      <c r="M38" s="31">
        <v>2085</v>
      </c>
      <c r="N38" s="31">
        <v>2011.6</v>
      </c>
      <c r="O38" s="42">
        <v>1918400</v>
      </c>
      <c r="P38" s="43">
        <v>6.2119366626065771E-2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201.8</v>
      </c>
      <c r="F39" s="40">
        <v>202.98333333333335</v>
      </c>
      <c r="G39" s="41">
        <v>198.91666666666669</v>
      </c>
      <c r="H39" s="41">
        <v>196.03333333333333</v>
      </c>
      <c r="I39" s="41">
        <v>191.96666666666667</v>
      </c>
      <c r="J39" s="41">
        <v>205.8666666666667</v>
      </c>
      <c r="K39" s="41">
        <v>209.93333333333337</v>
      </c>
      <c r="L39" s="41">
        <v>212.81666666666672</v>
      </c>
      <c r="M39" s="31">
        <v>207.05</v>
      </c>
      <c r="N39" s="31">
        <v>200.1</v>
      </c>
      <c r="O39" s="42">
        <v>24350400</v>
      </c>
      <c r="P39" s="43">
        <v>2.038216560509554E-2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735.75</v>
      </c>
      <c r="F40" s="40">
        <v>743.01666666666677</v>
      </c>
      <c r="G40" s="41">
        <v>724.78333333333353</v>
      </c>
      <c r="H40" s="41">
        <v>713.81666666666672</v>
      </c>
      <c r="I40" s="41">
        <v>695.58333333333348</v>
      </c>
      <c r="J40" s="41">
        <v>753.98333333333358</v>
      </c>
      <c r="K40" s="41">
        <v>772.21666666666692</v>
      </c>
      <c r="L40" s="41">
        <v>783.18333333333362</v>
      </c>
      <c r="M40" s="31">
        <v>761.25</v>
      </c>
      <c r="N40" s="31">
        <v>732.05</v>
      </c>
      <c r="O40" s="42">
        <v>5500000</v>
      </c>
      <c r="P40" s="43">
        <v>6.7008109261630394E-2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787.5</v>
      </c>
      <c r="F41" s="40">
        <v>790.93333333333339</v>
      </c>
      <c r="G41" s="41">
        <v>775.61666666666679</v>
      </c>
      <c r="H41" s="41">
        <v>763.73333333333335</v>
      </c>
      <c r="I41" s="41">
        <v>748.41666666666674</v>
      </c>
      <c r="J41" s="41">
        <v>802.81666666666683</v>
      </c>
      <c r="K41" s="41">
        <v>818.13333333333344</v>
      </c>
      <c r="L41" s="41">
        <v>830.01666666666688</v>
      </c>
      <c r="M41" s="31">
        <v>806.25</v>
      </c>
      <c r="N41" s="31">
        <v>779.05</v>
      </c>
      <c r="O41" s="42">
        <v>10545000</v>
      </c>
      <c r="P41" s="43">
        <v>-4.24929178470255E-3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694.55</v>
      </c>
      <c r="F42" s="40">
        <v>699.51666666666677</v>
      </c>
      <c r="G42" s="41">
        <v>679.18333333333351</v>
      </c>
      <c r="H42" s="41">
        <v>663.81666666666672</v>
      </c>
      <c r="I42" s="41">
        <v>643.48333333333346</v>
      </c>
      <c r="J42" s="41">
        <v>714.88333333333355</v>
      </c>
      <c r="K42" s="41">
        <v>735.21666666666681</v>
      </c>
      <c r="L42" s="41">
        <v>750.5833333333336</v>
      </c>
      <c r="M42" s="31">
        <v>719.85</v>
      </c>
      <c r="N42" s="31">
        <v>684.15</v>
      </c>
      <c r="O42" s="42">
        <v>75707812</v>
      </c>
      <c r="P42" s="43">
        <v>-1.5886246629075753E-2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69.5</v>
      </c>
      <c r="F43" s="40">
        <v>70.466666666666654</v>
      </c>
      <c r="G43" s="41">
        <v>68.233333333333306</v>
      </c>
      <c r="H43" s="41">
        <v>66.966666666666654</v>
      </c>
      <c r="I43" s="41">
        <v>64.733333333333306</v>
      </c>
      <c r="J43" s="41">
        <v>71.733333333333306</v>
      </c>
      <c r="K43" s="41">
        <v>73.966666666666654</v>
      </c>
      <c r="L43" s="41">
        <v>75.233333333333306</v>
      </c>
      <c r="M43" s="31">
        <v>72.7</v>
      </c>
      <c r="N43" s="31">
        <v>69.2</v>
      </c>
      <c r="O43" s="42">
        <v>119416500</v>
      </c>
      <c r="P43" s="43">
        <v>1.1202987463323552E-2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324.7</v>
      </c>
      <c r="F44" s="40">
        <v>330.21666666666664</v>
      </c>
      <c r="G44" s="41">
        <v>317.23333333333329</v>
      </c>
      <c r="H44" s="41">
        <v>309.76666666666665</v>
      </c>
      <c r="I44" s="41">
        <v>296.7833333333333</v>
      </c>
      <c r="J44" s="41">
        <v>337.68333333333328</v>
      </c>
      <c r="K44" s="41">
        <v>350.66666666666663</v>
      </c>
      <c r="L44" s="41">
        <v>358.13333333333327</v>
      </c>
      <c r="M44" s="31">
        <v>343.2</v>
      </c>
      <c r="N44" s="31">
        <v>322.75</v>
      </c>
      <c r="O44" s="42">
        <v>22988500</v>
      </c>
      <c r="P44" s="43">
        <v>3.9954219123920505E-2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16960.849999999999</v>
      </c>
      <c r="F45" s="40">
        <v>17106.5</v>
      </c>
      <c r="G45" s="41">
        <v>16723.05</v>
      </c>
      <c r="H45" s="41">
        <v>16485.25</v>
      </c>
      <c r="I45" s="41">
        <v>16101.8</v>
      </c>
      <c r="J45" s="41">
        <v>17344.3</v>
      </c>
      <c r="K45" s="41">
        <v>17727.749999999996</v>
      </c>
      <c r="L45" s="41">
        <v>17965.55</v>
      </c>
      <c r="M45" s="31">
        <v>17489.95</v>
      </c>
      <c r="N45" s="31">
        <v>16868.7</v>
      </c>
      <c r="O45" s="42">
        <v>159000</v>
      </c>
      <c r="P45" s="43">
        <v>-3.3434650455927049E-2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447.35</v>
      </c>
      <c r="F46" s="40">
        <v>448.26666666666665</v>
      </c>
      <c r="G46" s="41">
        <v>442.7833333333333</v>
      </c>
      <c r="H46" s="41">
        <v>438.21666666666664</v>
      </c>
      <c r="I46" s="41">
        <v>432.73333333333329</v>
      </c>
      <c r="J46" s="41">
        <v>452.83333333333331</v>
      </c>
      <c r="K46" s="41">
        <v>458.31666666666666</v>
      </c>
      <c r="L46" s="41">
        <v>462.88333333333333</v>
      </c>
      <c r="M46" s="31">
        <v>453.75</v>
      </c>
      <c r="N46" s="31">
        <v>443.7</v>
      </c>
      <c r="O46" s="42">
        <v>36430200</v>
      </c>
      <c r="P46" s="43">
        <v>5.3017689906347552E-2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3688.5</v>
      </c>
      <c r="F47" s="40">
        <v>3700.9</v>
      </c>
      <c r="G47" s="41">
        <v>3638.8500000000004</v>
      </c>
      <c r="H47" s="41">
        <v>3589.2000000000003</v>
      </c>
      <c r="I47" s="41">
        <v>3527.1500000000005</v>
      </c>
      <c r="J47" s="41">
        <v>3750.55</v>
      </c>
      <c r="K47" s="41">
        <v>3812.6000000000004</v>
      </c>
      <c r="L47" s="41">
        <v>3862.25</v>
      </c>
      <c r="M47" s="31">
        <v>3762.95</v>
      </c>
      <c r="N47" s="31">
        <v>3651.25</v>
      </c>
      <c r="O47" s="42">
        <v>1278000</v>
      </c>
      <c r="P47" s="43">
        <v>1.7353924534309822E-2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503.75</v>
      </c>
      <c r="F48" s="40">
        <v>507.95</v>
      </c>
      <c r="G48" s="41">
        <v>496.65</v>
      </c>
      <c r="H48" s="41">
        <v>489.55</v>
      </c>
      <c r="I48" s="41">
        <v>478.25</v>
      </c>
      <c r="J48" s="41">
        <v>515.04999999999995</v>
      </c>
      <c r="K48" s="41">
        <v>526.35</v>
      </c>
      <c r="L48" s="41">
        <v>533.44999999999993</v>
      </c>
      <c r="M48" s="31">
        <v>519.25</v>
      </c>
      <c r="N48" s="31">
        <v>500.85</v>
      </c>
      <c r="O48" s="42">
        <v>20660200</v>
      </c>
      <c r="P48" s="43">
        <v>1.0328133405056481E-2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198.45</v>
      </c>
      <c r="F49" s="40">
        <v>199.4</v>
      </c>
      <c r="G49" s="41">
        <v>195.05</v>
      </c>
      <c r="H49" s="41">
        <v>191.65</v>
      </c>
      <c r="I49" s="41">
        <v>187.3</v>
      </c>
      <c r="J49" s="41">
        <v>202.8</v>
      </c>
      <c r="K49" s="41">
        <v>207.14999999999998</v>
      </c>
      <c r="L49" s="41">
        <v>210.55</v>
      </c>
      <c r="M49" s="31">
        <v>203.75</v>
      </c>
      <c r="N49" s="31">
        <v>196</v>
      </c>
      <c r="O49" s="42">
        <v>69476400</v>
      </c>
      <c r="P49" s="43">
        <v>-2.7129679869777536E-3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657.9</v>
      </c>
      <c r="F50" s="40">
        <v>663.73333333333335</v>
      </c>
      <c r="G50" s="41">
        <v>627.2166666666667</v>
      </c>
      <c r="H50" s="41">
        <v>596.5333333333333</v>
      </c>
      <c r="I50" s="41">
        <v>560.01666666666665</v>
      </c>
      <c r="J50" s="41">
        <v>694.41666666666674</v>
      </c>
      <c r="K50" s="41">
        <v>730.93333333333339</v>
      </c>
      <c r="L50" s="41">
        <v>761.61666666666679</v>
      </c>
      <c r="M50" s="31">
        <v>700.25</v>
      </c>
      <c r="N50" s="31">
        <v>633.04999999999995</v>
      </c>
      <c r="O50" s="42">
        <v>5545800</v>
      </c>
      <c r="P50" s="43">
        <v>0.12012603387160299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598.35</v>
      </c>
      <c r="F51" s="40">
        <v>605.5333333333333</v>
      </c>
      <c r="G51" s="41">
        <v>588.41666666666663</v>
      </c>
      <c r="H51" s="41">
        <v>578.48333333333335</v>
      </c>
      <c r="I51" s="41">
        <v>561.36666666666667</v>
      </c>
      <c r="J51" s="41">
        <v>615.46666666666658</v>
      </c>
      <c r="K51" s="41">
        <v>632.58333333333337</v>
      </c>
      <c r="L51" s="41">
        <v>642.51666666666654</v>
      </c>
      <c r="M51" s="31">
        <v>622.65</v>
      </c>
      <c r="N51" s="31">
        <v>595.6</v>
      </c>
      <c r="O51" s="42">
        <v>10731250</v>
      </c>
      <c r="P51" s="43">
        <v>-2.5207221528329736E-2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895.95</v>
      </c>
      <c r="F52" s="40">
        <v>900.18333333333339</v>
      </c>
      <c r="G52" s="41">
        <v>885.36666666666679</v>
      </c>
      <c r="H52" s="41">
        <v>874.78333333333342</v>
      </c>
      <c r="I52" s="41">
        <v>859.96666666666681</v>
      </c>
      <c r="J52" s="41">
        <v>910.76666666666677</v>
      </c>
      <c r="K52" s="41">
        <v>925.58333333333337</v>
      </c>
      <c r="L52" s="41">
        <v>936.16666666666674</v>
      </c>
      <c r="M52" s="31">
        <v>915</v>
      </c>
      <c r="N52" s="31">
        <v>889.6</v>
      </c>
      <c r="O52" s="42">
        <v>12211550</v>
      </c>
      <c r="P52" s="43">
        <v>7.6159828372217749E-3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176.05</v>
      </c>
      <c r="F53" s="40">
        <v>178.6</v>
      </c>
      <c r="G53" s="41">
        <v>172.85</v>
      </c>
      <c r="H53" s="41">
        <v>169.65</v>
      </c>
      <c r="I53" s="41">
        <v>163.9</v>
      </c>
      <c r="J53" s="41">
        <v>181.79999999999998</v>
      </c>
      <c r="K53" s="41">
        <v>187.54999999999998</v>
      </c>
      <c r="L53" s="41">
        <v>190.74999999999997</v>
      </c>
      <c r="M53" s="31">
        <v>184.35</v>
      </c>
      <c r="N53" s="31">
        <v>175.4</v>
      </c>
      <c r="O53" s="42">
        <v>65402400</v>
      </c>
      <c r="P53" s="43">
        <v>5.8781732446224408E-3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5396.3</v>
      </c>
      <c r="F54" s="40">
        <v>5428.9666666666672</v>
      </c>
      <c r="G54" s="41">
        <v>5302.5333333333347</v>
      </c>
      <c r="H54" s="41">
        <v>5208.7666666666673</v>
      </c>
      <c r="I54" s="41">
        <v>5082.3333333333348</v>
      </c>
      <c r="J54" s="41">
        <v>5522.7333333333345</v>
      </c>
      <c r="K54" s="41">
        <v>5649.166666666667</v>
      </c>
      <c r="L54" s="41">
        <v>5742.9333333333343</v>
      </c>
      <c r="M54" s="31">
        <v>5555.4</v>
      </c>
      <c r="N54" s="31">
        <v>5335.2</v>
      </c>
      <c r="O54" s="42">
        <v>584600</v>
      </c>
      <c r="P54" s="43">
        <v>7.2363886974500342E-3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1567.45</v>
      </c>
      <c r="F55" s="40">
        <v>1578.4833333333333</v>
      </c>
      <c r="G55" s="41">
        <v>1545.4166666666667</v>
      </c>
      <c r="H55" s="41">
        <v>1523.3833333333334</v>
      </c>
      <c r="I55" s="41">
        <v>1490.3166666666668</v>
      </c>
      <c r="J55" s="41">
        <v>1600.5166666666667</v>
      </c>
      <c r="K55" s="41">
        <v>1633.5833333333333</v>
      </c>
      <c r="L55" s="41">
        <v>1655.6166666666666</v>
      </c>
      <c r="M55" s="31">
        <v>1611.55</v>
      </c>
      <c r="N55" s="31">
        <v>1556.45</v>
      </c>
      <c r="O55" s="42">
        <v>2943500</v>
      </c>
      <c r="P55" s="43">
        <v>1.2642986152919929E-2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680.15</v>
      </c>
      <c r="F56" s="40">
        <v>674.68333333333339</v>
      </c>
      <c r="G56" s="41">
        <v>662.86666666666679</v>
      </c>
      <c r="H56" s="41">
        <v>645.58333333333337</v>
      </c>
      <c r="I56" s="41">
        <v>633.76666666666677</v>
      </c>
      <c r="J56" s="41">
        <v>691.96666666666681</v>
      </c>
      <c r="K56" s="41">
        <v>703.78333333333342</v>
      </c>
      <c r="L56" s="41">
        <v>721.06666666666683</v>
      </c>
      <c r="M56" s="31">
        <v>686.5</v>
      </c>
      <c r="N56" s="31">
        <v>657.4</v>
      </c>
      <c r="O56" s="42">
        <v>8254203</v>
      </c>
      <c r="P56" s="43">
        <v>-9.6647280191583987E-2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826.6</v>
      </c>
      <c r="F57" s="40">
        <v>832.05000000000007</v>
      </c>
      <c r="G57" s="41">
        <v>815.95000000000016</v>
      </c>
      <c r="H57" s="41">
        <v>805.30000000000007</v>
      </c>
      <c r="I57" s="41">
        <v>789.20000000000016</v>
      </c>
      <c r="J57" s="41">
        <v>842.70000000000016</v>
      </c>
      <c r="K57" s="41">
        <v>858.80000000000007</v>
      </c>
      <c r="L57" s="41">
        <v>869.45000000000016</v>
      </c>
      <c r="M57" s="31">
        <v>848.15</v>
      </c>
      <c r="N57" s="31">
        <v>821.4</v>
      </c>
      <c r="O57" s="42">
        <v>1927500</v>
      </c>
      <c r="P57" s="43">
        <v>-5.0200184785956267E-2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469.6</v>
      </c>
      <c r="F58" s="40">
        <v>464.38333333333338</v>
      </c>
      <c r="G58" s="41">
        <v>455.26666666666677</v>
      </c>
      <c r="H58" s="41">
        <v>440.93333333333339</v>
      </c>
      <c r="I58" s="41">
        <v>431.81666666666678</v>
      </c>
      <c r="J58" s="41">
        <v>478.71666666666675</v>
      </c>
      <c r="K58" s="41">
        <v>487.83333333333343</v>
      </c>
      <c r="L58" s="41">
        <v>502.16666666666674</v>
      </c>
      <c r="M58" s="31">
        <v>473.5</v>
      </c>
      <c r="N58" s="31">
        <v>450.05</v>
      </c>
      <c r="O58" s="42">
        <v>1984400</v>
      </c>
      <c r="P58" s="43">
        <v>0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170.1</v>
      </c>
      <c r="F59" s="40">
        <v>169.53333333333333</v>
      </c>
      <c r="G59" s="41">
        <v>166.66666666666666</v>
      </c>
      <c r="H59" s="41">
        <v>163.23333333333332</v>
      </c>
      <c r="I59" s="41">
        <v>160.36666666666665</v>
      </c>
      <c r="J59" s="41">
        <v>172.96666666666667</v>
      </c>
      <c r="K59" s="41">
        <v>175.83333333333334</v>
      </c>
      <c r="L59" s="41">
        <v>179.26666666666668</v>
      </c>
      <c r="M59" s="31">
        <v>172.4</v>
      </c>
      <c r="N59" s="31">
        <v>166.1</v>
      </c>
      <c r="O59" s="42">
        <v>10149400</v>
      </c>
      <c r="P59" s="43">
        <v>4.1348600508905854E-2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888.55</v>
      </c>
      <c r="F60" s="40">
        <v>894.81666666666661</v>
      </c>
      <c r="G60" s="41">
        <v>876.73333333333323</v>
      </c>
      <c r="H60" s="41">
        <v>864.91666666666663</v>
      </c>
      <c r="I60" s="41">
        <v>846.83333333333326</v>
      </c>
      <c r="J60" s="41">
        <v>906.63333333333321</v>
      </c>
      <c r="K60" s="41">
        <v>924.7166666666667</v>
      </c>
      <c r="L60" s="41">
        <v>936.53333333333319</v>
      </c>
      <c r="M60" s="31">
        <v>912.9</v>
      </c>
      <c r="N60" s="31">
        <v>883</v>
      </c>
      <c r="O60" s="42">
        <v>2902200</v>
      </c>
      <c r="P60" s="43">
        <v>3.7537537537537538E-2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590.95000000000005</v>
      </c>
      <c r="F61" s="40">
        <v>591.19999999999993</v>
      </c>
      <c r="G61" s="41">
        <v>585.24999999999989</v>
      </c>
      <c r="H61" s="41">
        <v>579.54999999999995</v>
      </c>
      <c r="I61" s="41">
        <v>573.59999999999991</v>
      </c>
      <c r="J61" s="41">
        <v>596.89999999999986</v>
      </c>
      <c r="K61" s="41">
        <v>602.84999999999991</v>
      </c>
      <c r="L61" s="41">
        <v>608.54999999999984</v>
      </c>
      <c r="M61" s="31">
        <v>597.15</v>
      </c>
      <c r="N61" s="31">
        <v>585.5</v>
      </c>
      <c r="O61" s="42">
        <v>13223750</v>
      </c>
      <c r="P61" s="43">
        <v>4.8442249240121579E-3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1921.75</v>
      </c>
      <c r="F62" s="40">
        <v>1937.6499999999999</v>
      </c>
      <c r="G62" s="41">
        <v>1884.0999999999997</v>
      </c>
      <c r="H62" s="41">
        <v>1846.4499999999998</v>
      </c>
      <c r="I62" s="41">
        <v>1792.8999999999996</v>
      </c>
      <c r="J62" s="41">
        <v>1975.2999999999997</v>
      </c>
      <c r="K62" s="41">
        <v>2028.85</v>
      </c>
      <c r="L62" s="41">
        <v>2066.5</v>
      </c>
      <c r="M62" s="31">
        <v>1991.2</v>
      </c>
      <c r="N62" s="31">
        <v>1900</v>
      </c>
      <c r="O62" s="42">
        <v>795750</v>
      </c>
      <c r="P62" s="43">
        <v>1.921229586935639E-2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2438.1</v>
      </c>
      <c r="F63" s="40">
        <v>2448.9666666666667</v>
      </c>
      <c r="G63" s="41">
        <v>2373.9833333333336</v>
      </c>
      <c r="H63" s="41">
        <v>2309.8666666666668</v>
      </c>
      <c r="I63" s="41">
        <v>2234.8833333333337</v>
      </c>
      <c r="J63" s="41">
        <v>2513.0833333333335</v>
      </c>
      <c r="K63" s="41">
        <v>2588.0666666666662</v>
      </c>
      <c r="L63" s="41">
        <v>2652.1833333333334</v>
      </c>
      <c r="M63" s="31">
        <v>2523.9499999999998</v>
      </c>
      <c r="N63" s="31">
        <v>2384.85</v>
      </c>
      <c r="O63" s="42">
        <v>3347500</v>
      </c>
      <c r="P63" s="43">
        <v>2.3543800642103655E-2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269.35000000000002</v>
      </c>
      <c r="F64" s="40">
        <v>271.31666666666666</v>
      </c>
      <c r="G64" s="41">
        <v>262.73333333333335</v>
      </c>
      <c r="H64" s="41">
        <v>256.11666666666667</v>
      </c>
      <c r="I64" s="41">
        <v>247.53333333333336</v>
      </c>
      <c r="J64" s="41">
        <v>277.93333333333334</v>
      </c>
      <c r="K64" s="41">
        <v>286.51666666666671</v>
      </c>
      <c r="L64" s="41">
        <v>293.13333333333333</v>
      </c>
      <c r="M64" s="31">
        <v>279.89999999999998</v>
      </c>
      <c r="N64" s="31">
        <v>264.7</v>
      </c>
      <c r="O64" s="42">
        <v>12408500</v>
      </c>
      <c r="P64" s="43">
        <v>-4.7156481808548215E-2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5088.1499999999996</v>
      </c>
      <c r="F65" s="40">
        <v>5130.7166666666662</v>
      </c>
      <c r="G65" s="41">
        <v>5027.4333333333325</v>
      </c>
      <c r="H65" s="41">
        <v>4966.7166666666662</v>
      </c>
      <c r="I65" s="41">
        <v>4863.4333333333325</v>
      </c>
      <c r="J65" s="41">
        <v>5191.4333333333325</v>
      </c>
      <c r="K65" s="41">
        <v>5294.7166666666672</v>
      </c>
      <c r="L65" s="41">
        <v>5355.4333333333325</v>
      </c>
      <c r="M65" s="31">
        <v>5234</v>
      </c>
      <c r="N65" s="31">
        <v>5070</v>
      </c>
      <c r="O65" s="42">
        <v>2078400</v>
      </c>
      <c r="P65" s="43">
        <v>1.5141154635147015E-2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5123.1499999999996</v>
      </c>
      <c r="F66" s="40">
        <v>5186.6166666666659</v>
      </c>
      <c r="G66" s="41">
        <v>4993.2833333333319</v>
      </c>
      <c r="H66" s="41">
        <v>4863.4166666666661</v>
      </c>
      <c r="I66" s="41">
        <v>4670.0833333333321</v>
      </c>
      <c r="J66" s="41">
        <v>5316.4833333333318</v>
      </c>
      <c r="K66" s="41">
        <v>5509.8166666666657</v>
      </c>
      <c r="L66" s="41">
        <v>5639.6833333333316</v>
      </c>
      <c r="M66" s="31">
        <v>5379.95</v>
      </c>
      <c r="N66" s="31">
        <v>5056.75</v>
      </c>
      <c r="O66" s="42">
        <v>525875</v>
      </c>
      <c r="P66" s="43">
        <v>-2.7957486136783734E-2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414.05</v>
      </c>
      <c r="F67" s="40">
        <v>413.45000000000005</v>
      </c>
      <c r="G67" s="41">
        <v>407.80000000000007</v>
      </c>
      <c r="H67" s="41">
        <v>401.55</v>
      </c>
      <c r="I67" s="41">
        <v>395.90000000000003</v>
      </c>
      <c r="J67" s="41">
        <v>419.7000000000001</v>
      </c>
      <c r="K67" s="41">
        <v>425.35000000000008</v>
      </c>
      <c r="L67" s="41">
        <v>431.60000000000014</v>
      </c>
      <c r="M67" s="31">
        <v>419.1</v>
      </c>
      <c r="N67" s="31">
        <v>407.2</v>
      </c>
      <c r="O67" s="42">
        <v>38342700</v>
      </c>
      <c r="P67" s="43">
        <v>-2.023779408044523E-2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4632.6499999999996</v>
      </c>
      <c r="F68" s="40">
        <v>4638.8666666666659</v>
      </c>
      <c r="G68" s="41">
        <v>4584.7333333333318</v>
      </c>
      <c r="H68" s="41">
        <v>4536.8166666666657</v>
      </c>
      <c r="I68" s="41">
        <v>4482.6833333333316</v>
      </c>
      <c r="J68" s="41">
        <v>4686.7833333333319</v>
      </c>
      <c r="K68" s="41">
        <v>4740.9166666666652</v>
      </c>
      <c r="L68" s="41">
        <v>4788.8333333333321</v>
      </c>
      <c r="M68" s="31">
        <v>4693</v>
      </c>
      <c r="N68" s="31">
        <v>4590.95</v>
      </c>
      <c r="O68" s="42">
        <v>2907000</v>
      </c>
      <c r="P68" s="43">
        <v>-3.4700315457413249E-2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2616.15</v>
      </c>
      <c r="F69" s="40">
        <v>2640.6333333333332</v>
      </c>
      <c r="G69" s="41">
        <v>2580.1666666666665</v>
      </c>
      <c r="H69" s="41">
        <v>2544.1833333333334</v>
      </c>
      <c r="I69" s="41">
        <v>2483.7166666666667</v>
      </c>
      <c r="J69" s="41">
        <v>2676.6166666666663</v>
      </c>
      <c r="K69" s="41">
        <v>2737.0833333333335</v>
      </c>
      <c r="L69" s="41">
        <v>2773.0666666666662</v>
      </c>
      <c r="M69" s="31">
        <v>2701.1</v>
      </c>
      <c r="N69" s="31">
        <v>2604.65</v>
      </c>
      <c r="O69" s="42">
        <v>4386550</v>
      </c>
      <c r="P69" s="43">
        <v>7.962039568923919E-3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1464.45</v>
      </c>
      <c r="F70" s="40">
        <v>1474.4666666666665</v>
      </c>
      <c r="G70" s="41">
        <v>1439.9833333333329</v>
      </c>
      <c r="H70" s="41">
        <v>1415.5166666666664</v>
      </c>
      <c r="I70" s="41">
        <v>1381.0333333333328</v>
      </c>
      <c r="J70" s="41">
        <v>1498.9333333333329</v>
      </c>
      <c r="K70" s="41">
        <v>1533.4166666666665</v>
      </c>
      <c r="L70" s="41">
        <v>1557.883333333333</v>
      </c>
      <c r="M70" s="31">
        <v>1508.95</v>
      </c>
      <c r="N70" s="31">
        <v>1450</v>
      </c>
      <c r="O70" s="42">
        <v>7806700</v>
      </c>
      <c r="P70" s="43">
        <v>-2.4400302426283594E-2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178.65</v>
      </c>
      <c r="F71" s="40">
        <v>180.06666666666669</v>
      </c>
      <c r="G71" s="41">
        <v>176.43333333333339</v>
      </c>
      <c r="H71" s="41">
        <v>174.2166666666667</v>
      </c>
      <c r="I71" s="41">
        <v>170.5833333333334</v>
      </c>
      <c r="J71" s="41">
        <v>182.28333333333339</v>
      </c>
      <c r="K71" s="41">
        <v>185.91666666666666</v>
      </c>
      <c r="L71" s="41">
        <v>188.13333333333338</v>
      </c>
      <c r="M71" s="31">
        <v>183.7</v>
      </c>
      <c r="N71" s="31">
        <v>177.85</v>
      </c>
      <c r="O71" s="42">
        <v>34614000</v>
      </c>
      <c r="P71" s="43">
        <v>2.9553485383874076E-2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104.3</v>
      </c>
      <c r="F72" s="40">
        <v>101.33333333333333</v>
      </c>
      <c r="G72" s="41">
        <v>96.566666666666663</v>
      </c>
      <c r="H72" s="41">
        <v>88.833333333333329</v>
      </c>
      <c r="I72" s="41">
        <v>84.066666666666663</v>
      </c>
      <c r="J72" s="41">
        <v>109.06666666666666</v>
      </c>
      <c r="K72" s="41">
        <v>113.83333333333334</v>
      </c>
      <c r="L72" s="41">
        <v>121.56666666666666</v>
      </c>
      <c r="M72" s="31">
        <v>106.1</v>
      </c>
      <c r="N72" s="31">
        <v>93.6</v>
      </c>
      <c r="O72" s="42">
        <v>117650000</v>
      </c>
      <c r="P72" s="43">
        <v>0.26437399247716281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150.65</v>
      </c>
      <c r="F73" s="40">
        <v>151.20000000000002</v>
      </c>
      <c r="G73" s="41">
        <v>148.35000000000002</v>
      </c>
      <c r="H73" s="41">
        <v>146.05000000000001</v>
      </c>
      <c r="I73" s="41">
        <v>143.20000000000002</v>
      </c>
      <c r="J73" s="41">
        <v>153.50000000000003</v>
      </c>
      <c r="K73" s="41">
        <v>156.35</v>
      </c>
      <c r="L73" s="41">
        <v>158.65000000000003</v>
      </c>
      <c r="M73" s="31">
        <v>154.05000000000001</v>
      </c>
      <c r="N73" s="31">
        <v>148.9</v>
      </c>
      <c r="O73" s="42">
        <v>59889800</v>
      </c>
      <c r="P73" s="43">
        <v>3.3473684210526315E-2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493.15</v>
      </c>
      <c r="F74" s="40">
        <v>497.5</v>
      </c>
      <c r="G74" s="41">
        <v>484.15</v>
      </c>
      <c r="H74" s="41">
        <v>475.15</v>
      </c>
      <c r="I74" s="41">
        <v>461.79999999999995</v>
      </c>
      <c r="J74" s="41">
        <v>506.5</v>
      </c>
      <c r="K74" s="41">
        <v>519.85</v>
      </c>
      <c r="L74" s="41">
        <v>528.85</v>
      </c>
      <c r="M74" s="31">
        <v>510.85</v>
      </c>
      <c r="N74" s="31">
        <v>488.5</v>
      </c>
      <c r="O74" s="42">
        <v>8459400</v>
      </c>
      <c r="P74" s="43">
        <v>-2.5762711864406778E-3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39.950000000000003</v>
      </c>
      <c r="F75" s="40">
        <v>40.466666666666669</v>
      </c>
      <c r="G75" s="41">
        <v>39.183333333333337</v>
      </c>
      <c r="H75" s="41">
        <v>38.416666666666671</v>
      </c>
      <c r="I75" s="41">
        <v>37.13333333333334</v>
      </c>
      <c r="J75" s="41">
        <v>41.233333333333334</v>
      </c>
      <c r="K75" s="41">
        <v>42.516666666666666</v>
      </c>
      <c r="L75" s="41">
        <v>43.283333333333331</v>
      </c>
      <c r="M75" s="31">
        <v>41.75</v>
      </c>
      <c r="N75" s="31">
        <v>39.700000000000003</v>
      </c>
      <c r="O75" s="42">
        <v>132615000</v>
      </c>
      <c r="P75" s="43">
        <v>-2.0930232558139535E-2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962.85</v>
      </c>
      <c r="F76" s="40">
        <v>967.85</v>
      </c>
      <c r="G76" s="41">
        <v>950.5</v>
      </c>
      <c r="H76" s="41">
        <v>938.15</v>
      </c>
      <c r="I76" s="41">
        <v>920.8</v>
      </c>
      <c r="J76" s="41">
        <v>980.2</v>
      </c>
      <c r="K76" s="41">
        <v>997.55000000000018</v>
      </c>
      <c r="L76" s="41">
        <v>1009.9000000000001</v>
      </c>
      <c r="M76" s="31">
        <v>985.2</v>
      </c>
      <c r="N76" s="31">
        <v>955.5</v>
      </c>
      <c r="O76" s="42">
        <v>6066000</v>
      </c>
      <c r="P76" s="43">
        <v>3.7100359035732604E-2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2349.25</v>
      </c>
      <c r="F77" s="40">
        <v>2359.4166666666665</v>
      </c>
      <c r="G77" s="41">
        <v>2289.833333333333</v>
      </c>
      <c r="H77" s="41">
        <v>2230.4166666666665</v>
      </c>
      <c r="I77" s="41">
        <v>2160.833333333333</v>
      </c>
      <c r="J77" s="41">
        <v>2418.833333333333</v>
      </c>
      <c r="K77" s="41">
        <v>2488.4166666666661</v>
      </c>
      <c r="L77" s="41">
        <v>2547.833333333333</v>
      </c>
      <c r="M77" s="31">
        <v>2429</v>
      </c>
      <c r="N77" s="31">
        <v>2300</v>
      </c>
      <c r="O77" s="42">
        <v>2249000</v>
      </c>
      <c r="P77" s="43">
        <v>2.0648967551622419E-2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319.89999999999998</v>
      </c>
      <c r="F78" s="40">
        <v>321.75</v>
      </c>
      <c r="G78" s="41">
        <v>315.60000000000002</v>
      </c>
      <c r="H78" s="41">
        <v>311.3</v>
      </c>
      <c r="I78" s="41">
        <v>305.15000000000003</v>
      </c>
      <c r="J78" s="41">
        <v>326.05</v>
      </c>
      <c r="K78" s="41">
        <v>332.2</v>
      </c>
      <c r="L78" s="41">
        <v>336.5</v>
      </c>
      <c r="M78" s="31">
        <v>327.9</v>
      </c>
      <c r="N78" s="31">
        <v>317.45</v>
      </c>
      <c r="O78" s="42">
        <v>11680800</v>
      </c>
      <c r="P78" s="43">
        <v>1.594896331738437E-3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1719.45</v>
      </c>
      <c r="F79" s="40">
        <v>1732.0333333333335</v>
      </c>
      <c r="G79" s="41">
        <v>1698.5166666666671</v>
      </c>
      <c r="H79" s="41">
        <v>1677.5833333333335</v>
      </c>
      <c r="I79" s="41">
        <v>1644.0666666666671</v>
      </c>
      <c r="J79" s="41">
        <v>1752.9666666666672</v>
      </c>
      <c r="K79" s="41">
        <v>1786.4833333333336</v>
      </c>
      <c r="L79" s="41">
        <v>1807.4166666666672</v>
      </c>
      <c r="M79" s="31">
        <v>1765.55</v>
      </c>
      <c r="N79" s="31">
        <v>1711.1</v>
      </c>
      <c r="O79" s="42">
        <v>10383025</v>
      </c>
      <c r="P79" s="43">
        <v>-4.4632691169103249E-3</v>
      </c>
    </row>
    <row r="80" spans="1:16" ht="12.75" customHeight="1">
      <c r="A80" s="31">
        <v>70</v>
      </c>
      <c r="B80" s="32" t="s">
        <v>80</v>
      </c>
      <c r="C80" s="350" t="s">
        <v>113</v>
      </c>
      <c r="D80" s="34">
        <v>44497</v>
      </c>
      <c r="E80" s="40">
        <v>614.65</v>
      </c>
      <c r="F80" s="40">
        <v>621.81666666666672</v>
      </c>
      <c r="G80" s="41">
        <v>604.03333333333342</v>
      </c>
      <c r="H80" s="41">
        <v>593.41666666666674</v>
      </c>
      <c r="I80" s="41">
        <v>575.63333333333344</v>
      </c>
      <c r="J80" s="41">
        <v>632.43333333333339</v>
      </c>
      <c r="K80" s="41">
        <v>650.2166666666667</v>
      </c>
      <c r="L80" s="41">
        <v>660.83333333333337</v>
      </c>
      <c r="M80" s="31">
        <v>639.6</v>
      </c>
      <c r="N80" s="31">
        <v>611.20000000000005</v>
      </c>
      <c r="O80" s="42">
        <v>5843750</v>
      </c>
      <c r="P80" s="43">
        <v>-1.5789473684210527E-2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1330.6</v>
      </c>
      <c r="F81" s="40">
        <v>1342.1666666666667</v>
      </c>
      <c r="G81" s="41">
        <v>1285.3333333333335</v>
      </c>
      <c r="H81" s="41">
        <v>1240.0666666666668</v>
      </c>
      <c r="I81" s="41">
        <v>1183.2333333333336</v>
      </c>
      <c r="J81" s="41">
        <v>1387.4333333333334</v>
      </c>
      <c r="K81" s="41">
        <v>1444.2666666666669</v>
      </c>
      <c r="L81" s="41">
        <v>1489.5333333333333</v>
      </c>
      <c r="M81" s="31">
        <v>1399</v>
      </c>
      <c r="N81" s="31">
        <v>1296.9000000000001</v>
      </c>
      <c r="O81" s="42">
        <v>2842400</v>
      </c>
      <c r="P81" s="43">
        <v>5.3706638492692374E-2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1286.45</v>
      </c>
      <c r="F82" s="40">
        <v>1288.2333333333333</v>
      </c>
      <c r="G82" s="41">
        <v>1259.2166666666667</v>
      </c>
      <c r="H82" s="41">
        <v>1231.9833333333333</v>
      </c>
      <c r="I82" s="41">
        <v>1202.9666666666667</v>
      </c>
      <c r="J82" s="41">
        <v>1315.4666666666667</v>
      </c>
      <c r="K82" s="41">
        <v>1344.4833333333336</v>
      </c>
      <c r="L82" s="41">
        <v>1371.7166666666667</v>
      </c>
      <c r="M82" s="31">
        <v>1317.25</v>
      </c>
      <c r="N82" s="31">
        <v>1261</v>
      </c>
      <c r="O82" s="42">
        <v>4418000</v>
      </c>
      <c r="P82" s="43">
        <v>-5.3048976529846747E-2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1194.9000000000001</v>
      </c>
      <c r="F83" s="40">
        <v>1202.0166666666667</v>
      </c>
      <c r="G83" s="41">
        <v>1179.7333333333333</v>
      </c>
      <c r="H83" s="41">
        <v>1164.5666666666666</v>
      </c>
      <c r="I83" s="41">
        <v>1142.2833333333333</v>
      </c>
      <c r="J83" s="41">
        <v>1217.1833333333334</v>
      </c>
      <c r="K83" s="41">
        <v>1239.4666666666667</v>
      </c>
      <c r="L83" s="41">
        <v>1254.6333333333334</v>
      </c>
      <c r="M83" s="31">
        <v>1224.3</v>
      </c>
      <c r="N83" s="31">
        <v>1186.8499999999999</v>
      </c>
      <c r="O83" s="42">
        <v>23606800</v>
      </c>
      <c r="P83" s="43">
        <v>-3.3779331289573965E-2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2905.55</v>
      </c>
      <c r="F84" s="40">
        <v>2903.6333333333332</v>
      </c>
      <c r="G84" s="41">
        <v>2866.3166666666666</v>
      </c>
      <c r="H84" s="41">
        <v>2827.0833333333335</v>
      </c>
      <c r="I84" s="41">
        <v>2789.7666666666669</v>
      </c>
      <c r="J84" s="41">
        <v>2942.8666666666663</v>
      </c>
      <c r="K84" s="41">
        <v>2980.1833333333329</v>
      </c>
      <c r="L84" s="41">
        <v>3019.4166666666661</v>
      </c>
      <c r="M84" s="31">
        <v>2940.95</v>
      </c>
      <c r="N84" s="31">
        <v>2864.4</v>
      </c>
      <c r="O84" s="42">
        <v>11517900</v>
      </c>
      <c r="P84" s="43">
        <v>-3.6451688494284898E-4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2789.8</v>
      </c>
      <c r="F85" s="40">
        <v>2811.9500000000003</v>
      </c>
      <c r="G85" s="41">
        <v>2749.8500000000004</v>
      </c>
      <c r="H85" s="41">
        <v>2709.9</v>
      </c>
      <c r="I85" s="41">
        <v>2647.8</v>
      </c>
      <c r="J85" s="41">
        <v>2851.9000000000005</v>
      </c>
      <c r="K85" s="41">
        <v>2914</v>
      </c>
      <c r="L85" s="41">
        <v>2953.9500000000007</v>
      </c>
      <c r="M85" s="31">
        <v>2874.05</v>
      </c>
      <c r="N85" s="31">
        <v>2772</v>
      </c>
      <c r="O85" s="42">
        <v>3523000</v>
      </c>
      <c r="P85" s="43">
        <v>-8.1644144144144143E-3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1684.35</v>
      </c>
      <c r="F86" s="40">
        <v>1687.6333333333332</v>
      </c>
      <c r="G86" s="41">
        <v>1667.7666666666664</v>
      </c>
      <c r="H86" s="41">
        <v>1651.1833333333332</v>
      </c>
      <c r="I86" s="41">
        <v>1631.3166666666664</v>
      </c>
      <c r="J86" s="41">
        <v>1704.2166666666665</v>
      </c>
      <c r="K86" s="41">
        <v>1724.0833333333333</v>
      </c>
      <c r="L86" s="41">
        <v>1740.6666666666665</v>
      </c>
      <c r="M86" s="31">
        <v>1707.5</v>
      </c>
      <c r="N86" s="31">
        <v>1671.05</v>
      </c>
      <c r="O86" s="42">
        <v>30047050</v>
      </c>
      <c r="P86" s="43">
        <v>-9.5184567408804124E-3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693.05</v>
      </c>
      <c r="F87" s="40">
        <v>691.4</v>
      </c>
      <c r="G87" s="41">
        <v>680</v>
      </c>
      <c r="H87" s="41">
        <v>666.95</v>
      </c>
      <c r="I87" s="41">
        <v>655.55000000000007</v>
      </c>
      <c r="J87" s="41">
        <v>704.44999999999993</v>
      </c>
      <c r="K87" s="41">
        <v>715.8499999999998</v>
      </c>
      <c r="L87" s="41">
        <v>728.89999999999986</v>
      </c>
      <c r="M87" s="31">
        <v>702.8</v>
      </c>
      <c r="N87" s="31">
        <v>678.35</v>
      </c>
      <c r="O87" s="42">
        <v>22042900</v>
      </c>
      <c r="P87" s="43">
        <v>-1.4895290531904434E-2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2750.35</v>
      </c>
      <c r="F88" s="40">
        <v>2760.0333333333333</v>
      </c>
      <c r="G88" s="41">
        <v>2720.8166666666666</v>
      </c>
      <c r="H88" s="41">
        <v>2691.2833333333333</v>
      </c>
      <c r="I88" s="41">
        <v>2652.0666666666666</v>
      </c>
      <c r="J88" s="41">
        <v>2789.5666666666666</v>
      </c>
      <c r="K88" s="41">
        <v>2828.7833333333328</v>
      </c>
      <c r="L88" s="41">
        <v>2858.3166666666666</v>
      </c>
      <c r="M88" s="31">
        <v>2799.25</v>
      </c>
      <c r="N88" s="31">
        <v>2730.5</v>
      </c>
      <c r="O88" s="42">
        <v>4426500</v>
      </c>
      <c r="P88" s="43">
        <v>2.3657555154710699E-2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472.45</v>
      </c>
      <c r="F89" s="40">
        <v>476.9666666666667</v>
      </c>
      <c r="G89" s="41">
        <v>461.63333333333338</v>
      </c>
      <c r="H89" s="41">
        <v>450.81666666666666</v>
      </c>
      <c r="I89" s="41">
        <v>435.48333333333335</v>
      </c>
      <c r="J89" s="41">
        <v>487.78333333333342</v>
      </c>
      <c r="K89" s="41">
        <v>503.11666666666667</v>
      </c>
      <c r="L89" s="41">
        <v>513.93333333333339</v>
      </c>
      <c r="M89" s="31">
        <v>492.3</v>
      </c>
      <c r="N89" s="31">
        <v>466.15</v>
      </c>
      <c r="O89" s="42">
        <v>28244550</v>
      </c>
      <c r="P89" s="43">
        <v>0.12128712871287128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327.8</v>
      </c>
      <c r="F90" s="40">
        <v>326.56666666666666</v>
      </c>
      <c r="G90" s="41">
        <v>323.83333333333331</v>
      </c>
      <c r="H90" s="41">
        <v>319.86666666666667</v>
      </c>
      <c r="I90" s="41">
        <v>317.13333333333333</v>
      </c>
      <c r="J90" s="41">
        <v>330.5333333333333</v>
      </c>
      <c r="K90" s="41">
        <v>333.26666666666665</v>
      </c>
      <c r="L90" s="41">
        <v>337.23333333333329</v>
      </c>
      <c r="M90" s="31">
        <v>329.3</v>
      </c>
      <c r="N90" s="31">
        <v>322.60000000000002</v>
      </c>
      <c r="O90" s="42">
        <v>21834900</v>
      </c>
      <c r="P90" s="43">
        <v>9.1805049277710271E-2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2448</v>
      </c>
      <c r="F91" s="40">
        <v>2452.0499999999997</v>
      </c>
      <c r="G91" s="41">
        <v>2416.7999999999993</v>
      </c>
      <c r="H91" s="41">
        <v>2385.5999999999995</v>
      </c>
      <c r="I91" s="41">
        <v>2350.349999999999</v>
      </c>
      <c r="J91" s="41">
        <v>2483.2499999999995</v>
      </c>
      <c r="K91" s="41">
        <v>2518.5000000000005</v>
      </c>
      <c r="L91" s="41">
        <v>2549.6999999999998</v>
      </c>
      <c r="M91" s="31">
        <v>2487.3000000000002</v>
      </c>
      <c r="N91" s="31">
        <v>2420.85</v>
      </c>
      <c r="O91" s="42">
        <v>9237000</v>
      </c>
      <c r="P91" s="43">
        <v>2.2448030816231652E-2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230.1</v>
      </c>
      <c r="F92" s="40">
        <v>233.85</v>
      </c>
      <c r="G92" s="41">
        <v>219.85</v>
      </c>
      <c r="H92" s="41">
        <v>209.6</v>
      </c>
      <c r="I92" s="41">
        <v>195.6</v>
      </c>
      <c r="J92" s="41">
        <v>244.1</v>
      </c>
      <c r="K92" s="41">
        <v>258.10000000000002</v>
      </c>
      <c r="L92" s="41">
        <v>268.35000000000002</v>
      </c>
      <c r="M92" s="31">
        <v>247.85</v>
      </c>
      <c r="N92" s="31">
        <v>223.6</v>
      </c>
      <c r="O92" s="42">
        <v>40510800</v>
      </c>
      <c r="P92" s="43">
        <v>-1.2991975544516623E-3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759.75</v>
      </c>
      <c r="F93" s="40">
        <v>759.76666666666677</v>
      </c>
      <c r="G93" s="41">
        <v>753.68333333333351</v>
      </c>
      <c r="H93" s="41">
        <v>747.61666666666679</v>
      </c>
      <c r="I93" s="41">
        <v>741.53333333333353</v>
      </c>
      <c r="J93" s="41">
        <v>765.83333333333348</v>
      </c>
      <c r="K93" s="41">
        <v>771.91666666666674</v>
      </c>
      <c r="L93" s="41">
        <v>777.98333333333346</v>
      </c>
      <c r="M93" s="31">
        <v>765.85</v>
      </c>
      <c r="N93" s="31">
        <v>753.7</v>
      </c>
      <c r="O93" s="42">
        <v>75784500</v>
      </c>
      <c r="P93" s="43">
        <v>-6.7578526247499592E-3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1502.85</v>
      </c>
      <c r="F94" s="40">
        <v>1508.7666666666667</v>
      </c>
      <c r="G94" s="41">
        <v>1485.8333333333333</v>
      </c>
      <c r="H94" s="41">
        <v>1468.8166666666666</v>
      </c>
      <c r="I94" s="41">
        <v>1445.8833333333332</v>
      </c>
      <c r="J94" s="41">
        <v>1525.7833333333333</v>
      </c>
      <c r="K94" s="41">
        <v>1548.7166666666667</v>
      </c>
      <c r="L94" s="41">
        <v>1565.7333333333333</v>
      </c>
      <c r="M94" s="31">
        <v>1531.7</v>
      </c>
      <c r="N94" s="31">
        <v>1491.75</v>
      </c>
      <c r="O94" s="42">
        <v>3332850</v>
      </c>
      <c r="P94" s="43">
        <v>-5.1982591876208899E-2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620.79999999999995</v>
      </c>
      <c r="F95" s="40">
        <v>625.9666666666667</v>
      </c>
      <c r="G95" s="41">
        <v>613.73333333333335</v>
      </c>
      <c r="H95" s="41">
        <v>606.66666666666663</v>
      </c>
      <c r="I95" s="41">
        <v>594.43333333333328</v>
      </c>
      <c r="J95" s="41">
        <v>633.03333333333342</v>
      </c>
      <c r="K95" s="41">
        <v>645.26666666666677</v>
      </c>
      <c r="L95" s="41">
        <v>652.33333333333348</v>
      </c>
      <c r="M95" s="31">
        <v>638.20000000000005</v>
      </c>
      <c r="N95" s="31">
        <v>618.9</v>
      </c>
      <c r="O95" s="42">
        <v>4996500</v>
      </c>
      <c r="P95" s="43">
        <v>1.0618932038834952E-2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10.25</v>
      </c>
      <c r="F96" s="40">
        <v>10.316666666666666</v>
      </c>
      <c r="G96" s="41">
        <v>10.133333333333333</v>
      </c>
      <c r="H96" s="41">
        <v>10.016666666666666</v>
      </c>
      <c r="I96" s="41">
        <v>9.8333333333333321</v>
      </c>
      <c r="J96" s="41">
        <v>10.433333333333334</v>
      </c>
      <c r="K96" s="41">
        <v>10.616666666666667</v>
      </c>
      <c r="L96" s="41">
        <v>10.733333333333334</v>
      </c>
      <c r="M96" s="31">
        <v>10.5</v>
      </c>
      <c r="N96" s="31">
        <v>10.199999999999999</v>
      </c>
      <c r="O96" s="42">
        <v>805560000</v>
      </c>
      <c r="P96" s="43">
        <v>-1.201923076923077E-2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50.15</v>
      </c>
      <c r="F97" s="40">
        <v>50.433333333333337</v>
      </c>
      <c r="G97" s="41">
        <v>49.266666666666673</v>
      </c>
      <c r="H97" s="41">
        <v>48.383333333333333</v>
      </c>
      <c r="I97" s="41">
        <v>47.216666666666669</v>
      </c>
      <c r="J97" s="41">
        <v>51.316666666666677</v>
      </c>
      <c r="K97" s="41">
        <v>52.483333333333334</v>
      </c>
      <c r="L97" s="41">
        <v>53.366666666666681</v>
      </c>
      <c r="M97" s="31">
        <v>51.6</v>
      </c>
      <c r="N97" s="31">
        <v>49.55</v>
      </c>
      <c r="O97" s="42">
        <v>201314500</v>
      </c>
      <c r="P97" s="43">
        <v>2.0466146585765194E-2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765.35</v>
      </c>
      <c r="F98" s="40">
        <v>786.85</v>
      </c>
      <c r="G98" s="41">
        <v>738</v>
      </c>
      <c r="H98" s="41">
        <v>710.65</v>
      </c>
      <c r="I98" s="41">
        <v>661.8</v>
      </c>
      <c r="J98" s="41">
        <v>814.2</v>
      </c>
      <c r="K98" s="41">
        <v>863.05000000000018</v>
      </c>
      <c r="L98" s="41">
        <v>890.40000000000009</v>
      </c>
      <c r="M98" s="31">
        <v>835.7</v>
      </c>
      <c r="N98" s="31">
        <v>759.5</v>
      </c>
      <c r="O98" s="42">
        <v>17977500</v>
      </c>
      <c r="P98" s="43">
        <v>0.10460829493087558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478.1</v>
      </c>
      <c r="F99" s="40">
        <v>483.95</v>
      </c>
      <c r="G99" s="41">
        <v>471.2</v>
      </c>
      <c r="H99" s="41">
        <v>464.3</v>
      </c>
      <c r="I99" s="41">
        <v>451.55</v>
      </c>
      <c r="J99" s="41">
        <v>490.84999999999997</v>
      </c>
      <c r="K99" s="41">
        <v>503.59999999999997</v>
      </c>
      <c r="L99" s="41">
        <v>510.49999999999994</v>
      </c>
      <c r="M99" s="31">
        <v>496.7</v>
      </c>
      <c r="N99" s="31">
        <v>477.05</v>
      </c>
      <c r="O99" s="42">
        <v>18756375</v>
      </c>
      <c r="P99" s="43">
        <v>0.11200782587429689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205.35</v>
      </c>
      <c r="F100" s="40">
        <v>211.33333333333334</v>
      </c>
      <c r="G100" s="41">
        <v>197.66666666666669</v>
      </c>
      <c r="H100" s="41">
        <v>189.98333333333335</v>
      </c>
      <c r="I100" s="41">
        <v>176.31666666666669</v>
      </c>
      <c r="J100" s="41">
        <v>219.01666666666668</v>
      </c>
      <c r="K100" s="41">
        <v>232.68333333333337</v>
      </c>
      <c r="L100" s="41">
        <v>240.36666666666667</v>
      </c>
      <c r="M100" s="31">
        <v>225</v>
      </c>
      <c r="N100" s="31">
        <v>203.65</v>
      </c>
      <c r="O100" s="42">
        <v>15561000</v>
      </c>
      <c r="P100" s="43">
        <v>-8.9418777943368107E-3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197.6</v>
      </c>
      <c r="F101" s="40">
        <v>199.91666666666666</v>
      </c>
      <c r="G101" s="41">
        <v>191.83333333333331</v>
      </c>
      <c r="H101" s="41">
        <v>186.06666666666666</v>
      </c>
      <c r="I101" s="41">
        <v>177.98333333333332</v>
      </c>
      <c r="J101" s="41">
        <v>205.68333333333331</v>
      </c>
      <c r="K101" s="41">
        <v>213.76666666666662</v>
      </c>
      <c r="L101" s="41">
        <v>219.5333333333333</v>
      </c>
      <c r="M101" s="31">
        <v>208</v>
      </c>
      <c r="N101" s="31">
        <v>194.15</v>
      </c>
      <c r="O101" s="42">
        <v>11484000</v>
      </c>
      <c r="P101" s="43">
        <v>-1.1235955056179775E-2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7827.9</v>
      </c>
      <c r="F102" s="40">
        <v>7942.2666666666664</v>
      </c>
      <c r="G102" s="41">
        <v>7604.5833333333321</v>
      </c>
      <c r="H102" s="41">
        <v>7381.2666666666655</v>
      </c>
      <c r="I102" s="41">
        <v>7043.5833333333312</v>
      </c>
      <c r="J102" s="41">
        <v>8165.583333333333</v>
      </c>
      <c r="K102" s="41">
        <v>8503.2666666666664</v>
      </c>
      <c r="L102" s="41">
        <v>8726.5833333333339</v>
      </c>
      <c r="M102" s="31">
        <v>8279.9500000000007</v>
      </c>
      <c r="N102" s="31">
        <v>7718.95</v>
      </c>
      <c r="O102" s="42">
        <v>241425</v>
      </c>
      <c r="P102" s="43">
        <v>7.157123834886818E-2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2021.85</v>
      </c>
      <c r="F103" s="40">
        <v>2031.1666666666667</v>
      </c>
      <c r="G103" s="41">
        <v>1994.3833333333337</v>
      </c>
      <c r="H103" s="41">
        <v>1966.916666666667</v>
      </c>
      <c r="I103" s="41">
        <v>1930.1333333333339</v>
      </c>
      <c r="J103" s="41">
        <v>2058.6333333333332</v>
      </c>
      <c r="K103" s="41">
        <v>2095.416666666667</v>
      </c>
      <c r="L103" s="41">
        <v>2122.8833333333332</v>
      </c>
      <c r="M103" s="31">
        <v>2067.9499999999998</v>
      </c>
      <c r="N103" s="31">
        <v>2003.7</v>
      </c>
      <c r="O103" s="42">
        <v>3846500</v>
      </c>
      <c r="P103" s="43">
        <v>5.2250034195048554E-2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1198.05</v>
      </c>
      <c r="F104" s="40">
        <v>1195.3</v>
      </c>
      <c r="G104" s="41">
        <v>1182.75</v>
      </c>
      <c r="H104" s="41">
        <v>1167.45</v>
      </c>
      <c r="I104" s="41">
        <v>1154.9000000000001</v>
      </c>
      <c r="J104" s="41">
        <v>1210.5999999999999</v>
      </c>
      <c r="K104" s="41">
        <v>1223.1499999999996</v>
      </c>
      <c r="L104" s="41">
        <v>1238.4499999999998</v>
      </c>
      <c r="M104" s="31">
        <v>1207.8499999999999</v>
      </c>
      <c r="N104" s="31">
        <v>1180</v>
      </c>
      <c r="O104" s="42">
        <v>14006700</v>
      </c>
      <c r="P104" s="43">
        <v>-3.7657679940638143E-2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302.85000000000002</v>
      </c>
      <c r="F105" s="40">
        <v>300.28333333333336</v>
      </c>
      <c r="G105" s="41">
        <v>293.7166666666667</v>
      </c>
      <c r="H105" s="41">
        <v>284.58333333333331</v>
      </c>
      <c r="I105" s="41">
        <v>278.01666666666665</v>
      </c>
      <c r="J105" s="41">
        <v>309.41666666666674</v>
      </c>
      <c r="K105" s="41">
        <v>315.98333333333346</v>
      </c>
      <c r="L105" s="41">
        <v>325.11666666666679</v>
      </c>
      <c r="M105" s="31">
        <v>306.85000000000002</v>
      </c>
      <c r="N105" s="31">
        <v>291.14999999999998</v>
      </c>
      <c r="O105" s="42">
        <v>18351200</v>
      </c>
      <c r="P105" s="43">
        <v>1.528117359413203E-3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1709.9</v>
      </c>
      <c r="F106" s="40">
        <v>1720.1333333333332</v>
      </c>
      <c r="G106" s="41">
        <v>1686.7166666666665</v>
      </c>
      <c r="H106" s="41">
        <v>1663.5333333333333</v>
      </c>
      <c r="I106" s="41">
        <v>1630.1166666666666</v>
      </c>
      <c r="J106" s="41">
        <v>1743.3166666666664</v>
      </c>
      <c r="K106" s="41">
        <v>1776.7333333333333</v>
      </c>
      <c r="L106" s="41">
        <v>1799.9166666666663</v>
      </c>
      <c r="M106" s="31">
        <v>1753.55</v>
      </c>
      <c r="N106" s="31">
        <v>1696.95</v>
      </c>
      <c r="O106" s="42">
        <v>40710600</v>
      </c>
      <c r="P106" s="43">
        <v>-5.8461538461538464E-3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131.25</v>
      </c>
      <c r="F107" s="40">
        <v>131.83333333333334</v>
      </c>
      <c r="G107" s="41">
        <v>129.7166666666667</v>
      </c>
      <c r="H107" s="41">
        <v>128.18333333333337</v>
      </c>
      <c r="I107" s="41">
        <v>126.06666666666672</v>
      </c>
      <c r="J107" s="41">
        <v>133.36666666666667</v>
      </c>
      <c r="K107" s="41">
        <v>135.48333333333329</v>
      </c>
      <c r="L107" s="41">
        <v>137.01666666666665</v>
      </c>
      <c r="M107" s="31">
        <v>133.94999999999999</v>
      </c>
      <c r="N107" s="31">
        <v>130.30000000000001</v>
      </c>
      <c r="O107" s="42">
        <v>38837500</v>
      </c>
      <c r="P107" s="43">
        <v>3.85885624891361E-2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2270.4499999999998</v>
      </c>
      <c r="F108" s="40">
        <v>2260.7833333333333</v>
      </c>
      <c r="G108" s="41">
        <v>2226.5666666666666</v>
      </c>
      <c r="H108" s="41">
        <v>2182.6833333333334</v>
      </c>
      <c r="I108" s="41">
        <v>2148.4666666666667</v>
      </c>
      <c r="J108" s="41">
        <v>2304.6666666666665</v>
      </c>
      <c r="K108" s="41">
        <v>2338.8833333333328</v>
      </c>
      <c r="L108" s="41">
        <v>2382.7666666666664</v>
      </c>
      <c r="M108" s="31">
        <v>2295</v>
      </c>
      <c r="N108" s="31">
        <v>2216.9</v>
      </c>
      <c r="O108" s="42">
        <v>1182375</v>
      </c>
      <c r="P108" s="43">
        <v>3.5876207372363494E-2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4639.75</v>
      </c>
      <c r="F109" s="40">
        <v>4597.6166666666668</v>
      </c>
      <c r="G109" s="41">
        <v>4505.2333333333336</v>
      </c>
      <c r="H109" s="41">
        <v>4370.7166666666672</v>
      </c>
      <c r="I109" s="41">
        <v>4278.3333333333339</v>
      </c>
      <c r="J109" s="41">
        <v>4732.1333333333332</v>
      </c>
      <c r="K109" s="41">
        <v>4824.5166666666664</v>
      </c>
      <c r="L109" s="41">
        <v>4959.0333333333328</v>
      </c>
      <c r="M109" s="31">
        <v>4690</v>
      </c>
      <c r="N109" s="31">
        <v>4463.1000000000004</v>
      </c>
      <c r="O109" s="42">
        <v>2134600</v>
      </c>
      <c r="P109" s="43">
        <v>-1.9847783912848829E-2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237.3</v>
      </c>
      <c r="F110" s="40">
        <v>239.33333333333334</v>
      </c>
      <c r="G110" s="41">
        <v>232.26666666666668</v>
      </c>
      <c r="H110" s="41">
        <v>227.23333333333335</v>
      </c>
      <c r="I110" s="41">
        <v>220.16666666666669</v>
      </c>
      <c r="J110" s="41">
        <v>244.36666666666667</v>
      </c>
      <c r="K110" s="41">
        <v>251.43333333333334</v>
      </c>
      <c r="L110" s="41">
        <v>256.4666666666667</v>
      </c>
      <c r="M110" s="31">
        <v>246.4</v>
      </c>
      <c r="N110" s="31">
        <v>234.3</v>
      </c>
      <c r="O110" s="42">
        <v>216416000</v>
      </c>
      <c r="P110" s="43">
        <v>-5.2948963082806296E-3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426.25</v>
      </c>
      <c r="F111" s="40">
        <v>428.11666666666662</v>
      </c>
      <c r="G111" s="41">
        <v>418.83333333333326</v>
      </c>
      <c r="H111" s="41">
        <v>411.41666666666663</v>
      </c>
      <c r="I111" s="41">
        <v>402.13333333333327</v>
      </c>
      <c r="J111" s="41">
        <v>435.53333333333325</v>
      </c>
      <c r="K111" s="41">
        <v>444.81666666666666</v>
      </c>
      <c r="L111" s="41">
        <v>452.23333333333323</v>
      </c>
      <c r="M111" s="31">
        <v>437.4</v>
      </c>
      <c r="N111" s="31">
        <v>420.7</v>
      </c>
      <c r="O111" s="42">
        <v>39815000</v>
      </c>
      <c r="P111" s="43">
        <v>-5.1224387806096949E-3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3166.55</v>
      </c>
      <c r="F112" s="40">
        <v>3180.8833333333337</v>
      </c>
      <c r="G112" s="41">
        <v>3124.7166666666672</v>
      </c>
      <c r="H112" s="41">
        <v>3082.8833333333337</v>
      </c>
      <c r="I112" s="41">
        <v>3026.7166666666672</v>
      </c>
      <c r="J112" s="41">
        <v>3222.7166666666672</v>
      </c>
      <c r="K112" s="41">
        <v>3278.8833333333341</v>
      </c>
      <c r="L112" s="41">
        <v>3320.7166666666672</v>
      </c>
      <c r="M112" s="31">
        <v>3237.05</v>
      </c>
      <c r="N112" s="31">
        <v>3139.05</v>
      </c>
      <c r="O112" s="42">
        <v>113575</v>
      </c>
      <c r="P112" s="43">
        <v>1.5432098765432098E-3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669.25</v>
      </c>
      <c r="F113" s="40">
        <v>672.56666666666672</v>
      </c>
      <c r="G113" s="41">
        <v>654.13333333333344</v>
      </c>
      <c r="H113" s="41">
        <v>639.01666666666677</v>
      </c>
      <c r="I113" s="41">
        <v>620.58333333333348</v>
      </c>
      <c r="J113" s="41">
        <v>687.68333333333339</v>
      </c>
      <c r="K113" s="41">
        <v>706.11666666666656</v>
      </c>
      <c r="L113" s="41">
        <v>721.23333333333335</v>
      </c>
      <c r="M113" s="31">
        <v>691</v>
      </c>
      <c r="N113" s="31">
        <v>657.45</v>
      </c>
      <c r="O113" s="42">
        <v>46522350</v>
      </c>
      <c r="P113" s="43">
        <v>3.692002166456039E-2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3710.25</v>
      </c>
      <c r="F114" s="40">
        <v>3776.9833333333336</v>
      </c>
      <c r="G114" s="41">
        <v>3614.9666666666672</v>
      </c>
      <c r="H114" s="41">
        <v>3519.6833333333334</v>
      </c>
      <c r="I114" s="41">
        <v>3357.666666666667</v>
      </c>
      <c r="J114" s="41">
        <v>3872.2666666666673</v>
      </c>
      <c r="K114" s="41">
        <v>4034.2833333333338</v>
      </c>
      <c r="L114" s="41">
        <v>4129.5666666666675</v>
      </c>
      <c r="M114" s="31">
        <v>3939</v>
      </c>
      <c r="N114" s="31">
        <v>3681.7</v>
      </c>
      <c r="O114" s="42">
        <v>1912250</v>
      </c>
      <c r="P114" s="43">
        <v>-1.7090722179388333E-2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2165.15</v>
      </c>
      <c r="F115" s="40">
        <v>2158.6999999999998</v>
      </c>
      <c r="G115" s="41">
        <v>2126.1499999999996</v>
      </c>
      <c r="H115" s="41">
        <v>2087.1499999999996</v>
      </c>
      <c r="I115" s="41">
        <v>2054.5999999999995</v>
      </c>
      <c r="J115" s="41">
        <v>2197.6999999999998</v>
      </c>
      <c r="K115" s="41">
        <v>2230.25</v>
      </c>
      <c r="L115" s="41">
        <v>2269.25</v>
      </c>
      <c r="M115" s="31">
        <v>2191.25</v>
      </c>
      <c r="N115" s="31">
        <v>2119.6999999999998</v>
      </c>
      <c r="O115" s="42">
        <v>11387200</v>
      </c>
      <c r="P115" s="43">
        <v>3.2010150444081925E-2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84.85</v>
      </c>
      <c r="F116" s="40">
        <v>85.433333333333337</v>
      </c>
      <c r="G116" s="41">
        <v>83.916666666666671</v>
      </c>
      <c r="H116" s="41">
        <v>82.983333333333334</v>
      </c>
      <c r="I116" s="41">
        <v>81.466666666666669</v>
      </c>
      <c r="J116" s="41">
        <v>86.366666666666674</v>
      </c>
      <c r="K116" s="41">
        <v>87.883333333333326</v>
      </c>
      <c r="L116" s="41">
        <v>88.816666666666677</v>
      </c>
      <c r="M116" s="31">
        <v>86.95</v>
      </c>
      <c r="N116" s="31">
        <v>84.5</v>
      </c>
      <c r="O116" s="42">
        <v>73096484</v>
      </c>
      <c r="P116" s="43">
        <v>-3.6126147328783241E-2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3389.75</v>
      </c>
      <c r="F117" s="40">
        <v>3430.4500000000003</v>
      </c>
      <c r="G117" s="41">
        <v>3312.9000000000005</v>
      </c>
      <c r="H117" s="41">
        <v>3236.05</v>
      </c>
      <c r="I117" s="41">
        <v>3118.5000000000005</v>
      </c>
      <c r="J117" s="41">
        <v>3507.3000000000006</v>
      </c>
      <c r="K117" s="41">
        <v>3624.8500000000008</v>
      </c>
      <c r="L117" s="41">
        <v>3701.7000000000007</v>
      </c>
      <c r="M117" s="31">
        <v>3548</v>
      </c>
      <c r="N117" s="31">
        <v>3353.6</v>
      </c>
      <c r="O117" s="42">
        <v>1155000</v>
      </c>
      <c r="P117" s="43">
        <v>0.10817941952506596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408.4</v>
      </c>
      <c r="F118" s="40">
        <v>410.59999999999997</v>
      </c>
      <c r="G118" s="41">
        <v>401.24999999999994</v>
      </c>
      <c r="H118" s="41">
        <v>394.09999999999997</v>
      </c>
      <c r="I118" s="41">
        <v>384.74999999999994</v>
      </c>
      <c r="J118" s="41">
        <v>417.74999999999994</v>
      </c>
      <c r="K118" s="41">
        <v>427.09999999999997</v>
      </c>
      <c r="L118" s="41">
        <v>434.24999999999994</v>
      </c>
      <c r="M118" s="31">
        <v>419.95</v>
      </c>
      <c r="N118" s="31">
        <v>403.45</v>
      </c>
      <c r="O118" s="42">
        <v>18492000</v>
      </c>
      <c r="P118" s="43">
        <v>-9.0766053692595147E-2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1796.5</v>
      </c>
      <c r="F119" s="40">
        <v>1805.7333333333333</v>
      </c>
      <c r="G119" s="41">
        <v>1776.2666666666667</v>
      </c>
      <c r="H119" s="41">
        <v>1756.0333333333333</v>
      </c>
      <c r="I119" s="41">
        <v>1726.5666666666666</v>
      </c>
      <c r="J119" s="41">
        <v>1825.9666666666667</v>
      </c>
      <c r="K119" s="41">
        <v>1855.4333333333334</v>
      </c>
      <c r="L119" s="41">
        <v>1875.6666666666667</v>
      </c>
      <c r="M119" s="31">
        <v>1835.2</v>
      </c>
      <c r="N119" s="31">
        <v>1785.5</v>
      </c>
      <c r="O119" s="42">
        <v>10371275</v>
      </c>
      <c r="P119" s="43">
        <v>1.2347757759443228E-2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6522.75</v>
      </c>
      <c r="F120" s="40">
        <v>6583.25</v>
      </c>
      <c r="G120" s="41">
        <v>6398.5</v>
      </c>
      <c r="H120" s="41">
        <v>6274.25</v>
      </c>
      <c r="I120" s="41">
        <v>6089.5</v>
      </c>
      <c r="J120" s="41">
        <v>6707.5</v>
      </c>
      <c r="K120" s="41">
        <v>6892.25</v>
      </c>
      <c r="L120" s="41">
        <v>7016.5</v>
      </c>
      <c r="M120" s="31">
        <v>6768</v>
      </c>
      <c r="N120" s="31">
        <v>6459</v>
      </c>
      <c r="O120" s="42">
        <v>604050</v>
      </c>
      <c r="P120" s="43">
        <v>-2.5647229615291554E-2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4562.5</v>
      </c>
      <c r="F121" s="40">
        <v>4648.3833333333332</v>
      </c>
      <c r="G121" s="41">
        <v>4448.2166666666662</v>
      </c>
      <c r="H121" s="41">
        <v>4333.9333333333334</v>
      </c>
      <c r="I121" s="41">
        <v>4133.7666666666664</v>
      </c>
      <c r="J121" s="41">
        <v>4762.6666666666661</v>
      </c>
      <c r="K121" s="41">
        <v>4962.8333333333339</v>
      </c>
      <c r="L121" s="41">
        <v>5077.1166666666659</v>
      </c>
      <c r="M121" s="31">
        <v>4848.55</v>
      </c>
      <c r="N121" s="31">
        <v>4534.1000000000004</v>
      </c>
      <c r="O121" s="42">
        <v>782600</v>
      </c>
      <c r="P121" s="43">
        <v>1.425609123898393E-2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919</v>
      </c>
      <c r="F122" s="40">
        <v>924.33333333333337</v>
      </c>
      <c r="G122" s="41">
        <v>908.81666666666672</v>
      </c>
      <c r="H122" s="41">
        <v>898.63333333333333</v>
      </c>
      <c r="I122" s="41">
        <v>883.11666666666667</v>
      </c>
      <c r="J122" s="41">
        <v>934.51666666666677</v>
      </c>
      <c r="K122" s="41">
        <v>950.03333333333342</v>
      </c>
      <c r="L122" s="41">
        <v>960.21666666666681</v>
      </c>
      <c r="M122" s="31">
        <v>939.85</v>
      </c>
      <c r="N122" s="31">
        <v>914.15</v>
      </c>
      <c r="O122" s="42">
        <v>10613100</v>
      </c>
      <c r="P122" s="43">
        <v>-1.731465449393987E-2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890.55</v>
      </c>
      <c r="F123" s="40">
        <v>896.16666666666663</v>
      </c>
      <c r="G123" s="41">
        <v>881.83333333333326</v>
      </c>
      <c r="H123" s="41">
        <v>873.11666666666667</v>
      </c>
      <c r="I123" s="41">
        <v>858.7833333333333</v>
      </c>
      <c r="J123" s="41">
        <v>904.88333333333321</v>
      </c>
      <c r="K123" s="41">
        <v>919.21666666666647</v>
      </c>
      <c r="L123" s="41">
        <v>927.93333333333317</v>
      </c>
      <c r="M123" s="31">
        <v>910.5</v>
      </c>
      <c r="N123" s="31">
        <v>887.45</v>
      </c>
      <c r="O123" s="42">
        <v>9307900</v>
      </c>
      <c r="P123" s="43">
        <v>3.6722282862934663E-2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187.4</v>
      </c>
      <c r="F124" s="40">
        <v>189.38333333333333</v>
      </c>
      <c r="G124" s="41">
        <v>184.76666666666665</v>
      </c>
      <c r="H124" s="41">
        <v>182.13333333333333</v>
      </c>
      <c r="I124" s="41">
        <v>177.51666666666665</v>
      </c>
      <c r="J124" s="41">
        <v>192.01666666666665</v>
      </c>
      <c r="K124" s="41">
        <v>196.63333333333333</v>
      </c>
      <c r="L124" s="41">
        <v>199.26666666666665</v>
      </c>
      <c r="M124" s="31">
        <v>194</v>
      </c>
      <c r="N124" s="31">
        <v>186.75</v>
      </c>
      <c r="O124" s="42">
        <v>21060000</v>
      </c>
      <c r="P124" s="43">
        <v>-1.6071762287422912E-2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200.3</v>
      </c>
      <c r="F125" s="40">
        <v>202.68333333333337</v>
      </c>
      <c r="G125" s="41">
        <v>196.96666666666673</v>
      </c>
      <c r="H125" s="41">
        <v>193.63333333333335</v>
      </c>
      <c r="I125" s="41">
        <v>187.91666666666671</v>
      </c>
      <c r="J125" s="41">
        <v>206.01666666666674</v>
      </c>
      <c r="K125" s="41">
        <v>211.73333333333338</v>
      </c>
      <c r="L125" s="41">
        <v>215.06666666666675</v>
      </c>
      <c r="M125" s="31">
        <v>208.4</v>
      </c>
      <c r="N125" s="31">
        <v>199.35</v>
      </c>
      <c r="O125" s="42">
        <v>24132000</v>
      </c>
      <c r="P125" s="43">
        <v>5.9536354056902004E-2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562</v>
      </c>
      <c r="F126" s="40">
        <v>561.88333333333333</v>
      </c>
      <c r="G126" s="41">
        <v>557.11666666666667</v>
      </c>
      <c r="H126" s="41">
        <v>552.23333333333335</v>
      </c>
      <c r="I126" s="41">
        <v>547.4666666666667</v>
      </c>
      <c r="J126" s="41">
        <v>566.76666666666665</v>
      </c>
      <c r="K126" s="41">
        <v>571.5333333333333</v>
      </c>
      <c r="L126" s="41">
        <v>576.41666666666663</v>
      </c>
      <c r="M126" s="31">
        <v>566.65</v>
      </c>
      <c r="N126" s="31">
        <v>557</v>
      </c>
      <c r="O126" s="42">
        <v>7160000</v>
      </c>
      <c r="P126" s="43">
        <v>-4.7112057492680333E-2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7409.65</v>
      </c>
      <c r="F127" s="40">
        <v>7485.2666666666664</v>
      </c>
      <c r="G127" s="41">
        <v>7310.1833333333325</v>
      </c>
      <c r="H127" s="41">
        <v>7210.7166666666662</v>
      </c>
      <c r="I127" s="41">
        <v>7035.6333333333323</v>
      </c>
      <c r="J127" s="41">
        <v>7584.7333333333327</v>
      </c>
      <c r="K127" s="41">
        <v>7759.8166666666666</v>
      </c>
      <c r="L127" s="41">
        <v>7859.2833333333328</v>
      </c>
      <c r="M127" s="31">
        <v>7660.35</v>
      </c>
      <c r="N127" s="31">
        <v>7385.8</v>
      </c>
      <c r="O127" s="42">
        <v>2481300</v>
      </c>
      <c r="P127" s="43">
        <v>2.2583968679167524E-2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834.5</v>
      </c>
      <c r="F128" s="40">
        <v>838.38333333333333</v>
      </c>
      <c r="G128" s="41">
        <v>822.76666666666665</v>
      </c>
      <c r="H128" s="41">
        <v>811.0333333333333</v>
      </c>
      <c r="I128" s="41">
        <v>795.41666666666663</v>
      </c>
      <c r="J128" s="41">
        <v>850.11666666666667</v>
      </c>
      <c r="K128" s="41">
        <v>865.73333333333323</v>
      </c>
      <c r="L128" s="41">
        <v>877.4666666666667</v>
      </c>
      <c r="M128" s="31">
        <v>854</v>
      </c>
      <c r="N128" s="31">
        <v>826.65</v>
      </c>
      <c r="O128" s="42">
        <v>16860000</v>
      </c>
      <c r="P128" s="43">
        <v>2.0802377414561664E-3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1800</v>
      </c>
      <c r="F129" s="40">
        <v>1839.3333333333333</v>
      </c>
      <c r="G129" s="41">
        <v>1750.6666666666665</v>
      </c>
      <c r="H129" s="41">
        <v>1701.3333333333333</v>
      </c>
      <c r="I129" s="41">
        <v>1612.6666666666665</v>
      </c>
      <c r="J129" s="41">
        <v>1888.6666666666665</v>
      </c>
      <c r="K129" s="41">
        <v>1977.333333333333</v>
      </c>
      <c r="L129" s="41">
        <v>2026.6666666666665</v>
      </c>
      <c r="M129" s="31">
        <v>1928</v>
      </c>
      <c r="N129" s="31">
        <v>1790</v>
      </c>
      <c r="O129" s="42">
        <v>1923250</v>
      </c>
      <c r="P129" s="43">
        <v>7.5342465753424653E-2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2806.9</v>
      </c>
      <c r="F130" s="40">
        <v>2814.5500000000006</v>
      </c>
      <c r="G130" s="41">
        <v>2739.0500000000011</v>
      </c>
      <c r="H130" s="41">
        <v>2671.2000000000003</v>
      </c>
      <c r="I130" s="41">
        <v>2595.7000000000007</v>
      </c>
      <c r="J130" s="41">
        <v>2882.4000000000015</v>
      </c>
      <c r="K130" s="41">
        <v>2957.9000000000005</v>
      </c>
      <c r="L130" s="41">
        <v>3025.7500000000018</v>
      </c>
      <c r="M130" s="31">
        <v>2890.05</v>
      </c>
      <c r="N130" s="31">
        <v>2746.7</v>
      </c>
      <c r="O130" s="42">
        <v>923800</v>
      </c>
      <c r="P130" s="43">
        <v>3.125697700379549E-2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976.85</v>
      </c>
      <c r="F131" s="40">
        <v>982.91666666666663</v>
      </c>
      <c r="G131" s="41">
        <v>961.83333333333326</v>
      </c>
      <c r="H131" s="41">
        <v>946.81666666666661</v>
      </c>
      <c r="I131" s="41">
        <v>925.73333333333323</v>
      </c>
      <c r="J131" s="41">
        <v>997.93333333333328</v>
      </c>
      <c r="K131" s="41">
        <v>1019.0166666666665</v>
      </c>
      <c r="L131" s="41">
        <v>1034.0333333333333</v>
      </c>
      <c r="M131" s="31">
        <v>1004</v>
      </c>
      <c r="N131" s="31">
        <v>967.9</v>
      </c>
      <c r="O131" s="42">
        <v>2236000</v>
      </c>
      <c r="P131" s="43">
        <v>-2.3282226007950029E-2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1002.8</v>
      </c>
      <c r="F132" s="40">
        <v>1008.9666666666666</v>
      </c>
      <c r="G132" s="41">
        <v>990.08333333333326</v>
      </c>
      <c r="H132" s="41">
        <v>977.36666666666667</v>
      </c>
      <c r="I132" s="41">
        <v>958.48333333333335</v>
      </c>
      <c r="J132" s="41">
        <v>1021.6833333333332</v>
      </c>
      <c r="K132" s="41">
        <v>1040.5666666666666</v>
      </c>
      <c r="L132" s="41">
        <v>1053.2833333333331</v>
      </c>
      <c r="M132" s="31">
        <v>1027.8499999999999</v>
      </c>
      <c r="N132" s="31">
        <v>996.25</v>
      </c>
      <c r="O132" s="42">
        <v>4522200</v>
      </c>
      <c r="P132" s="43">
        <v>2.7399127589967286E-2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4534.6000000000004</v>
      </c>
      <c r="F133" s="40">
        <v>4531.5333333333338</v>
      </c>
      <c r="G133" s="41">
        <v>4423.0666666666675</v>
      </c>
      <c r="H133" s="41">
        <v>4311.5333333333338</v>
      </c>
      <c r="I133" s="41">
        <v>4203.0666666666675</v>
      </c>
      <c r="J133" s="41">
        <v>4643.0666666666675</v>
      </c>
      <c r="K133" s="41">
        <v>4751.5333333333328</v>
      </c>
      <c r="L133" s="41">
        <v>4863.0666666666675</v>
      </c>
      <c r="M133" s="31">
        <v>4640</v>
      </c>
      <c r="N133" s="31">
        <v>4420</v>
      </c>
      <c r="O133" s="42">
        <v>2614400</v>
      </c>
      <c r="P133" s="43">
        <v>-3.541912632821724E-2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229.9</v>
      </c>
      <c r="F134" s="40">
        <v>231.30000000000004</v>
      </c>
      <c r="G134" s="41">
        <v>226.15000000000009</v>
      </c>
      <c r="H134" s="41">
        <v>222.40000000000006</v>
      </c>
      <c r="I134" s="41">
        <v>217.25000000000011</v>
      </c>
      <c r="J134" s="41">
        <v>235.05000000000007</v>
      </c>
      <c r="K134" s="41">
        <v>240.2</v>
      </c>
      <c r="L134" s="41">
        <v>243.95000000000005</v>
      </c>
      <c r="M134" s="31">
        <v>236.45</v>
      </c>
      <c r="N134" s="31">
        <v>227.55</v>
      </c>
      <c r="O134" s="42">
        <v>33061000</v>
      </c>
      <c r="P134" s="43">
        <v>-5.8934961060829296E-3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3245.45</v>
      </c>
      <c r="F135" s="40">
        <v>3279.15</v>
      </c>
      <c r="G135" s="41">
        <v>3038.3</v>
      </c>
      <c r="H135" s="41">
        <v>2831.15</v>
      </c>
      <c r="I135" s="41">
        <v>2590.3000000000002</v>
      </c>
      <c r="J135" s="41">
        <v>3486.3</v>
      </c>
      <c r="K135" s="41">
        <v>3727.1499999999996</v>
      </c>
      <c r="L135" s="41">
        <v>3934.3</v>
      </c>
      <c r="M135" s="31">
        <v>3520</v>
      </c>
      <c r="N135" s="31">
        <v>3072</v>
      </c>
      <c r="O135" s="42">
        <v>1386450</v>
      </c>
      <c r="P135" s="43">
        <v>-0.15256257449344457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80701.95</v>
      </c>
      <c r="F136" s="40">
        <v>81046.133333333346</v>
      </c>
      <c r="G136" s="41">
        <v>79702.266666666692</v>
      </c>
      <c r="H136" s="41">
        <v>78702.583333333343</v>
      </c>
      <c r="I136" s="41">
        <v>77358.716666666689</v>
      </c>
      <c r="J136" s="41">
        <v>82045.816666666695</v>
      </c>
      <c r="K136" s="41">
        <v>83389.683333333363</v>
      </c>
      <c r="L136" s="41">
        <v>84389.366666666698</v>
      </c>
      <c r="M136" s="31">
        <v>82390</v>
      </c>
      <c r="N136" s="31">
        <v>80046.45</v>
      </c>
      <c r="O136" s="42">
        <v>59830</v>
      </c>
      <c r="P136" s="43">
        <v>-2.413961833306149E-2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1568.85</v>
      </c>
      <c r="F137" s="40">
        <v>1573.2166666666665</v>
      </c>
      <c r="G137" s="41">
        <v>1530.0333333333328</v>
      </c>
      <c r="H137" s="41">
        <v>1491.2166666666665</v>
      </c>
      <c r="I137" s="41">
        <v>1448.0333333333328</v>
      </c>
      <c r="J137" s="41">
        <v>1612.0333333333328</v>
      </c>
      <c r="K137" s="41">
        <v>1655.2166666666667</v>
      </c>
      <c r="L137" s="41">
        <v>1694.0333333333328</v>
      </c>
      <c r="M137" s="31">
        <v>1616.4</v>
      </c>
      <c r="N137" s="31">
        <v>1534.4</v>
      </c>
      <c r="O137" s="42">
        <v>3690000</v>
      </c>
      <c r="P137" s="43">
        <v>1.9266625233064015E-2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449.1</v>
      </c>
      <c r="F138" s="40">
        <v>452.2</v>
      </c>
      <c r="G138" s="41">
        <v>439.75</v>
      </c>
      <c r="H138" s="41">
        <v>430.40000000000003</v>
      </c>
      <c r="I138" s="41">
        <v>417.95000000000005</v>
      </c>
      <c r="J138" s="41">
        <v>461.54999999999995</v>
      </c>
      <c r="K138" s="41">
        <v>473.99999999999989</v>
      </c>
      <c r="L138" s="41">
        <v>483.34999999999991</v>
      </c>
      <c r="M138" s="31">
        <v>464.65</v>
      </c>
      <c r="N138" s="31">
        <v>442.85</v>
      </c>
      <c r="O138" s="42">
        <v>3467200</v>
      </c>
      <c r="P138" s="43">
        <v>-3.3883192153366028E-2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103.7</v>
      </c>
      <c r="F139" s="40">
        <v>104.18333333333332</v>
      </c>
      <c r="G139" s="41">
        <v>101.36666666666665</v>
      </c>
      <c r="H139" s="41">
        <v>99.033333333333317</v>
      </c>
      <c r="I139" s="41">
        <v>96.21666666666664</v>
      </c>
      <c r="J139" s="41">
        <v>106.51666666666665</v>
      </c>
      <c r="K139" s="41">
        <v>109.33333333333334</v>
      </c>
      <c r="L139" s="41">
        <v>111.66666666666666</v>
      </c>
      <c r="M139" s="31">
        <v>107</v>
      </c>
      <c r="N139" s="31">
        <v>101.85</v>
      </c>
      <c r="O139" s="42">
        <v>86241000</v>
      </c>
      <c r="P139" s="43">
        <v>-3.5551330798479087E-2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6299.15</v>
      </c>
      <c r="F140" s="40">
        <v>6467.7333333333327</v>
      </c>
      <c r="G140" s="41">
        <v>6081.5166666666655</v>
      </c>
      <c r="H140" s="41">
        <v>5863.8833333333332</v>
      </c>
      <c r="I140" s="41">
        <v>5477.6666666666661</v>
      </c>
      <c r="J140" s="41">
        <v>6685.366666666665</v>
      </c>
      <c r="K140" s="41">
        <v>7071.5833333333321</v>
      </c>
      <c r="L140" s="41">
        <v>7289.2166666666644</v>
      </c>
      <c r="M140" s="31">
        <v>6853.95</v>
      </c>
      <c r="N140" s="31">
        <v>6250.1</v>
      </c>
      <c r="O140" s="42">
        <v>1038500</v>
      </c>
      <c r="P140" s="43">
        <v>4.8460373548712771E-2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3364.2</v>
      </c>
      <c r="F141" s="40">
        <v>3361.6666666666665</v>
      </c>
      <c r="G141" s="41">
        <v>3252.5333333333328</v>
      </c>
      <c r="H141" s="41">
        <v>3140.8666666666663</v>
      </c>
      <c r="I141" s="41">
        <v>3031.7333333333327</v>
      </c>
      <c r="J141" s="41">
        <v>3473.333333333333</v>
      </c>
      <c r="K141" s="41">
        <v>3582.4666666666672</v>
      </c>
      <c r="L141" s="41">
        <v>3694.1333333333332</v>
      </c>
      <c r="M141" s="31">
        <v>3470.8</v>
      </c>
      <c r="N141" s="31">
        <v>3250</v>
      </c>
      <c r="O141" s="42">
        <v>868275</v>
      </c>
      <c r="P141" s="43">
        <v>-3.6147689129873485E-3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18939.349999999999</v>
      </c>
      <c r="F142" s="40">
        <v>19011.45</v>
      </c>
      <c r="G142" s="41">
        <v>18722.900000000001</v>
      </c>
      <c r="H142" s="41">
        <v>18506.45</v>
      </c>
      <c r="I142" s="41">
        <v>18217.900000000001</v>
      </c>
      <c r="J142" s="41">
        <v>19227.900000000001</v>
      </c>
      <c r="K142" s="41">
        <v>19516.449999999997</v>
      </c>
      <c r="L142" s="41">
        <v>19732.900000000001</v>
      </c>
      <c r="M142" s="31">
        <v>19300</v>
      </c>
      <c r="N142" s="31">
        <v>18795</v>
      </c>
      <c r="O142" s="42">
        <v>285900</v>
      </c>
      <c r="P142" s="43">
        <v>1.0961810466760962E-2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142.5</v>
      </c>
      <c r="F143" s="40">
        <v>143.56666666666666</v>
      </c>
      <c r="G143" s="41">
        <v>139.93333333333334</v>
      </c>
      <c r="H143" s="41">
        <v>137.36666666666667</v>
      </c>
      <c r="I143" s="41">
        <v>133.73333333333335</v>
      </c>
      <c r="J143" s="41">
        <v>146.13333333333333</v>
      </c>
      <c r="K143" s="41">
        <v>149.76666666666665</v>
      </c>
      <c r="L143" s="41">
        <v>152.33333333333331</v>
      </c>
      <c r="M143" s="31">
        <v>147.19999999999999</v>
      </c>
      <c r="N143" s="31">
        <v>141</v>
      </c>
      <c r="O143" s="42">
        <v>123313500</v>
      </c>
      <c r="P143" s="43">
        <v>1.2376237623762377E-2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145.25</v>
      </c>
      <c r="F144" s="40">
        <v>145.91666666666666</v>
      </c>
      <c r="G144" s="41">
        <v>143.68333333333331</v>
      </c>
      <c r="H144" s="41">
        <v>142.11666666666665</v>
      </c>
      <c r="I144" s="41">
        <v>139.8833333333333</v>
      </c>
      <c r="J144" s="41">
        <v>147.48333333333332</v>
      </c>
      <c r="K144" s="41">
        <v>149.71666666666667</v>
      </c>
      <c r="L144" s="41">
        <v>151.28333333333333</v>
      </c>
      <c r="M144" s="31">
        <v>148.15</v>
      </c>
      <c r="N144" s="31">
        <v>144.35</v>
      </c>
      <c r="O144" s="42">
        <v>66798300</v>
      </c>
      <c r="P144" s="43">
        <v>-3.5870012340600575E-2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915.75</v>
      </c>
      <c r="F145" s="40">
        <v>913.94999999999993</v>
      </c>
      <c r="G145" s="41">
        <v>891.84999999999991</v>
      </c>
      <c r="H145" s="41">
        <v>867.94999999999993</v>
      </c>
      <c r="I145" s="41">
        <v>845.84999999999991</v>
      </c>
      <c r="J145" s="41">
        <v>937.84999999999991</v>
      </c>
      <c r="K145" s="41">
        <v>959.95</v>
      </c>
      <c r="L145" s="41">
        <v>983.84999999999991</v>
      </c>
      <c r="M145" s="31">
        <v>936.05</v>
      </c>
      <c r="N145" s="31">
        <v>890.05</v>
      </c>
      <c r="O145" s="42">
        <v>1785700</v>
      </c>
      <c r="P145" s="43">
        <v>-2.3353751914241959E-2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4546.8</v>
      </c>
      <c r="F146" s="40">
        <v>4575.6166666666659</v>
      </c>
      <c r="G146" s="41">
        <v>4461.2333333333318</v>
      </c>
      <c r="H146" s="41">
        <v>4375.6666666666661</v>
      </c>
      <c r="I146" s="41">
        <v>4261.2833333333319</v>
      </c>
      <c r="J146" s="41">
        <v>4661.1833333333316</v>
      </c>
      <c r="K146" s="41">
        <v>4775.5666666666648</v>
      </c>
      <c r="L146" s="41">
        <v>4861.1333333333314</v>
      </c>
      <c r="M146" s="31">
        <v>4690</v>
      </c>
      <c r="N146" s="31">
        <v>4490.05</v>
      </c>
      <c r="O146" s="42">
        <v>943250</v>
      </c>
      <c r="P146" s="43">
        <v>-2.2538860103626945E-2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157.19999999999999</v>
      </c>
      <c r="F147" s="40">
        <v>156.88333333333333</v>
      </c>
      <c r="G147" s="41">
        <v>155.26666666666665</v>
      </c>
      <c r="H147" s="41">
        <v>153.33333333333331</v>
      </c>
      <c r="I147" s="41">
        <v>151.71666666666664</v>
      </c>
      <c r="J147" s="41">
        <v>158.81666666666666</v>
      </c>
      <c r="K147" s="41">
        <v>160.43333333333334</v>
      </c>
      <c r="L147" s="41">
        <v>162.36666666666667</v>
      </c>
      <c r="M147" s="31">
        <v>158.5</v>
      </c>
      <c r="N147" s="31">
        <v>154.94999999999999</v>
      </c>
      <c r="O147" s="42">
        <v>58997400</v>
      </c>
      <c r="P147" s="43">
        <v>-7.77000777000777E-3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37908.85</v>
      </c>
      <c r="F148" s="40">
        <v>38059.133333333331</v>
      </c>
      <c r="G148" s="41">
        <v>37278.316666666666</v>
      </c>
      <c r="H148" s="41">
        <v>36647.783333333333</v>
      </c>
      <c r="I148" s="41">
        <v>35866.966666666667</v>
      </c>
      <c r="J148" s="41">
        <v>38689.666666666664</v>
      </c>
      <c r="K148" s="41">
        <v>39470.48333333333</v>
      </c>
      <c r="L148" s="41">
        <v>40101.016666666663</v>
      </c>
      <c r="M148" s="31">
        <v>38839.949999999997</v>
      </c>
      <c r="N148" s="31">
        <v>37428.6</v>
      </c>
      <c r="O148" s="42">
        <v>107250</v>
      </c>
      <c r="P148" s="43">
        <v>2.9665898617511521E-2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2594</v>
      </c>
      <c r="F149" s="40">
        <v>2630.2000000000003</v>
      </c>
      <c r="G149" s="41">
        <v>2546.8000000000006</v>
      </c>
      <c r="H149" s="41">
        <v>2499.6000000000004</v>
      </c>
      <c r="I149" s="41">
        <v>2416.2000000000007</v>
      </c>
      <c r="J149" s="41">
        <v>2677.4000000000005</v>
      </c>
      <c r="K149" s="41">
        <v>2760.8</v>
      </c>
      <c r="L149" s="41">
        <v>2808.0000000000005</v>
      </c>
      <c r="M149" s="31">
        <v>2713.6</v>
      </c>
      <c r="N149" s="31">
        <v>2583</v>
      </c>
      <c r="O149" s="42">
        <v>4002350</v>
      </c>
      <c r="P149" s="43">
        <v>9.432653627410182E-3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3853.65</v>
      </c>
      <c r="F150" s="40">
        <v>3864.35</v>
      </c>
      <c r="G150" s="41">
        <v>3645</v>
      </c>
      <c r="H150" s="41">
        <v>3436.35</v>
      </c>
      <c r="I150" s="41">
        <v>3217</v>
      </c>
      <c r="J150" s="41">
        <v>4073</v>
      </c>
      <c r="K150" s="41">
        <v>4292.3499999999995</v>
      </c>
      <c r="L150" s="41">
        <v>4501</v>
      </c>
      <c r="M150" s="31">
        <v>4083.7</v>
      </c>
      <c r="N150" s="31">
        <v>3655.7</v>
      </c>
      <c r="O150" s="42">
        <v>317700</v>
      </c>
      <c r="P150" s="43">
        <v>3.3674963396778917E-2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229.7</v>
      </c>
      <c r="F151" s="40">
        <v>231.16666666666666</v>
      </c>
      <c r="G151" s="41">
        <v>226.33333333333331</v>
      </c>
      <c r="H151" s="41">
        <v>222.96666666666667</v>
      </c>
      <c r="I151" s="41">
        <v>218.13333333333333</v>
      </c>
      <c r="J151" s="41">
        <v>234.5333333333333</v>
      </c>
      <c r="K151" s="41">
        <v>239.36666666666662</v>
      </c>
      <c r="L151" s="41">
        <v>242.73333333333329</v>
      </c>
      <c r="M151" s="31">
        <v>236</v>
      </c>
      <c r="N151" s="31">
        <v>227.8</v>
      </c>
      <c r="O151" s="42">
        <v>26679000</v>
      </c>
      <c r="P151" s="43">
        <v>7.0542915613338142E-2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137.55000000000001</v>
      </c>
      <c r="F152" s="40">
        <v>138.75000000000003</v>
      </c>
      <c r="G152" s="41">
        <v>134.85000000000005</v>
      </c>
      <c r="H152" s="41">
        <v>132.15000000000003</v>
      </c>
      <c r="I152" s="41">
        <v>128.25000000000006</v>
      </c>
      <c r="J152" s="41">
        <v>141.45000000000005</v>
      </c>
      <c r="K152" s="41">
        <v>145.35000000000002</v>
      </c>
      <c r="L152" s="41">
        <v>148.05000000000004</v>
      </c>
      <c r="M152" s="31">
        <v>142.65</v>
      </c>
      <c r="N152" s="31">
        <v>136.05000000000001</v>
      </c>
      <c r="O152" s="42">
        <v>44875600</v>
      </c>
      <c r="P152" s="43">
        <v>6.6764922623434045E-2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5151</v>
      </c>
      <c r="F153" s="40">
        <v>5179.8833333333341</v>
      </c>
      <c r="G153" s="41">
        <v>5071.3166666666684</v>
      </c>
      <c r="H153" s="41">
        <v>4991.6333333333341</v>
      </c>
      <c r="I153" s="41">
        <v>4883.0666666666684</v>
      </c>
      <c r="J153" s="41">
        <v>5259.5666666666684</v>
      </c>
      <c r="K153" s="41">
        <v>5368.1333333333341</v>
      </c>
      <c r="L153" s="41">
        <v>5447.8166666666684</v>
      </c>
      <c r="M153" s="31">
        <v>5288.45</v>
      </c>
      <c r="N153" s="31">
        <v>5100.2</v>
      </c>
      <c r="O153" s="42">
        <v>216625</v>
      </c>
      <c r="P153" s="43">
        <v>-4.0229885057471264E-3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2315.1</v>
      </c>
      <c r="F154" s="40">
        <v>2311.85</v>
      </c>
      <c r="G154" s="41">
        <v>2279.6999999999998</v>
      </c>
      <c r="H154" s="41">
        <v>2244.2999999999997</v>
      </c>
      <c r="I154" s="41">
        <v>2212.1499999999996</v>
      </c>
      <c r="J154" s="41">
        <v>2347.25</v>
      </c>
      <c r="K154" s="41">
        <v>2379.4000000000005</v>
      </c>
      <c r="L154" s="41">
        <v>2414.8000000000002</v>
      </c>
      <c r="M154" s="31">
        <v>2344</v>
      </c>
      <c r="N154" s="31">
        <v>2276.4499999999998</v>
      </c>
      <c r="O154" s="42">
        <v>2376500</v>
      </c>
      <c r="P154" s="43">
        <v>-1.0410160316468874E-2</v>
      </c>
    </row>
    <row r="155" spans="1:16" ht="12.75" customHeight="1">
      <c r="A155" s="31">
        <v>145</v>
      </c>
      <c r="B155" s="348" t="s">
        <v>39</v>
      </c>
      <c r="C155" s="33" t="s">
        <v>180</v>
      </c>
      <c r="D155" s="34">
        <v>44497</v>
      </c>
      <c r="E155" s="40">
        <v>3040.5</v>
      </c>
      <c r="F155" s="40">
        <v>3063.85</v>
      </c>
      <c r="G155" s="41">
        <v>2994.7</v>
      </c>
      <c r="H155" s="41">
        <v>2948.9</v>
      </c>
      <c r="I155" s="41">
        <v>2879.75</v>
      </c>
      <c r="J155" s="41">
        <v>3109.6499999999996</v>
      </c>
      <c r="K155" s="41">
        <v>3178.8</v>
      </c>
      <c r="L155" s="41">
        <v>3224.5999999999995</v>
      </c>
      <c r="M155" s="31">
        <v>3133</v>
      </c>
      <c r="N155" s="31">
        <v>3018.05</v>
      </c>
      <c r="O155" s="42">
        <v>1265250</v>
      </c>
      <c r="P155" s="43">
        <v>-9.3951849677040514E-3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43.9</v>
      </c>
      <c r="F156" s="40">
        <v>44.583333333333336</v>
      </c>
      <c r="G156" s="41">
        <v>42.966666666666669</v>
      </c>
      <c r="H156" s="41">
        <v>42.033333333333331</v>
      </c>
      <c r="I156" s="41">
        <v>40.416666666666664</v>
      </c>
      <c r="J156" s="41">
        <v>45.516666666666673</v>
      </c>
      <c r="K156" s="41">
        <v>47.133333333333333</v>
      </c>
      <c r="L156" s="41">
        <v>48.066666666666677</v>
      </c>
      <c r="M156" s="31">
        <v>46.2</v>
      </c>
      <c r="N156" s="31">
        <v>43.65</v>
      </c>
      <c r="O156" s="42">
        <v>285312000</v>
      </c>
      <c r="P156" s="43">
        <v>-4.3860589812332443E-2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2264.6999999999998</v>
      </c>
      <c r="F157" s="40">
        <v>2234.5666666666671</v>
      </c>
      <c r="G157" s="41">
        <v>2145.233333333334</v>
      </c>
      <c r="H157" s="41">
        <v>2025.7666666666669</v>
      </c>
      <c r="I157" s="41">
        <v>1936.4333333333338</v>
      </c>
      <c r="J157" s="41">
        <v>2354.0333333333342</v>
      </c>
      <c r="K157" s="41">
        <v>2443.3666666666672</v>
      </c>
      <c r="L157" s="41">
        <v>2562.8333333333344</v>
      </c>
      <c r="M157" s="31">
        <v>2323.9</v>
      </c>
      <c r="N157" s="31">
        <v>2115.1</v>
      </c>
      <c r="O157" s="42">
        <v>1201500</v>
      </c>
      <c r="P157" s="43">
        <v>-8.3314259555962458E-2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194.15</v>
      </c>
      <c r="F158" s="40">
        <v>194.25</v>
      </c>
      <c r="G158" s="41">
        <v>191.3</v>
      </c>
      <c r="H158" s="41">
        <v>188.45000000000002</v>
      </c>
      <c r="I158" s="41">
        <v>185.50000000000003</v>
      </c>
      <c r="J158" s="41">
        <v>197.1</v>
      </c>
      <c r="K158" s="41">
        <v>200.04999999999998</v>
      </c>
      <c r="L158" s="41">
        <v>202.89999999999998</v>
      </c>
      <c r="M158" s="31">
        <v>197.2</v>
      </c>
      <c r="N158" s="31">
        <v>191.4</v>
      </c>
      <c r="O158" s="42">
        <v>34227194</v>
      </c>
      <c r="P158" s="43">
        <v>5.9075907590759077E-2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1633.25</v>
      </c>
      <c r="F159" s="40">
        <v>1640.6333333333332</v>
      </c>
      <c r="G159" s="41">
        <v>1588.2666666666664</v>
      </c>
      <c r="H159" s="41">
        <v>1543.2833333333333</v>
      </c>
      <c r="I159" s="41">
        <v>1490.9166666666665</v>
      </c>
      <c r="J159" s="41">
        <v>1685.6166666666663</v>
      </c>
      <c r="K159" s="41">
        <v>1737.9833333333331</v>
      </c>
      <c r="L159" s="41">
        <v>1782.9666666666662</v>
      </c>
      <c r="M159" s="31">
        <v>1693</v>
      </c>
      <c r="N159" s="31">
        <v>1595.65</v>
      </c>
      <c r="O159" s="42">
        <v>2860803</v>
      </c>
      <c r="P159" s="43">
        <v>1.3700605710989328E-2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966.3</v>
      </c>
      <c r="F160" s="40">
        <v>974.4</v>
      </c>
      <c r="G160" s="41">
        <v>951.9</v>
      </c>
      <c r="H160" s="41">
        <v>937.5</v>
      </c>
      <c r="I160" s="41">
        <v>915</v>
      </c>
      <c r="J160" s="41">
        <v>988.8</v>
      </c>
      <c r="K160" s="41">
        <v>1011.3</v>
      </c>
      <c r="L160" s="41">
        <v>1025.6999999999998</v>
      </c>
      <c r="M160" s="31">
        <v>996.9</v>
      </c>
      <c r="N160" s="31">
        <v>960</v>
      </c>
      <c r="O160" s="42">
        <v>2424200</v>
      </c>
      <c r="P160" s="43">
        <v>2.2955523672883789E-2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201.5</v>
      </c>
      <c r="F161" s="40">
        <v>200.66666666666666</v>
      </c>
      <c r="G161" s="41">
        <v>197.33333333333331</v>
      </c>
      <c r="H161" s="41">
        <v>193.16666666666666</v>
      </c>
      <c r="I161" s="41">
        <v>189.83333333333331</v>
      </c>
      <c r="J161" s="41">
        <v>204.83333333333331</v>
      </c>
      <c r="K161" s="41">
        <v>208.16666666666663</v>
      </c>
      <c r="L161" s="41">
        <v>212.33333333333331</v>
      </c>
      <c r="M161" s="31">
        <v>204</v>
      </c>
      <c r="N161" s="31">
        <v>196.5</v>
      </c>
      <c r="O161" s="42">
        <v>31992800</v>
      </c>
      <c r="P161" s="43">
        <v>5.6401417217274728E-2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151</v>
      </c>
      <c r="F162" s="40">
        <v>152.13333333333335</v>
      </c>
      <c r="G162" s="41">
        <v>148.16666666666671</v>
      </c>
      <c r="H162" s="41">
        <v>145.33333333333337</v>
      </c>
      <c r="I162" s="41">
        <v>141.36666666666673</v>
      </c>
      <c r="J162" s="41">
        <v>154.9666666666667</v>
      </c>
      <c r="K162" s="41">
        <v>158.93333333333334</v>
      </c>
      <c r="L162" s="41">
        <v>161.76666666666668</v>
      </c>
      <c r="M162" s="31">
        <v>156.1</v>
      </c>
      <c r="N162" s="31">
        <v>149.30000000000001</v>
      </c>
      <c r="O162" s="42">
        <v>39996000</v>
      </c>
      <c r="P162" s="43">
        <v>7.8815342288396179E-2</v>
      </c>
    </row>
    <row r="163" spans="1:16" ht="12.75" customHeight="1">
      <c r="A163" s="31">
        <v>153</v>
      </c>
      <c r="B163" s="349" t="s">
        <v>80</v>
      </c>
      <c r="C163" s="33" t="s">
        <v>188</v>
      </c>
      <c r="D163" s="34">
        <v>44497</v>
      </c>
      <c r="E163" s="40">
        <v>2635.35</v>
      </c>
      <c r="F163" s="40">
        <v>2643.7166666666667</v>
      </c>
      <c r="G163" s="41">
        <v>2612.7333333333336</v>
      </c>
      <c r="H163" s="41">
        <v>2590.1166666666668</v>
      </c>
      <c r="I163" s="41">
        <v>2559.1333333333337</v>
      </c>
      <c r="J163" s="41">
        <v>2666.3333333333335</v>
      </c>
      <c r="K163" s="41">
        <v>2697.3166666666662</v>
      </c>
      <c r="L163" s="41">
        <v>2719.9333333333334</v>
      </c>
      <c r="M163" s="31">
        <v>2674.7</v>
      </c>
      <c r="N163" s="31">
        <v>2621.1</v>
      </c>
      <c r="O163" s="42">
        <v>31910000</v>
      </c>
      <c r="P163" s="43">
        <v>2.0915816836632673E-2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116.45</v>
      </c>
      <c r="F164" s="40">
        <v>116.95</v>
      </c>
      <c r="G164" s="41">
        <v>114</v>
      </c>
      <c r="H164" s="41">
        <v>111.55</v>
      </c>
      <c r="I164" s="41">
        <v>108.6</v>
      </c>
      <c r="J164" s="41">
        <v>119.4</v>
      </c>
      <c r="K164" s="41">
        <v>122.35000000000002</v>
      </c>
      <c r="L164" s="41">
        <v>124.80000000000001</v>
      </c>
      <c r="M164" s="31">
        <v>119.9</v>
      </c>
      <c r="N164" s="31">
        <v>114.5</v>
      </c>
      <c r="O164" s="42">
        <v>177517000</v>
      </c>
      <c r="P164" s="43">
        <v>-1.4451476793248945E-2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1167.25</v>
      </c>
      <c r="F165" s="40">
        <v>1160.3</v>
      </c>
      <c r="G165" s="41">
        <v>1148.6499999999999</v>
      </c>
      <c r="H165" s="41">
        <v>1130.05</v>
      </c>
      <c r="I165" s="41">
        <v>1118.3999999999999</v>
      </c>
      <c r="J165" s="41">
        <v>1178.8999999999999</v>
      </c>
      <c r="K165" s="41">
        <v>1190.55</v>
      </c>
      <c r="L165" s="41">
        <v>1209.1499999999999</v>
      </c>
      <c r="M165" s="31">
        <v>1171.95</v>
      </c>
      <c r="N165" s="31">
        <v>1141.7</v>
      </c>
      <c r="O165" s="42">
        <v>9020250</v>
      </c>
      <c r="P165" s="43">
        <v>-2.7964115412591934E-2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502.7</v>
      </c>
      <c r="F166" s="40">
        <v>503.59999999999997</v>
      </c>
      <c r="G166" s="41">
        <v>498.49999999999994</v>
      </c>
      <c r="H166" s="41">
        <v>494.29999999999995</v>
      </c>
      <c r="I166" s="41">
        <v>489.19999999999993</v>
      </c>
      <c r="J166" s="41">
        <v>507.79999999999995</v>
      </c>
      <c r="K166" s="41">
        <v>512.9</v>
      </c>
      <c r="L166" s="41">
        <v>517.09999999999991</v>
      </c>
      <c r="M166" s="31">
        <v>508.7</v>
      </c>
      <c r="N166" s="31">
        <v>499.4</v>
      </c>
      <c r="O166" s="42">
        <v>78970500</v>
      </c>
      <c r="P166" s="43">
        <v>-5.5710006636414185E-2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27723</v>
      </c>
      <c r="F167" s="40">
        <v>27702.083333333332</v>
      </c>
      <c r="G167" s="41">
        <v>27304.166666666664</v>
      </c>
      <c r="H167" s="41">
        <v>26885.333333333332</v>
      </c>
      <c r="I167" s="41">
        <v>26487.416666666664</v>
      </c>
      <c r="J167" s="41">
        <v>28120.916666666664</v>
      </c>
      <c r="K167" s="41">
        <v>28518.833333333328</v>
      </c>
      <c r="L167" s="41">
        <v>28937.666666666664</v>
      </c>
      <c r="M167" s="31">
        <v>28100</v>
      </c>
      <c r="N167" s="31">
        <v>27283.25</v>
      </c>
      <c r="O167" s="42">
        <v>179825</v>
      </c>
      <c r="P167" s="43">
        <v>-3.4496644295302012E-2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2171.85</v>
      </c>
      <c r="F168" s="40">
        <v>2177</v>
      </c>
      <c r="G168" s="41">
        <v>2142.5</v>
      </c>
      <c r="H168" s="41">
        <v>2113.15</v>
      </c>
      <c r="I168" s="41">
        <v>2078.65</v>
      </c>
      <c r="J168" s="41">
        <v>2206.35</v>
      </c>
      <c r="K168" s="41">
        <v>2240.85</v>
      </c>
      <c r="L168" s="41">
        <v>2270.1999999999998</v>
      </c>
      <c r="M168" s="31">
        <v>2211.5</v>
      </c>
      <c r="N168" s="31">
        <v>2147.65</v>
      </c>
      <c r="O168" s="42">
        <v>1633775</v>
      </c>
      <c r="P168" s="43">
        <v>-1.5738899933730947E-2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2221.4</v>
      </c>
      <c r="F169" s="40">
        <v>2245.2999999999997</v>
      </c>
      <c r="G169" s="41">
        <v>2181.5999999999995</v>
      </c>
      <c r="H169" s="41">
        <v>2141.7999999999997</v>
      </c>
      <c r="I169" s="41">
        <v>2078.0999999999995</v>
      </c>
      <c r="J169" s="41">
        <v>2285.0999999999995</v>
      </c>
      <c r="K169" s="41">
        <v>2348.7999999999993</v>
      </c>
      <c r="L169" s="41">
        <v>2388.5999999999995</v>
      </c>
      <c r="M169" s="31">
        <v>2309</v>
      </c>
      <c r="N169" s="31">
        <v>2205.5</v>
      </c>
      <c r="O169" s="42">
        <v>3583125</v>
      </c>
      <c r="P169" s="43">
        <v>4.1227751543770431E-2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1519.4</v>
      </c>
      <c r="F170" s="40">
        <v>1522.9833333333336</v>
      </c>
      <c r="G170" s="41">
        <v>1484.5166666666671</v>
      </c>
      <c r="H170" s="41">
        <v>1449.6333333333334</v>
      </c>
      <c r="I170" s="41">
        <v>1411.166666666667</v>
      </c>
      <c r="J170" s="41">
        <v>1557.8666666666672</v>
      </c>
      <c r="K170" s="41">
        <v>1596.3333333333335</v>
      </c>
      <c r="L170" s="41">
        <v>1631.2166666666674</v>
      </c>
      <c r="M170" s="31">
        <v>1561.45</v>
      </c>
      <c r="N170" s="31">
        <v>1488.1</v>
      </c>
      <c r="O170" s="42">
        <v>4356800</v>
      </c>
      <c r="P170" s="43">
        <v>1.287001287001287E-3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547.65</v>
      </c>
      <c r="F171" s="40">
        <v>552.25</v>
      </c>
      <c r="G171" s="41">
        <v>539.85</v>
      </c>
      <c r="H171" s="41">
        <v>532.05000000000007</v>
      </c>
      <c r="I171" s="41">
        <v>519.65000000000009</v>
      </c>
      <c r="J171" s="41">
        <v>560.04999999999995</v>
      </c>
      <c r="K171" s="41">
        <v>572.45000000000005</v>
      </c>
      <c r="L171" s="41">
        <v>580.24999999999989</v>
      </c>
      <c r="M171" s="31">
        <v>564.65</v>
      </c>
      <c r="N171" s="31">
        <v>544.45000000000005</v>
      </c>
      <c r="O171" s="42">
        <v>3284550</v>
      </c>
      <c r="P171" s="43">
        <v>-1.3981762917933131E-2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812.75</v>
      </c>
      <c r="F172" s="40">
        <v>813.35</v>
      </c>
      <c r="G172" s="41">
        <v>799.2</v>
      </c>
      <c r="H172" s="41">
        <v>785.65</v>
      </c>
      <c r="I172" s="41">
        <v>771.5</v>
      </c>
      <c r="J172" s="41">
        <v>826.90000000000009</v>
      </c>
      <c r="K172" s="41">
        <v>841.05</v>
      </c>
      <c r="L172" s="41">
        <v>854.60000000000014</v>
      </c>
      <c r="M172" s="31">
        <v>827.5</v>
      </c>
      <c r="N172" s="31">
        <v>799.8</v>
      </c>
      <c r="O172" s="42">
        <v>30766400</v>
      </c>
      <c r="P172" s="43">
        <v>3.5619691296008768E-3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551.79999999999995</v>
      </c>
      <c r="F173" s="40">
        <v>550.05000000000007</v>
      </c>
      <c r="G173" s="41">
        <v>543.10000000000014</v>
      </c>
      <c r="H173" s="41">
        <v>534.40000000000009</v>
      </c>
      <c r="I173" s="41">
        <v>527.45000000000016</v>
      </c>
      <c r="J173" s="41">
        <v>558.75000000000011</v>
      </c>
      <c r="K173" s="41">
        <v>565.70000000000016</v>
      </c>
      <c r="L173" s="41">
        <v>574.40000000000009</v>
      </c>
      <c r="M173" s="31">
        <v>557</v>
      </c>
      <c r="N173" s="31">
        <v>541.35</v>
      </c>
      <c r="O173" s="42">
        <v>12033000</v>
      </c>
      <c r="P173" s="43">
        <v>-1.1582060128141941E-2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578.5</v>
      </c>
      <c r="F174" s="40">
        <v>585.61666666666667</v>
      </c>
      <c r="G174" s="41">
        <v>565.2833333333333</v>
      </c>
      <c r="H174" s="41">
        <v>552.06666666666661</v>
      </c>
      <c r="I174" s="41">
        <v>531.73333333333323</v>
      </c>
      <c r="J174" s="41">
        <v>598.83333333333337</v>
      </c>
      <c r="K174" s="41">
        <v>619.16666666666663</v>
      </c>
      <c r="L174" s="41">
        <v>632.38333333333344</v>
      </c>
      <c r="M174" s="31">
        <v>605.95000000000005</v>
      </c>
      <c r="N174" s="31">
        <v>572.4</v>
      </c>
      <c r="O174" s="42">
        <v>1905700</v>
      </c>
      <c r="P174" s="43">
        <v>1.4020805065581185E-2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989.85</v>
      </c>
      <c r="F175" s="40">
        <v>1000.4499999999999</v>
      </c>
      <c r="G175" s="41">
        <v>973.39999999999986</v>
      </c>
      <c r="H175" s="41">
        <v>956.94999999999993</v>
      </c>
      <c r="I175" s="41">
        <v>929.89999999999986</v>
      </c>
      <c r="J175" s="41">
        <v>1016.8999999999999</v>
      </c>
      <c r="K175" s="41">
        <v>1043.9499999999998</v>
      </c>
      <c r="L175" s="41">
        <v>1060.3999999999999</v>
      </c>
      <c r="M175" s="31">
        <v>1027.5</v>
      </c>
      <c r="N175" s="31">
        <v>984</v>
      </c>
      <c r="O175" s="42">
        <v>11156000</v>
      </c>
      <c r="P175" s="43">
        <v>-1.1431103234381923E-2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797.8</v>
      </c>
      <c r="F176" s="40">
        <v>804.20000000000016</v>
      </c>
      <c r="G176" s="41">
        <v>786.8000000000003</v>
      </c>
      <c r="H176" s="41">
        <v>775.80000000000018</v>
      </c>
      <c r="I176" s="41">
        <v>758.40000000000032</v>
      </c>
      <c r="J176" s="41">
        <v>815.20000000000027</v>
      </c>
      <c r="K176" s="41">
        <v>832.60000000000014</v>
      </c>
      <c r="L176" s="41">
        <v>843.60000000000025</v>
      </c>
      <c r="M176" s="31">
        <v>821.6</v>
      </c>
      <c r="N176" s="31">
        <v>793.2</v>
      </c>
      <c r="O176" s="42">
        <v>11281950</v>
      </c>
      <c r="P176" s="43">
        <v>-1.0068704098554844E-2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490.85</v>
      </c>
      <c r="F177" s="40">
        <v>496.18333333333334</v>
      </c>
      <c r="G177" s="41">
        <v>481.4666666666667</v>
      </c>
      <c r="H177" s="41">
        <v>472.08333333333337</v>
      </c>
      <c r="I177" s="41">
        <v>457.36666666666673</v>
      </c>
      <c r="J177" s="41">
        <v>505.56666666666666</v>
      </c>
      <c r="K177" s="41">
        <v>520.2833333333333</v>
      </c>
      <c r="L177" s="41">
        <v>529.66666666666663</v>
      </c>
      <c r="M177" s="31">
        <v>510.9</v>
      </c>
      <c r="N177" s="31">
        <v>486.8</v>
      </c>
      <c r="O177" s="42">
        <v>81917550</v>
      </c>
      <c r="P177" s="43">
        <v>-4.362148133359952E-2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222.05</v>
      </c>
      <c r="F178" s="40">
        <v>223.88333333333335</v>
      </c>
      <c r="G178" s="41">
        <v>214.3666666666667</v>
      </c>
      <c r="H178" s="41">
        <v>206.68333333333334</v>
      </c>
      <c r="I178" s="41">
        <v>197.16666666666669</v>
      </c>
      <c r="J178" s="41">
        <v>231.56666666666672</v>
      </c>
      <c r="K178" s="41">
        <v>241.08333333333337</v>
      </c>
      <c r="L178" s="41">
        <v>248.76666666666674</v>
      </c>
      <c r="M178" s="31">
        <v>233.4</v>
      </c>
      <c r="N178" s="31">
        <v>216.2</v>
      </c>
      <c r="O178" s="42">
        <v>94257000</v>
      </c>
      <c r="P178" s="43">
        <v>-6.9934727587584927E-2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1297.55</v>
      </c>
      <c r="F179" s="40">
        <v>1298.4666666666667</v>
      </c>
      <c r="G179" s="41">
        <v>1270.6833333333334</v>
      </c>
      <c r="H179" s="41">
        <v>1243.8166666666666</v>
      </c>
      <c r="I179" s="41">
        <v>1216.0333333333333</v>
      </c>
      <c r="J179" s="41">
        <v>1325.3333333333335</v>
      </c>
      <c r="K179" s="41">
        <v>1353.1166666666668</v>
      </c>
      <c r="L179" s="41">
        <v>1379.9833333333336</v>
      </c>
      <c r="M179" s="31">
        <v>1326.25</v>
      </c>
      <c r="N179" s="31">
        <v>1271.5999999999999</v>
      </c>
      <c r="O179" s="42">
        <v>46387050</v>
      </c>
      <c r="P179" s="43">
        <v>2.9407326366620138E-2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3512.05</v>
      </c>
      <c r="F180" s="40">
        <v>3526.7666666666669</v>
      </c>
      <c r="G180" s="41">
        <v>3480.3833333333337</v>
      </c>
      <c r="H180" s="41">
        <v>3448.7166666666667</v>
      </c>
      <c r="I180" s="41">
        <v>3402.3333333333335</v>
      </c>
      <c r="J180" s="41">
        <v>3558.4333333333338</v>
      </c>
      <c r="K180" s="41">
        <v>3604.8166666666671</v>
      </c>
      <c r="L180" s="41">
        <v>3636.483333333334</v>
      </c>
      <c r="M180" s="31">
        <v>3573.15</v>
      </c>
      <c r="N180" s="31">
        <v>3495.1</v>
      </c>
      <c r="O180" s="42">
        <v>16370700</v>
      </c>
      <c r="P180" s="43">
        <v>2.8342598699707906E-2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1522.25</v>
      </c>
      <c r="F181" s="40">
        <v>1524.9333333333334</v>
      </c>
      <c r="G181" s="41">
        <v>1486.5166666666669</v>
      </c>
      <c r="H181" s="41">
        <v>1450.7833333333335</v>
      </c>
      <c r="I181" s="41">
        <v>1412.366666666667</v>
      </c>
      <c r="J181" s="41">
        <v>1560.6666666666667</v>
      </c>
      <c r="K181" s="41">
        <v>1599.0833333333333</v>
      </c>
      <c r="L181" s="41">
        <v>1634.8166666666666</v>
      </c>
      <c r="M181" s="31">
        <v>1563.35</v>
      </c>
      <c r="N181" s="31">
        <v>1489.2</v>
      </c>
      <c r="O181" s="42">
        <v>11720400</v>
      </c>
      <c r="P181" s="43">
        <v>3.5956724649978788E-2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2421.25</v>
      </c>
      <c r="F182" s="40">
        <v>2441.1166666666668</v>
      </c>
      <c r="G182" s="41">
        <v>2384.2333333333336</v>
      </c>
      <c r="H182" s="41">
        <v>2347.2166666666667</v>
      </c>
      <c r="I182" s="41">
        <v>2290.3333333333335</v>
      </c>
      <c r="J182" s="41">
        <v>2478.1333333333337</v>
      </c>
      <c r="K182" s="41">
        <v>2535.0166666666669</v>
      </c>
      <c r="L182" s="41">
        <v>2572.0333333333338</v>
      </c>
      <c r="M182" s="31">
        <v>2498</v>
      </c>
      <c r="N182" s="31">
        <v>2404.1</v>
      </c>
      <c r="O182" s="42">
        <v>6244125</v>
      </c>
      <c r="P182" s="43">
        <v>0.10169379383353183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2972.7</v>
      </c>
      <c r="F183" s="40">
        <v>2996.9833333333336</v>
      </c>
      <c r="G183" s="41">
        <v>2934.4666666666672</v>
      </c>
      <c r="H183" s="41">
        <v>2896.2333333333336</v>
      </c>
      <c r="I183" s="41">
        <v>2833.7166666666672</v>
      </c>
      <c r="J183" s="41">
        <v>3035.2166666666672</v>
      </c>
      <c r="K183" s="41">
        <v>3097.7333333333336</v>
      </c>
      <c r="L183" s="41">
        <v>3135.9666666666672</v>
      </c>
      <c r="M183" s="31">
        <v>3059.5</v>
      </c>
      <c r="N183" s="31">
        <v>2958.75</v>
      </c>
      <c r="O183" s="42">
        <v>644250</v>
      </c>
      <c r="P183" s="43">
        <v>7.7669902912621365E-4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496.6</v>
      </c>
      <c r="F184" s="40">
        <v>497.08333333333331</v>
      </c>
      <c r="G184" s="41">
        <v>489.26666666666665</v>
      </c>
      <c r="H184" s="41">
        <v>481.93333333333334</v>
      </c>
      <c r="I184" s="41">
        <v>474.11666666666667</v>
      </c>
      <c r="J184" s="41">
        <v>504.41666666666663</v>
      </c>
      <c r="K184" s="41">
        <v>512.23333333333335</v>
      </c>
      <c r="L184" s="41">
        <v>519.56666666666661</v>
      </c>
      <c r="M184" s="31">
        <v>504.9</v>
      </c>
      <c r="N184" s="31">
        <v>489.75</v>
      </c>
      <c r="O184" s="42">
        <v>3904500</v>
      </c>
      <c r="P184" s="43">
        <v>-3.1261630070710832E-2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1051.9000000000001</v>
      </c>
      <c r="F185" s="40">
        <v>1068.5666666666666</v>
      </c>
      <c r="G185" s="41">
        <v>1028.6333333333332</v>
      </c>
      <c r="H185" s="41">
        <v>1005.3666666666666</v>
      </c>
      <c r="I185" s="41">
        <v>965.43333333333317</v>
      </c>
      <c r="J185" s="41">
        <v>1091.8333333333333</v>
      </c>
      <c r="K185" s="41">
        <v>1131.7666666666667</v>
      </c>
      <c r="L185" s="41">
        <v>1155.0333333333333</v>
      </c>
      <c r="M185" s="31">
        <v>1108.5</v>
      </c>
      <c r="N185" s="31">
        <v>1045.3</v>
      </c>
      <c r="O185" s="42">
        <v>1948800</v>
      </c>
      <c r="P185" s="43">
        <v>7.4460163812360388E-4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621.4</v>
      </c>
      <c r="F186" s="40">
        <v>618.18333333333328</v>
      </c>
      <c r="G186" s="41">
        <v>603.21666666666658</v>
      </c>
      <c r="H186" s="41">
        <v>585.0333333333333</v>
      </c>
      <c r="I186" s="41">
        <v>570.06666666666661</v>
      </c>
      <c r="J186" s="41">
        <v>636.36666666666656</v>
      </c>
      <c r="K186" s="41">
        <v>651.33333333333326</v>
      </c>
      <c r="L186" s="41">
        <v>669.51666666666654</v>
      </c>
      <c r="M186" s="31">
        <v>633.15</v>
      </c>
      <c r="N186" s="31">
        <v>600</v>
      </c>
      <c r="O186" s="42">
        <v>8191400</v>
      </c>
      <c r="P186" s="43">
        <v>-2.3042244114209385E-2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1635.2</v>
      </c>
      <c r="F187" s="40">
        <v>1646.55</v>
      </c>
      <c r="G187" s="41">
        <v>1605.25</v>
      </c>
      <c r="H187" s="41">
        <v>1575.3</v>
      </c>
      <c r="I187" s="41">
        <v>1534</v>
      </c>
      <c r="J187" s="41">
        <v>1676.5</v>
      </c>
      <c r="K187" s="41">
        <v>1717.7999999999997</v>
      </c>
      <c r="L187" s="41">
        <v>1747.75</v>
      </c>
      <c r="M187" s="31">
        <v>1687.85</v>
      </c>
      <c r="N187" s="31">
        <v>1616.6</v>
      </c>
      <c r="O187" s="42">
        <v>1422400</v>
      </c>
      <c r="P187" s="43">
        <v>4.7962867457452298E-2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7160.1</v>
      </c>
      <c r="F188" s="40">
        <v>7173.7333333333336</v>
      </c>
      <c r="G188" s="41">
        <v>7095.3666666666668</v>
      </c>
      <c r="H188" s="41">
        <v>7030.6333333333332</v>
      </c>
      <c r="I188" s="41">
        <v>6952.2666666666664</v>
      </c>
      <c r="J188" s="41">
        <v>7238.4666666666672</v>
      </c>
      <c r="K188" s="41">
        <v>7316.8333333333339</v>
      </c>
      <c r="L188" s="41">
        <v>7381.5666666666675</v>
      </c>
      <c r="M188" s="31">
        <v>7252.1</v>
      </c>
      <c r="N188" s="31">
        <v>7109</v>
      </c>
      <c r="O188" s="42">
        <v>2512200</v>
      </c>
      <c r="P188" s="43">
        <v>7.4994986966111891E-3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704.4</v>
      </c>
      <c r="F189" s="40">
        <v>709.85</v>
      </c>
      <c r="G189" s="41">
        <v>693.5</v>
      </c>
      <c r="H189" s="41">
        <v>682.6</v>
      </c>
      <c r="I189" s="41">
        <v>666.25</v>
      </c>
      <c r="J189" s="41">
        <v>720.75</v>
      </c>
      <c r="K189" s="41">
        <v>737.10000000000014</v>
      </c>
      <c r="L189" s="41">
        <v>748</v>
      </c>
      <c r="M189" s="31">
        <v>726.2</v>
      </c>
      <c r="N189" s="31">
        <v>698.95</v>
      </c>
      <c r="O189" s="42">
        <v>26421200</v>
      </c>
      <c r="P189" s="43">
        <v>1.205059257046111E-2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324.89999999999998</v>
      </c>
      <c r="F190" s="40">
        <v>330.84999999999997</v>
      </c>
      <c r="G190" s="41">
        <v>315.59999999999991</v>
      </c>
      <c r="H190" s="41">
        <v>306.29999999999995</v>
      </c>
      <c r="I190" s="41">
        <v>291.0499999999999</v>
      </c>
      <c r="J190" s="41">
        <v>340.14999999999992</v>
      </c>
      <c r="K190" s="41">
        <v>355.40000000000003</v>
      </c>
      <c r="L190" s="41">
        <v>364.69999999999993</v>
      </c>
      <c r="M190" s="31">
        <v>346.1</v>
      </c>
      <c r="N190" s="31">
        <v>321.55</v>
      </c>
      <c r="O190" s="42">
        <v>127946300</v>
      </c>
      <c r="P190" s="43">
        <v>3.3548073416798346E-3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1175.25</v>
      </c>
      <c r="F191" s="40">
        <v>1175.1666666666667</v>
      </c>
      <c r="G191" s="41">
        <v>1153.4833333333336</v>
      </c>
      <c r="H191" s="41">
        <v>1131.7166666666669</v>
      </c>
      <c r="I191" s="41">
        <v>1110.0333333333338</v>
      </c>
      <c r="J191" s="41">
        <v>1196.9333333333334</v>
      </c>
      <c r="K191" s="41">
        <v>1218.6166666666663</v>
      </c>
      <c r="L191" s="41">
        <v>1240.3833333333332</v>
      </c>
      <c r="M191" s="31">
        <v>1196.8499999999999</v>
      </c>
      <c r="N191" s="31">
        <v>1153.4000000000001</v>
      </c>
      <c r="O191" s="42">
        <v>3024000</v>
      </c>
      <c r="P191" s="43">
        <v>9.9636363636363634E-2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684.45</v>
      </c>
      <c r="F192" s="40">
        <v>689.9</v>
      </c>
      <c r="G192" s="41">
        <v>673.65</v>
      </c>
      <c r="H192" s="41">
        <v>662.85</v>
      </c>
      <c r="I192" s="41">
        <v>646.6</v>
      </c>
      <c r="J192" s="41">
        <v>700.69999999999993</v>
      </c>
      <c r="K192" s="41">
        <v>716.94999999999993</v>
      </c>
      <c r="L192" s="41">
        <v>727.74999999999989</v>
      </c>
      <c r="M192" s="31">
        <v>706.15</v>
      </c>
      <c r="N192" s="31">
        <v>679.1</v>
      </c>
      <c r="O192" s="42">
        <v>30416000</v>
      </c>
      <c r="P192" s="43">
        <v>-2.5709638491001625E-3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308.64999999999998</v>
      </c>
      <c r="F193" s="40">
        <v>314.68333333333334</v>
      </c>
      <c r="G193" s="41">
        <v>298.66666666666669</v>
      </c>
      <c r="H193" s="41">
        <v>288.68333333333334</v>
      </c>
      <c r="I193" s="41">
        <v>272.66666666666669</v>
      </c>
      <c r="J193" s="41">
        <v>324.66666666666669</v>
      </c>
      <c r="K193" s="41">
        <v>340.68333333333334</v>
      </c>
      <c r="L193" s="41">
        <v>350.66666666666669</v>
      </c>
      <c r="M193" s="31">
        <v>330.7</v>
      </c>
      <c r="N193" s="31">
        <v>304.7</v>
      </c>
      <c r="O193" s="42">
        <v>78861000</v>
      </c>
      <c r="P193" s="43">
        <v>-3.8040170419963482E-5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workbookViewId="0">
      <pane ySplit="9" topLeftCell="A10" activePane="bottomLeft" state="frozen"/>
      <selection pane="bottomLeft" activeCell="D18" sqref="D18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88" t="s">
        <v>16</v>
      </c>
      <c r="B8" s="490"/>
      <c r="C8" s="494" t="s">
        <v>20</v>
      </c>
      <c r="D8" s="494" t="s">
        <v>21</v>
      </c>
      <c r="E8" s="485" t="s">
        <v>22</v>
      </c>
      <c r="F8" s="486"/>
      <c r="G8" s="487"/>
      <c r="H8" s="485" t="s">
        <v>23</v>
      </c>
      <c r="I8" s="486"/>
      <c r="J8" s="487"/>
      <c r="K8" s="26"/>
      <c r="L8" s="53"/>
      <c r="M8" s="53"/>
      <c r="N8" s="1"/>
      <c r="O8" s="1"/>
    </row>
    <row r="9" spans="1:15" ht="36" customHeight="1">
      <c r="A9" s="492"/>
      <c r="B9" s="493"/>
      <c r="C9" s="493"/>
      <c r="D9" s="49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18114.900000000001</v>
      </c>
      <c r="D10" s="35">
        <v>18154.5</v>
      </c>
      <c r="E10" s="35">
        <v>17994.75</v>
      </c>
      <c r="F10" s="35">
        <v>17874.599999999999</v>
      </c>
      <c r="G10" s="35">
        <v>17714.849999999999</v>
      </c>
      <c r="H10" s="35">
        <v>18274.650000000001</v>
      </c>
      <c r="I10" s="35">
        <v>18434.400000000001</v>
      </c>
      <c r="J10" s="35">
        <v>18554.550000000003</v>
      </c>
      <c r="K10" s="37">
        <v>18314.25</v>
      </c>
      <c r="L10" s="37">
        <v>18034.349999999999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40323.65</v>
      </c>
      <c r="D11" s="40">
        <v>40353.51666666667</v>
      </c>
      <c r="E11" s="40">
        <v>40119.683333333342</v>
      </c>
      <c r="F11" s="40">
        <v>39915.716666666674</v>
      </c>
      <c r="G11" s="40">
        <v>39681.883333333346</v>
      </c>
      <c r="H11" s="40">
        <v>40557.483333333337</v>
      </c>
      <c r="I11" s="40">
        <v>40791.316666666666</v>
      </c>
      <c r="J11" s="40">
        <v>40995.283333333333</v>
      </c>
      <c r="K11" s="31">
        <v>40587.35</v>
      </c>
      <c r="L11" s="31">
        <v>40149.550000000003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2393.6</v>
      </c>
      <c r="D12" s="40">
        <v>2403.2333333333336</v>
      </c>
      <c r="E12" s="40">
        <v>2369.2166666666672</v>
      </c>
      <c r="F12" s="40">
        <v>2344.8333333333335</v>
      </c>
      <c r="G12" s="40">
        <v>2310.8166666666671</v>
      </c>
      <c r="H12" s="40">
        <v>2427.6166666666672</v>
      </c>
      <c r="I12" s="40">
        <v>2461.6333333333337</v>
      </c>
      <c r="J12" s="40">
        <v>2486.0166666666673</v>
      </c>
      <c r="K12" s="31">
        <v>2437.25</v>
      </c>
      <c r="L12" s="31">
        <v>2378.85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5141.1499999999996</v>
      </c>
      <c r="D13" s="40">
        <v>5151.5666666666666</v>
      </c>
      <c r="E13" s="40">
        <v>5107.4833333333336</v>
      </c>
      <c r="F13" s="40">
        <v>5073.8166666666666</v>
      </c>
      <c r="G13" s="40">
        <v>5029.7333333333336</v>
      </c>
      <c r="H13" s="40">
        <v>5185.2333333333336</v>
      </c>
      <c r="I13" s="40">
        <v>5229.3166666666675</v>
      </c>
      <c r="J13" s="40">
        <v>5262.9833333333336</v>
      </c>
      <c r="K13" s="31">
        <v>5195.6499999999996</v>
      </c>
      <c r="L13" s="31">
        <v>5117.8999999999996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35394.65</v>
      </c>
      <c r="D14" s="40">
        <v>35596.683333333334</v>
      </c>
      <c r="E14" s="40">
        <v>34896.166666666672</v>
      </c>
      <c r="F14" s="40">
        <v>34397.683333333334</v>
      </c>
      <c r="G14" s="40">
        <v>33697.166666666672</v>
      </c>
      <c r="H14" s="40">
        <v>36095.166666666672</v>
      </c>
      <c r="I14" s="40">
        <v>36795.683333333334</v>
      </c>
      <c r="J14" s="40">
        <v>37294.166666666672</v>
      </c>
      <c r="K14" s="31">
        <v>36297.199999999997</v>
      </c>
      <c r="L14" s="31">
        <v>35098.199999999997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4187.6499999999996</v>
      </c>
      <c r="D15" s="40">
        <v>4200.7333333333327</v>
      </c>
      <c r="E15" s="40">
        <v>4144.0166666666655</v>
      </c>
      <c r="F15" s="40">
        <v>4100.3833333333332</v>
      </c>
      <c r="G15" s="40">
        <v>4043.6666666666661</v>
      </c>
      <c r="H15" s="40">
        <v>4244.366666666665</v>
      </c>
      <c r="I15" s="40">
        <v>4301.0833333333321</v>
      </c>
      <c r="J15" s="40">
        <v>4344.7166666666644</v>
      </c>
      <c r="K15" s="31">
        <v>4257.45</v>
      </c>
      <c r="L15" s="31">
        <v>4157.1000000000004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8635.0499999999993</v>
      </c>
      <c r="D16" s="40">
        <v>8657.7666666666664</v>
      </c>
      <c r="E16" s="40">
        <v>8533.8333333333321</v>
      </c>
      <c r="F16" s="40">
        <v>8432.616666666665</v>
      </c>
      <c r="G16" s="40">
        <v>8308.6833333333307</v>
      </c>
      <c r="H16" s="40">
        <v>8758.9833333333336</v>
      </c>
      <c r="I16" s="40">
        <v>8882.9166666666679</v>
      </c>
      <c r="J16" s="40">
        <v>8984.133333333335</v>
      </c>
      <c r="K16" s="31">
        <v>8781.7000000000007</v>
      </c>
      <c r="L16" s="31">
        <v>8556.5499999999993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2212.0500000000002</v>
      </c>
      <c r="D17" s="40">
        <v>2212.1333333333332</v>
      </c>
      <c r="E17" s="40">
        <v>2164.9166666666665</v>
      </c>
      <c r="F17" s="40">
        <v>2117.7833333333333</v>
      </c>
      <c r="G17" s="40">
        <v>2070.5666666666666</v>
      </c>
      <c r="H17" s="40">
        <v>2259.2666666666664</v>
      </c>
      <c r="I17" s="40">
        <v>2306.4833333333336</v>
      </c>
      <c r="J17" s="40">
        <v>2353.6166666666663</v>
      </c>
      <c r="K17" s="31">
        <v>2259.35</v>
      </c>
      <c r="L17" s="31">
        <v>2165</v>
      </c>
      <c r="M17" s="31">
        <v>5.2836999999999996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1214.4000000000001</v>
      </c>
      <c r="D18" s="40">
        <v>1201.45</v>
      </c>
      <c r="E18" s="40">
        <v>1184.95</v>
      </c>
      <c r="F18" s="40">
        <v>1155.5</v>
      </c>
      <c r="G18" s="40">
        <v>1139</v>
      </c>
      <c r="H18" s="40">
        <v>1230.9000000000001</v>
      </c>
      <c r="I18" s="40">
        <v>1247.4000000000001</v>
      </c>
      <c r="J18" s="40">
        <v>1276.8500000000001</v>
      </c>
      <c r="K18" s="31">
        <v>1217.95</v>
      </c>
      <c r="L18" s="31">
        <v>1172</v>
      </c>
      <c r="M18" s="31">
        <v>11.84713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1010.1</v>
      </c>
      <c r="D19" s="40">
        <v>1015.0499999999998</v>
      </c>
      <c r="E19" s="40">
        <v>994.24999999999977</v>
      </c>
      <c r="F19" s="40">
        <v>978.4</v>
      </c>
      <c r="G19" s="40">
        <v>957.59999999999991</v>
      </c>
      <c r="H19" s="40">
        <v>1030.8999999999996</v>
      </c>
      <c r="I19" s="40">
        <v>1051.6999999999996</v>
      </c>
      <c r="J19" s="40">
        <v>1067.5499999999995</v>
      </c>
      <c r="K19" s="31">
        <v>1035.8499999999999</v>
      </c>
      <c r="L19" s="31">
        <v>999.2</v>
      </c>
      <c r="M19" s="31">
        <v>6.3311500000000001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20239.55</v>
      </c>
      <c r="D20" s="40">
        <v>20521.5</v>
      </c>
      <c r="E20" s="40">
        <v>19843.05</v>
      </c>
      <c r="F20" s="40">
        <v>19446.55</v>
      </c>
      <c r="G20" s="40">
        <v>18768.099999999999</v>
      </c>
      <c r="H20" s="40">
        <v>20918</v>
      </c>
      <c r="I20" s="40">
        <v>21596.449999999997</v>
      </c>
      <c r="J20" s="40">
        <v>21992.95</v>
      </c>
      <c r="K20" s="31">
        <v>21199.95</v>
      </c>
      <c r="L20" s="31">
        <v>20125</v>
      </c>
      <c r="M20" s="31">
        <v>0.16585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1543</v>
      </c>
      <c r="D21" s="40">
        <v>1562.9333333333334</v>
      </c>
      <c r="E21" s="40">
        <v>1517.0666666666668</v>
      </c>
      <c r="F21" s="40">
        <v>1491.1333333333334</v>
      </c>
      <c r="G21" s="40">
        <v>1445.2666666666669</v>
      </c>
      <c r="H21" s="40">
        <v>1588.8666666666668</v>
      </c>
      <c r="I21" s="40">
        <v>1634.7333333333336</v>
      </c>
      <c r="J21" s="40">
        <v>1660.6666666666667</v>
      </c>
      <c r="K21" s="31">
        <v>1608.8</v>
      </c>
      <c r="L21" s="31">
        <v>1537</v>
      </c>
      <c r="M21" s="31">
        <v>25.806989999999999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1202.1500000000001</v>
      </c>
      <c r="D22" s="40">
        <v>1196.3833333333334</v>
      </c>
      <c r="E22" s="40">
        <v>1182.7666666666669</v>
      </c>
      <c r="F22" s="40">
        <v>1163.3833333333334</v>
      </c>
      <c r="G22" s="40">
        <v>1149.7666666666669</v>
      </c>
      <c r="H22" s="40">
        <v>1215.7666666666669</v>
      </c>
      <c r="I22" s="40">
        <v>1229.3833333333332</v>
      </c>
      <c r="J22" s="40">
        <v>1248.7666666666669</v>
      </c>
      <c r="K22" s="31">
        <v>1210</v>
      </c>
      <c r="L22" s="31">
        <v>1177</v>
      </c>
      <c r="M22" s="31">
        <v>3.0125199999999999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761.8</v>
      </c>
      <c r="D23" s="40">
        <v>767.66666666666663</v>
      </c>
      <c r="E23" s="40">
        <v>748.0333333333333</v>
      </c>
      <c r="F23" s="40">
        <v>734.26666666666665</v>
      </c>
      <c r="G23" s="40">
        <v>714.63333333333333</v>
      </c>
      <c r="H23" s="40">
        <v>781.43333333333328</v>
      </c>
      <c r="I23" s="40">
        <v>801.06666666666672</v>
      </c>
      <c r="J23" s="40">
        <v>814.83333333333326</v>
      </c>
      <c r="K23" s="31">
        <v>787.3</v>
      </c>
      <c r="L23" s="31">
        <v>753.9</v>
      </c>
      <c r="M23" s="31">
        <v>38.607599999999998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1429.85</v>
      </c>
      <c r="D24" s="40">
        <v>1427.8</v>
      </c>
      <c r="E24" s="40">
        <v>1395.6</v>
      </c>
      <c r="F24" s="40">
        <v>1361.35</v>
      </c>
      <c r="G24" s="40">
        <v>1329.1499999999999</v>
      </c>
      <c r="H24" s="40">
        <v>1462.05</v>
      </c>
      <c r="I24" s="40">
        <v>1494.2500000000002</v>
      </c>
      <c r="J24" s="40">
        <v>1528.5</v>
      </c>
      <c r="K24" s="31">
        <v>1460</v>
      </c>
      <c r="L24" s="31">
        <v>1393.55</v>
      </c>
      <c r="M24" s="31">
        <v>6.7348100000000004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1809</v>
      </c>
      <c r="D25" s="40">
        <v>1792</v>
      </c>
      <c r="E25" s="40">
        <v>1757</v>
      </c>
      <c r="F25" s="40">
        <v>1705</v>
      </c>
      <c r="G25" s="40">
        <v>1670</v>
      </c>
      <c r="H25" s="40">
        <v>1844</v>
      </c>
      <c r="I25" s="40">
        <v>1879</v>
      </c>
      <c r="J25" s="40">
        <v>1931</v>
      </c>
      <c r="K25" s="31">
        <v>1827</v>
      </c>
      <c r="L25" s="31">
        <v>1740</v>
      </c>
      <c r="M25" s="31">
        <v>1.4185399999999999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100.65</v>
      </c>
      <c r="D26" s="40">
        <v>101.51666666666667</v>
      </c>
      <c r="E26" s="40">
        <v>99.183333333333337</v>
      </c>
      <c r="F26" s="40">
        <v>97.716666666666669</v>
      </c>
      <c r="G26" s="40">
        <v>95.38333333333334</v>
      </c>
      <c r="H26" s="40">
        <v>102.98333333333333</v>
      </c>
      <c r="I26" s="40">
        <v>105.31666666666668</v>
      </c>
      <c r="J26" s="40">
        <v>106.78333333333333</v>
      </c>
      <c r="K26" s="31">
        <v>103.85</v>
      </c>
      <c r="L26" s="31">
        <v>100.05</v>
      </c>
      <c r="M26" s="31">
        <v>24.804120000000001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252.75</v>
      </c>
      <c r="D27" s="40">
        <v>254.53333333333333</v>
      </c>
      <c r="E27" s="40">
        <v>247.06666666666666</v>
      </c>
      <c r="F27" s="40">
        <v>241.38333333333333</v>
      </c>
      <c r="G27" s="40">
        <v>233.91666666666666</v>
      </c>
      <c r="H27" s="40">
        <v>260.2166666666667</v>
      </c>
      <c r="I27" s="40">
        <v>267.68333333333328</v>
      </c>
      <c r="J27" s="40">
        <v>273.36666666666667</v>
      </c>
      <c r="K27" s="31">
        <v>262</v>
      </c>
      <c r="L27" s="31">
        <v>248.85</v>
      </c>
      <c r="M27" s="31">
        <v>48.736179999999997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2159.35</v>
      </c>
      <c r="D28" s="40">
        <v>2129.8166666666662</v>
      </c>
      <c r="E28" s="40">
        <v>2083.1833333333325</v>
      </c>
      <c r="F28" s="40">
        <v>2007.0166666666664</v>
      </c>
      <c r="G28" s="40">
        <v>1960.3833333333328</v>
      </c>
      <c r="H28" s="40">
        <v>2205.9833333333322</v>
      </c>
      <c r="I28" s="40">
        <v>2252.6166666666663</v>
      </c>
      <c r="J28" s="40">
        <v>2328.7833333333319</v>
      </c>
      <c r="K28" s="31">
        <v>2176.4499999999998</v>
      </c>
      <c r="L28" s="31">
        <v>2053.65</v>
      </c>
      <c r="M28" s="31">
        <v>0.56410000000000005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767.75</v>
      </c>
      <c r="D29" s="40">
        <v>772.30000000000007</v>
      </c>
      <c r="E29" s="40">
        <v>757.45000000000016</v>
      </c>
      <c r="F29" s="40">
        <v>747.15000000000009</v>
      </c>
      <c r="G29" s="40">
        <v>732.30000000000018</v>
      </c>
      <c r="H29" s="40">
        <v>782.60000000000014</v>
      </c>
      <c r="I29" s="40">
        <v>797.45</v>
      </c>
      <c r="J29" s="40">
        <v>807.75000000000011</v>
      </c>
      <c r="K29" s="31">
        <v>787.15</v>
      </c>
      <c r="L29" s="31">
        <v>762</v>
      </c>
      <c r="M29" s="31">
        <v>1.8203100000000001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3747.25</v>
      </c>
      <c r="D30" s="40">
        <v>3763.0833333333335</v>
      </c>
      <c r="E30" s="40">
        <v>3691.166666666667</v>
      </c>
      <c r="F30" s="40">
        <v>3635.0833333333335</v>
      </c>
      <c r="G30" s="40">
        <v>3563.166666666667</v>
      </c>
      <c r="H30" s="40">
        <v>3819.166666666667</v>
      </c>
      <c r="I30" s="40">
        <v>3891.0833333333339</v>
      </c>
      <c r="J30" s="40">
        <v>3947.166666666667</v>
      </c>
      <c r="K30" s="31">
        <v>3835</v>
      </c>
      <c r="L30" s="31">
        <v>3707</v>
      </c>
      <c r="M30" s="31">
        <v>0.51978000000000002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698.95</v>
      </c>
      <c r="D31" s="40">
        <v>696.2833333333333</v>
      </c>
      <c r="E31" s="40">
        <v>690.66666666666663</v>
      </c>
      <c r="F31" s="40">
        <v>682.38333333333333</v>
      </c>
      <c r="G31" s="40">
        <v>676.76666666666665</v>
      </c>
      <c r="H31" s="40">
        <v>704.56666666666661</v>
      </c>
      <c r="I31" s="40">
        <v>710.18333333333339</v>
      </c>
      <c r="J31" s="40">
        <v>718.46666666666658</v>
      </c>
      <c r="K31" s="31">
        <v>701.9</v>
      </c>
      <c r="L31" s="31">
        <v>688</v>
      </c>
      <c r="M31" s="31">
        <v>8.4649999999999999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376.1</v>
      </c>
      <c r="D32" s="40">
        <v>376.59999999999997</v>
      </c>
      <c r="E32" s="40">
        <v>371.49999999999994</v>
      </c>
      <c r="F32" s="40">
        <v>366.9</v>
      </c>
      <c r="G32" s="40">
        <v>361.79999999999995</v>
      </c>
      <c r="H32" s="40">
        <v>381.19999999999993</v>
      </c>
      <c r="I32" s="40">
        <v>386.29999999999995</v>
      </c>
      <c r="J32" s="40">
        <v>390.89999999999992</v>
      </c>
      <c r="K32" s="31">
        <v>381.7</v>
      </c>
      <c r="L32" s="31">
        <v>372</v>
      </c>
      <c r="M32" s="31">
        <v>52.532260000000001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4028.4</v>
      </c>
      <c r="D33" s="40">
        <v>4073.4</v>
      </c>
      <c r="E33" s="40">
        <v>3957.3500000000004</v>
      </c>
      <c r="F33" s="40">
        <v>3886.3</v>
      </c>
      <c r="G33" s="40">
        <v>3770.2500000000005</v>
      </c>
      <c r="H33" s="40">
        <v>4144.4500000000007</v>
      </c>
      <c r="I33" s="40">
        <v>4260.5</v>
      </c>
      <c r="J33" s="40">
        <v>4331.55</v>
      </c>
      <c r="K33" s="31">
        <v>4189.45</v>
      </c>
      <c r="L33" s="31">
        <v>4002.35</v>
      </c>
      <c r="M33" s="31">
        <v>3.4711400000000001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221.05</v>
      </c>
      <c r="D34" s="40">
        <v>223.23333333333335</v>
      </c>
      <c r="E34" s="40">
        <v>216.4666666666667</v>
      </c>
      <c r="F34" s="40">
        <v>211.88333333333335</v>
      </c>
      <c r="G34" s="40">
        <v>205.1166666666667</v>
      </c>
      <c r="H34" s="40">
        <v>227.81666666666669</v>
      </c>
      <c r="I34" s="40">
        <v>234.58333333333334</v>
      </c>
      <c r="J34" s="40">
        <v>239.16666666666669</v>
      </c>
      <c r="K34" s="31">
        <v>230</v>
      </c>
      <c r="L34" s="31">
        <v>218.65</v>
      </c>
      <c r="M34" s="31">
        <v>40.81606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139.19999999999999</v>
      </c>
      <c r="D35" s="40">
        <v>140.65</v>
      </c>
      <c r="E35" s="40">
        <v>137.05000000000001</v>
      </c>
      <c r="F35" s="40">
        <v>134.9</v>
      </c>
      <c r="G35" s="40">
        <v>131.30000000000001</v>
      </c>
      <c r="H35" s="40">
        <v>142.80000000000001</v>
      </c>
      <c r="I35" s="40">
        <v>146.39999999999998</v>
      </c>
      <c r="J35" s="40">
        <v>148.55000000000001</v>
      </c>
      <c r="K35" s="31">
        <v>144.25</v>
      </c>
      <c r="L35" s="31">
        <v>138.5</v>
      </c>
      <c r="M35" s="31">
        <v>196.31189000000001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2982.4</v>
      </c>
      <c r="D36" s="40">
        <v>2965.8333333333335</v>
      </c>
      <c r="E36" s="40">
        <v>2928.7166666666672</v>
      </c>
      <c r="F36" s="40">
        <v>2875.0333333333338</v>
      </c>
      <c r="G36" s="40">
        <v>2837.9166666666674</v>
      </c>
      <c r="H36" s="40">
        <v>3019.5166666666669</v>
      </c>
      <c r="I36" s="40">
        <v>3056.6333333333328</v>
      </c>
      <c r="J36" s="40">
        <v>3110.3166666666666</v>
      </c>
      <c r="K36" s="31">
        <v>3002.95</v>
      </c>
      <c r="L36" s="31">
        <v>2912.15</v>
      </c>
      <c r="M36" s="31">
        <v>28.55592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695.05</v>
      </c>
      <c r="D37" s="40">
        <v>699</v>
      </c>
      <c r="E37" s="40">
        <v>685.15</v>
      </c>
      <c r="F37" s="40">
        <v>675.25</v>
      </c>
      <c r="G37" s="40">
        <v>661.4</v>
      </c>
      <c r="H37" s="40">
        <v>708.9</v>
      </c>
      <c r="I37" s="40">
        <v>722.74999999999989</v>
      </c>
      <c r="J37" s="40">
        <v>732.65</v>
      </c>
      <c r="K37" s="31">
        <v>712.85</v>
      </c>
      <c r="L37" s="31">
        <v>689.1</v>
      </c>
      <c r="M37" s="31">
        <v>15.92318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4521.45</v>
      </c>
      <c r="D38" s="40">
        <v>4521.1500000000005</v>
      </c>
      <c r="E38" s="40">
        <v>4482.3000000000011</v>
      </c>
      <c r="F38" s="40">
        <v>4443.1500000000005</v>
      </c>
      <c r="G38" s="40">
        <v>4404.3000000000011</v>
      </c>
      <c r="H38" s="40">
        <v>4560.3000000000011</v>
      </c>
      <c r="I38" s="40">
        <v>4599.1500000000015</v>
      </c>
      <c r="J38" s="40">
        <v>4638.3000000000011</v>
      </c>
      <c r="K38" s="31">
        <v>4560</v>
      </c>
      <c r="L38" s="31">
        <v>4482</v>
      </c>
      <c r="M38" s="31">
        <v>7.3960299999999997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816.7</v>
      </c>
      <c r="D39" s="40">
        <v>816.16666666666663</v>
      </c>
      <c r="E39" s="40">
        <v>807.33333333333326</v>
      </c>
      <c r="F39" s="40">
        <v>797.96666666666658</v>
      </c>
      <c r="G39" s="40">
        <v>789.13333333333321</v>
      </c>
      <c r="H39" s="40">
        <v>825.5333333333333</v>
      </c>
      <c r="I39" s="40">
        <v>834.36666666666656</v>
      </c>
      <c r="J39" s="40">
        <v>843.73333333333335</v>
      </c>
      <c r="K39" s="31">
        <v>825</v>
      </c>
      <c r="L39" s="31">
        <v>806.8</v>
      </c>
      <c r="M39" s="31">
        <v>106.4697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3866.5</v>
      </c>
      <c r="D40" s="40">
        <v>3863.1833333333329</v>
      </c>
      <c r="E40" s="40">
        <v>3816.3666666666659</v>
      </c>
      <c r="F40" s="40">
        <v>3766.2333333333331</v>
      </c>
      <c r="G40" s="40">
        <v>3719.4166666666661</v>
      </c>
      <c r="H40" s="40">
        <v>3913.3166666666657</v>
      </c>
      <c r="I40" s="40">
        <v>3960.1333333333323</v>
      </c>
      <c r="J40" s="40">
        <v>4010.2666666666655</v>
      </c>
      <c r="K40" s="31">
        <v>3910</v>
      </c>
      <c r="L40" s="31">
        <v>3813.05</v>
      </c>
      <c r="M40" s="31">
        <v>4.0849900000000003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7710.2</v>
      </c>
      <c r="D41" s="40">
        <v>7770.0666666666666</v>
      </c>
      <c r="E41" s="40">
        <v>7605.1333333333332</v>
      </c>
      <c r="F41" s="40">
        <v>7500.0666666666666</v>
      </c>
      <c r="G41" s="40">
        <v>7335.1333333333332</v>
      </c>
      <c r="H41" s="40">
        <v>7875.1333333333332</v>
      </c>
      <c r="I41" s="40">
        <v>8040.0666666666657</v>
      </c>
      <c r="J41" s="40">
        <v>8145.1333333333332</v>
      </c>
      <c r="K41" s="31">
        <v>7935</v>
      </c>
      <c r="L41" s="31">
        <v>7665</v>
      </c>
      <c r="M41" s="31">
        <v>15.17376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18658.150000000001</v>
      </c>
      <c r="D42" s="40">
        <v>18819.566666666666</v>
      </c>
      <c r="E42" s="40">
        <v>18388.583333333332</v>
      </c>
      <c r="F42" s="40">
        <v>18119.016666666666</v>
      </c>
      <c r="G42" s="40">
        <v>17688.033333333333</v>
      </c>
      <c r="H42" s="40">
        <v>19089.133333333331</v>
      </c>
      <c r="I42" s="40">
        <v>19520.116666666669</v>
      </c>
      <c r="J42" s="40">
        <v>19789.683333333331</v>
      </c>
      <c r="K42" s="31">
        <v>19250.55</v>
      </c>
      <c r="L42" s="31">
        <v>18550</v>
      </c>
      <c r="M42" s="31">
        <v>5.0533000000000001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4747.3999999999996</v>
      </c>
      <c r="D43" s="40">
        <v>4746.1833333333334</v>
      </c>
      <c r="E43" s="40">
        <v>4692.6166666666668</v>
      </c>
      <c r="F43" s="40">
        <v>4637.833333333333</v>
      </c>
      <c r="G43" s="40">
        <v>4584.2666666666664</v>
      </c>
      <c r="H43" s="40">
        <v>4800.9666666666672</v>
      </c>
      <c r="I43" s="40">
        <v>4854.5333333333347</v>
      </c>
      <c r="J43" s="40">
        <v>4909.3166666666675</v>
      </c>
      <c r="K43" s="31">
        <v>4799.75</v>
      </c>
      <c r="L43" s="31">
        <v>4691.3999999999996</v>
      </c>
      <c r="M43" s="31">
        <v>0.48576000000000003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2483.9499999999998</v>
      </c>
      <c r="D44" s="40">
        <v>2483.6666666666665</v>
      </c>
      <c r="E44" s="40">
        <v>2453.9833333333331</v>
      </c>
      <c r="F44" s="40">
        <v>2424.0166666666664</v>
      </c>
      <c r="G44" s="40">
        <v>2394.333333333333</v>
      </c>
      <c r="H44" s="40">
        <v>2513.6333333333332</v>
      </c>
      <c r="I44" s="40">
        <v>2543.3166666666666</v>
      </c>
      <c r="J44" s="40">
        <v>2573.2833333333333</v>
      </c>
      <c r="K44" s="31">
        <v>2513.35</v>
      </c>
      <c r="L44" s="31">
        <v>2453.6999999999998</v>
      </c>
      <c r="M44" s="31">
        <v>3.20289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323.25</v>
      </c>
      <c r="D45" s="40">
        <v>321.63333333333333</v>
      </c>
      <c r="E45" s="40">
        <v>316.26666666666665</v>
      </c>
      <c r="F45" s="40">
        <v>309.2833333333333</v>
      </c>
      <c r="G45" s="40">
        <v>303.91666666666663</v>
      </c>
      <c r="H45" s="40">
        <v>328.61666666666667</v>
      </c>
      <c r="I45" s="40">
        <v>333.98333333333335</v>
      </c>
      <c r="J45" s="40">
        <v>340.9666666666667</v>
      </c>
      <c r="K45" s="31">
        <v>327</v>
      </c>
      <c r="L45" s="31">
        <v>314.64999999999998</v>
      </c>
      <c r="M45" s="31">
        <v>61.12932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94.55</v>
      </c>
      <c r="D46" s="40">
        <v>95.25</v>
      </c>
      <c r="E46" s="40">
        <v>93.1</v>
      </c>
      <c r="F46" s="40">
        <v>91.649999999999991</v>
      </c>
      <c r="G46" s="40">
        <v>89.499999999999986</v>
      </c>
      <c r="H46" s="40">
        <v>96.7</v>
      </c>
      <c r="I46" s="40">
        <v>98.850000000000009</v>
      </c>
      <c r="J46" s="40">
        <v>100.30000000000001</v>
      </c>
      <c r="K46" s="31">
        <v>97.4</v>
      </c>
      <c r="L46" s="31">
        <v>93.8</v>
      </c>
      <c r="M46" s="31">
        <v>828.61992999999995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60.95</v>
      </c>
      <c r="D47" s="40">
        <v>61.300000000000004</v>
      </c>
      <c r="E47" s="40">
        <v>59.850000000000009</v>
      </c>
      <c r="F47" s="40">
        <v>58.750000000000007</v>
      </c>
      <c r="G47" s="40">
        <v>57.300000000000011</v>
      </c>
      <c r="H47" s="40">
        <v>62.400000000000006</v>
      </c>
      <c r="I47" s="40">
        <v>63.850000000000009</v>
      </c>
      <c r="J47" s="40">
        <v>64.95</v>
      </c>
      <c r="K47" s="31">
        <v>62.75</v>
      </c>
      <c r="L47" s="31">
        <v>60.2</v>
      </c>
      <c r="M47" s="31">
        <v>125.34305000000001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2022.15</v>
      </c>
      <c r="D48" s="40">
        <v>2035.05</v>
      </c>
      <c r="E48" s="40">
        <v>1993.1</v>
      </c>
      <c r="F48" s="40">
        <v>1964.05</v>
      </c>
      <c r="G48" s="40">
        <v>1922.1</v>
      </c>
      <c r="H48" s="40">
        <v>2064.1</v>
      </c>
      <c r="I48" s="40">
        <v>2106.0500000000002</v>
      </c>
      <c r="J48" s="40">
        <v>2135.1</v>
      </c>
      <c r="K48" s="31">
        <v>2077</v>
      </c>
      <c r="L48" s="31">
        <v>2006</v>
      </c>
      <c r="M48" s="31">
        <v>4.5569199999999999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736.45</v>
      </c>
      <c r="D49" s="40">
        <v>742.81666666666661</v>
      </c>
      <c r="E49" s="40">
        <v>725.63333333333321</v>
      </c>
      <c r="F49" s="40">
        <v>714.81666666666661</v>
      </c>
      <c r="G49" s="40">
        <v>697.63333333333321</v>
      </c>
      <c r="H49" s="40">
        <v>753.63333333333321</v>
      </c>
      <c r="I49" s="40">
        <v>770.81666666666661</v>
      </c>
      <c r="J49" s="40">
        <v>781.63333333333321</v>
      </c>
      <c r="K49" s="31">
        <v>760</v>
      </c>
      <c r="L49" s="31">
        <v>732</v>
      </c>
      <c r="M49" s="31">
        <v>11.02036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201.45</v>
      </c>
      <c r="D50" s="40">
        <v>202.78333333333333</v>
      </c>
      <c r="E50" s="40">
        <v>198.66666666666666</v>
      </c>
      <c r="F50" s="40">
        <v>195.88333333333333</v>
      </c>
      <c r="G50" s="40">
        <v>191.76666666666665</v>
      </c>
      <c r="H50" s="40">
        <v>205.56666666666666</v>
      </c>
      <c r="I50" s="40">
        <v>209.68333333333334</v>
      </c>
      <c r="J50" s="40">
        <v>212.46666666666667</v>
      </c>
      <c r="K50" s="31">
        <v>206.9</v>
      </c>
      <c r="L50" s="31">
        <v>200</v>
      </c>
      <c r="M50" s="31">
        <v>34.296250000000001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787.6</v>
      </c>
      <c r="D51" s="40">
        <v>790.75</v>
      </c>
      <c r="E51" s="40">
        <v>775.5</v>
      </c>
      <c r="F51" s="40">
        <v>763.4</v>
      </c>
      <c r="G51" s="40">
        <v>748.15</v>
      </c>
      <c r="H51" s="40">
        <v>802.85</v>
      </c>
      <c r="I51" s="40">
        <v>818.1</v>
      </c>
      <c r="J51" s="40">
        <v>830.2</v>
      </c>
      <c r="K51" s="31">
        <v>806</v>
      </c>
      <c r="L51" s="31">
        <v>778.65</v>
      </c>
      <c r="M51" s="31">
        <v>20.509150000000002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69.3</v>
      </c>
      <c r="D52" s="40">
        <v>70.266666666666666</v>
      </c>
      <c r="E52" s="40">
        <v>67.983333333333334</v>
      </c>
      <c r="F52" s="40">
        <v>66.666666666666671</v>
      </c>
      <c r="G52" s="40">
        <v>64.38333333333334</v>
      </c>
      <c r="H52" s="40">
        <v>71.583333333333329</v>
      </c>
      <c r="I52" s="40">
        <v>73.86666666666666</v>
      </c>
      <c r="J52" s="40">
        <v>75.183333333333323</v>
      </c>
      <c r="K52" s="31">
        <v>72.55</v>
      </c>
      <c r="L52" s="31">
        <v>68.95</v>
      </c>
      <c r="M52" s="31">
        <v>453.61973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447.25</v>
      </c>
      <c r="D53" s="40">
        <v>447.58333333333331</v>
      </c>
      <c r="E53" s="40">
        <v>442.16666666666663</v>
      </c>
      <c r="F53" s="40">
        <v>437.08333333333331</v>
      </c>
      <c r="G53" s="40">
        <v>431.66666666666663</v>
      </c>
      <c r="H53" s="40">
        <v>452.66666666666663</v>
      </c>
      <c r="I53" s="40">
        <v>458.08333333333326</v>
      </c>
      <c r="J53" s="40">
        <v>463.16666666666663</v>
      </c>
      <c r="K53" s="31">
        <v>453</v>
      </c>
      <c r="L53" s="31">
        <v>442.5</v>
      </c>
      <c r="M53" s="31">
        <v>39.14996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694.5</v>
      </c>
      <c r="D54" s="40">
        <v>694.68333333333339</v>
      </c>
      <c r="E54" s="40">
        <v>684.06666666666683</v>
      </c>
      <c r="F54" s="40">
        <v>673.63333333333344</v>
      </c>
      <c r="G54" s="40">
        <v>663.01666666666688</v>
      </c>
      <c r="H54" s="40">
        <v>705.11666666666679</v>
      </c>
      <c r="I54" s="40">
        <v>715.73333333333335</v>
      </c>
      <c r="J54" s="40">
        <v>726.16666666666674</v>
      </c>
      <c r="K54" s="31">
        <v>705.3</v>
      </c>
      <c r="L54" s="31">
        <v>684.25</v>
      </c>
      <c r="M54" s="31">
        <v>65.872559999999993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323.8</v>
      </c>
      <c r="D55" s="40">
        <v>329.76666666666665</v>
      </c>
      <c r="E55" s="40">
        <v>316.5333333333333</v>
      </c>
      <c r="F55" s="40">
        <v>309.26666666666665</v>
      </c>
      <c r="G55" s="40">
        <v>296.0333333333333</v>
      </c>
      <c r="H55" s="40">
        <v>337.0333333333333</v>
      </c>
      <c r="I55" s="40">
        <v>350.26666666666665</v>
      </c>
      <c r="J55" s="40">
        <v>357.5333333333333</v>
      </c>
      <c r="K55" s="31">
        <v>343</v>
      </c>
      <c r="L55" s="31">
        <v>322.5</v>
      </c>
      <c r="M55" s="31">
        <v>72.249290000000002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1105.6500000000001</v>
      </c>
      <c r="D56" s="40">
        <v>1110.3333333333333</v>
      </c>
      <c r="E56" s="40">
        <v>1095.6666666666665</v>
      </c>
      <c r="F56" s="40">
        <v>1085.6833333333332</v>
      </c>
      <c r="G56" s="40">
        <v>1071.0166666666664</v>
      </c>
      <c r="H56" s="40">
        <v>1120.3166666666666</v>
      </c>
      <c r="I56" s="40">
        <v>1134.9833333333331</v>
      </c>
      <c r="J56" s="40">
        <v>1144.9666666666667</v>
      </c>
      <c r="K56" s="31">
        <v>1125</v>
      </c>
      <c r="L56" s="31">
        <v>1100.3499999999999</v>
      </c>
      <c r="M56" s="31">
        <v>0.41098000000000001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16931.25</v>
      </c>
      <c r="D57" s="40">
        <v>17072.983333333334</v>
      </c>
      <c r="E57" s="40">
        <v>16685.966666666667</v>
      </c>
      <c r="F57" s="40">
        <v>16440.683333333334</v>
      </c>
      <c r="G57" s="40">
        <v>16053.666666666668</v>
      </c>
      <c r="H57" s="40">
        <v>17318.266666666666</v>
      </c>
      <c r="I57" s="40">
        <v>17705.283333333336</v>
      </c>
      <c r="J57" s="40">
        <v>17950.566666666666</v>
      </c>
      <c r="K57" s="31">
        <v>17460</v>
      </c>
      <c r="L57" s="31">
        <v>16827.7</v>
      </c>
      <c r="M57" s="31">
        <v>0.24198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3690</v>
      </c>
      <c r="D58" s="40">
        <v>3700</v>
      </c>
      <c r="E58" s="40">
        <v>3640</v>
      </c>
      <c r="F58" s="40">
        <v>3590</v>
      </c>
      <c r="G58" s="40">
        <v>3530</v>
      </c>
      <c r="H58" s="40">
        <v>3750</v>
      </c>
      <c r="I58" s="40">
        <v>3810</v>
      </c>
      <c r="J58" s="40">
        <v>3860</v>
      </c>
      <c r="K58" s="31">
        <v>3760</v>
      </c>
      <c r="L58" s="31">
        <v>3650</v>
      </c>
      <c r="M58" s="31">
        <v>1.9203300000000001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93</v>
      </c>
      <c r="D59" s="40">
        <v>93.7</v>
      </c>
      <c r="E59" s="40">
        <v>91.7</v>
      </c>
      <c r="F59" s="40">
        <v>90.4</v>
      </c>
      <c r="G59" s="40">
        <v>88.4</v>
      </c>
      <c r="H59" s="40">
        <v>95</v>
      </c>
      <c r="I59" s="40">
        <v>97</v>
      </c>
      <c r="J59" s="40">
        <v>98.3</v>
      </c>
      <c r="K59" s="31">
        <v>95.7</v>
      </c>
      <c r="L59" s="31">
        <v>92.4</v>
      </c>
      <c r="M59" s="31">
        <v>38.560560000000002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502.4</v>
      </c>
      <c r="D60" s="40">
        <v>507.13333333333338</v>
      </c>
      <c r="E60" s="40">
        <v>496.26666666666677</v>
      </c>
      <c r="F60" s="40">
        <v>490.13333333333338</v>
      </c>
      <c r="G60" s="40">
        <v>479.26666666666677</v>
      </c>
      <c r="H60" s="40">
        <v>513.26666666666677</v>
      </c>
      <c r="I60" s="40">
        <v>524.13333333333344</v>
      </c>
      <c r="J60" s="40">
        <v>530.26666666666677</v>
      </c>
      <c r="K60" s="31">
        <v>518</v>
      </c>
      <c r="L60" s="31">
        <v>501</v>
      </c>
      <c r="M60" s="31">
        <v>11.13599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198.6</v>
      </c>
      <c r="D61" s="40">
        <v>199.35</v>
      </c>
      <c r="E61" s="40">
        <v>195.35</v>
      </c>
      <c r="F61" s="40">
        <v>192.1</v>
      </c>
      <c r="G61" s="40">
        <v>188.1</v>
      </c>
      <c r="H61" s="40">
        <v>202.6</v>
      </c>
      <c r="I61" s="40">
        <v>206.6</v>
      </c>
      <c r="J61" s="40">
        <v>209.85</v>
      </c>
      <c r="K61" s="31">
        <v>203.35</v>
      </c>
      <c r="L61" s="31">
        <v>196.1</v>
      </c>
      <c r="M61" s="31">
        <v>232.49476000000001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140.15</v>
      </c>
      <c r="D62" s="40">
        <v>141.18333333333331</v>
      </c>
      <c r="E62" s="40">
        <v>138.36666666666662</v>
      </c>
      <c r="F62" s="40">
        <v>136.58333333333331</v>
      </c>
      <c r="G62" s="40">
        <v>133.76666666666662</v>
      </c>
      <c r="H62" s="40">
        <v>142.96666666666661</v>
      </c>
      <c r="I62" s="40">
        <v>145.78333333333327</v>
      </c>
      <c r="J62" s="40">
        <v>147.56666666666661</v>
      </c>
      <c r="K62" s="31">
        <v>144</v>
      </c>
      <c r="L62" s="31">
        <v>139.4</v>
      </c>
      <c r="M62" s="31">
        <v>6.4983300000000002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598.4</v>
      </c>
      <c r="D63" s="40">
        <v>604.29999999999995</v>
      </c>
      <c r="E63" s="40">
        <v>588.29999999999995</v>
      </c>
      <c r="F63" s="40">
        <v>578.20000000000005</v>
      </c>
      <c r="G63" s="40">
        <v>562.20000000000005</v>
      </c>
      <c r="H63" s="40">
        <v>614.39999999999986</v>
      </c>
      <c r="I63" s="40">
        <v>630.39999999999986</v>
      </c>
      <c r="J63" s="40">
        <v>640.49999999999977</v>
      </c>
      <c r="K63" s="31">
        <v>620.29999999999995</v>
      </c>
      <c r="L63" s="31">
        <v>594.20000000000005</v>
      </c>
      <c r="M63" s="31">
        <v>36.482030000000002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896.35</v>
      </c>
      <c r="D64" s="40">
        <v>900.23333333333323</v>
      </c>
      <c r="E64" s="40">
        <v>885.46666666666647</v>
      </c>
      <c r="F64" s="40">
        <v>874.58333333333326</v>
      </c>
      <c r="G64" s="40">
        <v>859.81666666666649</v>
      </c>
      <c r="H64" s="40">
        <v>911.11666666666645</v>
      </c>
      <c r="I64" s="40">
        <v>925.8833333333331</v>
      </c>
      <c r="J64" s="40">
        <v>936.76666666666642</v>
      </c>
      <c r="K64" s="31">
        <v>915</v>
      </c>
      <c r="L64" s="31">
        <v>889.35</v>
      </c>
      <c r="M64" s="31">
        <v>13.60319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169.55</v>
      </c>
      <c r="D65" s="40">
        <v>169.33333333333334</v>
      </c>
      <c r="E65" s="40">
        <v>166.16666666666669</v>
      </c>
      <c r="F65" s="40">
        <v>162.78333333333333</v>
      </c>
      <c r="G65" s="40">
        <v>159.61666666666667</v>
      </c>
      <c r="H65" s="40">
        <v>172.7166666666667</v>
      </c>
      <c r="I65" s="40">
        <v>175.88333333333338</v>
      </c>
      <c r="J65" s="40">
        <v>179.26666666666671</v>
      </c>
      <c r="K65" s="31">
        <v>172.5</v>
      </c>
      <c r="L65" s="31">
        <v>165.95</v>
      </c>
      <c r="M65" s="31">
        <v>20.052810000000001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175.9</v>
      </c>
      <c r="D66" s="40">
        <v>178.5</v>
      </c>
      <c r="E66" s="40">
        <v>172.7</v>
      </c>
      <c r="F66" s="40">
        <v>169.5</v>
      </c>
      <c r="G66" s="40">
        <v>163.69999999999999</v>
      </c>
      <c r="H66" s="40">
        <v>181.7</v>
      </c>
      <c r="I66" s="40">
        <v>187.5</v>
      </c>
      <c r="J66" s="40">
        <v>190.7</v>
      </c>
      <c r="K66" s="31">
        <v>184.3</v>
      </c>
      <c r="L66" s="31">
        <v>175.3</v>
      </c>
      <c r="M66" s="31">
        <v>136.03152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5397.5</v>
      </c>
      <c r="D67" s="40">
        <v>5432.6333333333332</v>
      </c>
      <c r="E67" s="40">
        <v>5300.2666666666664</v>
      </c>
      <c r="F67" s="40">
        <v>5203.0333333333328</v>
      </c>
      <c r="G67" s="40">
        <v>5070.6666666666661</v>
      </c>
      <c r="H67" s="40">
        <v>5529.8666666666668</v>
      </c>
      <c r="I67" s="40">
        <v>5662.2333333333336</v>
      </c>
      <c r="J67" s="40">
        <v>5759.4666666666672</v>
      </c>
      <c r="K67" s="31">
        <v>5565</v>
      </c>
      <c r="L67" s="31">
        <v>5335.4</v>
      </c>
      <c r="M67" s="31">
        <v>4.17767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1563.65</v>
      </c>
      <c r="D68" s="40">
        <v>1575.2166666666665</v>
      </c>
      <c r="E68" s="40">
        <v>1543.4333333333329</v>
      </c>
      <c r="F68" s="40">
        <v>1523.2166666666665</v>
      </c>
      <c r="G68" s="40">
        <v>1491.4333333333329</v>
      </c>
      <c r="H68" s="40">
        <v>1595.4333333333329</v>
      </c>
      <c r="I68" s="40">
        <v>1627.2166666666662</v>
      </c>
      <c r="J68" s="40">
        <v>1647.4333333333329</v>
      </c>
      <c r="K68" s="31">
        <v>1607</v>
      </c>
      <c r="L68" s="31">
        <v>1555</v>
      </c>
      <c r="M68" s="31">
        <v>4.8346400000000003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680.15</v>
      </c>
      <c r="D69" s="40">
        <v>674.25</v>
      </c>
      <c r="E69" s="40">
        <v>663.5</v>
      </c>
      <c r="F69" s="40">
        <v>646.85</v>
      </c>
      <c r="G69" s="40">
        <v>636.1</v>
      </c>
      <c r="H69" s="40">
        <v>690.9</v>
      </c>
      <c r="I69" s="40">
        <v>701.65</v>
      </c>
      <c r="J69" s="40">
        <v>718.3</v>
      </c>
      <c r="K69" s="31">
        <v>685</v>
      </c>
      <c r="L69" s="31">
        <v>657.6</v>
      </c>
      <c r="M69" s="31">
        <v>38.69614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824.25</v>
      </c>
      <c r="D70" s="40">
        <v>830.4</v>
      </c>
      <c r="E70" s="40">
        <v>813.84999999999991</v>
      </c>
      <c r="F70" s="40">
        <v>803.44999999999993</v>
      </c>
      <c r="G70" s="40">
        <v>786.89999999999986</v>
      </c>
      <c r="H70" s="40">
        <v>840.8</v>
      </c>
      <c r="I70" s="40">
        <v>857.34999999999991</v>
      </c>
      <c r="J70" s="40">
        <v>867.75</v>
      </c>
      <c r="K70" s="31">
        <v>846.95</v>
      </c>
      <c r="L70" s="31">
        <v>820</v>
      </c>
      <c r="M70" s="31">
        <v>2.2048000000000001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468.1</v>
      </c>
      <c r="D71" s="40">
        <v>463.88333333333338</v>
      </c>
      <c r="E71" s="40">
        <v>454.31666666666678</v>
      </c>
      <c r="F71" s="40">
        <v>440.53333333333342</v>
      </c>
      <c r="G71" s="40">
        <v>430.96666666666681</v>
      </c>
      <c r="H71" s="40">
        <v>477.66666666666674</v>
      </c>
      <c r="I71" s="40">
        <v>487.23333333333335</v>
      </c>
      <c r="J71" s="40">
        <v>501.01666666666671</v>
      </c>
      <c r="K71" s="31">
        <v>473.45</v>
      </c>
      <c r="L71" s="31">
        <v>450.1</v>
      </c>
      <c r="M71" s="31">
        <v>18.627400000000002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885.25</v>
      </c>
      <c r="D72" s="40">
        <v>892.26666666666677</v>
      </c>
      <c r="E72" s="40">
        <v>874.53333333333353</v>
      </c>
      <c r="F72" s="40">
        <v>863.81666666666672</v>
      </c>
      <c r="G72" s="40">
        <v>846.08333333333348</v>
      </c>
      <c r="H72" s="40">
        <v>902.98333333333358</v>
      </c>
      <c r="I72" s="40">
        <v>920.71666666666692</v>
      </c>
      <c r="J72" s="40">
        <v>931.43333333333362</v>
      </c>
      <c r="K72" s="31">
        <v>910</v>
      </c>
      <c r="L72" s="31">
        <v>881.55</v>
      </c>
      <c r="M72" s="31">
        <v>9.5632999999999999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413.65</v>
      </c>
      <c r="D73" s="40">
        <v>412.98333333333335</v>
      </c>
      <c r="E73" s="40">
        <v>407.4666666666667</v>
      </c>
      <c r="F73" s="40">
        <v>401.28333333333336</v>
      </c>
      <c r="G73" s="40">
        <v>395.76666666666671</v>
      </c>
      <c r="H73" s="40">
        <v>419.16666666666669</v>
      </c>
      <c r="I73" s="40">
        <v>424.68333333333334</v>
      </c>
      <c r="J73" s="40">
        <v>430.86666666666667</v>
      </c>
      <c r="K73" s="31">
        <v>418.5</v>
      </c>
      <c r="L73" s="31">
        <v>406.8</v>
      </c>
      <c r="M73" s="31">
        <v>80.706050000000005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590.75</v>
      </c>
      <c r="D74" s="40">
        <v>590.91666666666663</v>
      </c>
      <c r="E74" s="40">
        <v>584.83333333333326</v>
      </c>
      <c r="F74" s="40">
        <v>578.91666666666663</v>
      </c>
      <c r="G74" s="40">
        <v>572.83333333333326</v>
      </c>
      <c r="H74" s="40">
        <v>596.83333333333326</v>
      </c>
      <c r="I74" s="40">
        <v>602.91666666666652</v>
      </c>
      <c r="J74" s="40">
        <v>608.83333333333326</v>
      </c>
      <c r="K74" s="31">
        <v>597</v>
      </c>
      <c r="L74" s="31">
        <v>585</v>
      </c>
      <c r="M74" s="31">
        <v>14.072749999999999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1928.05</v>
      </c>
      <c r="D75" s="40">
        <v>1941.6833333333334</v>
      </c>
      <c r="E75" s="40">
        <v>1888.3666666666668</v>
      </c>
      <c r="F75" s="40">
        <v>1848.6833333333334</v>
      </c>
      <c r="G75" s="40">
        <v>1795.3666666666668</v>
      </c>
      <c r="H75" s="40">
        <v>1981.3666666666668</v>
      </c>
      <c r="I75" s="40">
        <v>2034.6833333333334</v>
      </c>
      <c r="J75" s="40">
        <v>2074.3666666666668</v>
      </c>
      <c r="K75" s="31">
        <v>1995</v>
      </c>
      <c r="L75" s="31">
        <v>1902</v>
      </c>
      <c r="M75" s="31">
        <v>1.2915300000000001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2437.35</v>
      </c>
      <c r="D76" s="40">
        <v>2446.6333333333332</v>
      </c>
      <c r="E76" s="40">
        <v>2370.9166666666665</v>
      </c>
      <c r="F76" s="40">
        <v>2304.4833333333331</v>
      </c>
      <c r="G76" s="40">
        <v>2228.7666666666664</v>
      </c>
      <c r="H76" s="40">
        <v>2513.0666666666666</v>
      </c>
      <c r="I76" s="40">
        <v>2588.7833333333338</v>
      </c>
      <c r="J76" s="40">
        <v>2655.2166666666667</v>
      </c>
      <c r="K76" s="31">
        <v>2522.35</v>
      </c>
      <c r="L76" s="31">
        <v>2380.1999999999998</v>
      </c>
      <c r="M76" s="31">
        <v>23.625389999999999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208.05</v>
      </c>
      <c r="D77" s="40">
        <v>211.23333333333335</v>
      </c>
      <c r="E77" s="40">
        <v>200.91666666666669</v>
      </c>
      <c r="F77" s="40">
        <v>193.78333333333333</v>
      </c>
      <c r="G77" s="40">
        <v>183.46666666666667</v>
      </c>
      <c r="H77" s="40">
        <v>218.3666666666667</v>
      </c>
      <c r="I77" s="40">
        <v>228.68333333333337</v>
      </c>
      <c r="J77" s="40">
        <v>235.81666666666672</v>
      </c>
      <c r="K77" s="31">
        <v>221.55</v>
      </c>
      <c r="L77" s="31">
        <v>204.1</v>
      </c>
      <c r="M77" s="31">
        <v>24.306229999999999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5073.3999999999996</v>
      </c>
      <c r="D78" s="40">
        <v>5120.8</v>
      </c>
      <c r="E78" s="40">
        <v>5002.6000000000004</v>
      </c>
      <c r="F78" s="40">
        <v>4931.8</v>
      </c>
      <c r="G78" s="40">
        <v>4813.6000000000004</v>
      </c>
      <c r="H78" s="40">
        <v>5191.6000000000004</v>
      </c>
      <c r="I78" s="40">
        <v>5309.7999999999993</v>
      </c>
      <c r="J78" s="40">
        <v>5380.6</v>
      </c>
      <c r="K78" s="31">
        <v>5239</v>
      </c>
      <c r="L78" s="31">
        <v>5050</v>
      </c>
      <c r="M78" s="31">
        <v>3.7297899999999999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5112.05</v>
      </c>
      <c r="D79" s="40">
        <v>5176.7166666666662</v>
      </c>
      <c r="E79" s="40">
        <v>4985.4333333333325</v>
      </c>
      <c r="F79" s="40">
        <v>4858.8166666666666</v>
      </c>
      <c r="G79" s="40">
        <v>4667.5333333333328</v>
      </c>
      <c r="H79" s="40">
        <v>5303.3333333333321</v>
      </c>
      <c r="I79" s="40">
        <v>5494.6166666666668</v>
      </c>
      <c r="J79" s="40">
        <v>5621.2333333333318</v>
      </c>
      <c r="K79" s="31">
        <v>5368</v>
      </c>
      <c r="L79" s="31">
        <v>5050.1000000000004</v>
      </c>
      <c r="M79" s="31">
        <v>4.5770600000000004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3383.35</v>
      </c>
      <c r="D80" s="40">
        <v>3427.1</v>
      </c>
      <c r="E80" s="40">
        <v>3304.2999999999997</v>
      </c>
      <c r="F80" s="40">
        <v>3225.25</v>
      </c>
      <c r="G80" s="40">
        <v>3102.45</v>
      </c>
      <c r="H80" s="40">
        <v>3506.1499999999996</v>
      </c>
      <c r="I80" s="40">
        <v>3628.95</v>
      </c>
      <c r="J80" s="40">
        <v>3707.9999999999995</v>
      </c>
      <c r="K80" s="31">
        <v>3549.9</v>
      </c>
      <c r="L80" s="31">
        <v>3348.05</v>
      </c>
      <c r="M80" s="31">
        <v>2.60364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4637.45</v>
      </c>
      <c r="D81" s="40">
        <v>4639.5</v>
      </c>
      <c r="E81" s="40">
        <v>4591.2</v>
      </c>
      <c r="F81" s="40">
        <v>4544.95</v>
      </c>
      <c r="G81" s="40">
        <v>4496.6499999999996</v>
      </c>
      <c r="H81" s="40">
        <v>4685.75</v>
      </c>
      <c r="I81" s="40">
        <v>4734.0499999999993</v>
      </c>
      <c r="J81" s="40">
        <v>4780.3</v>
      </c>
      <c r="K81" s="31">
        <v>4687.8</v>
      </c>
      <c r="L81" s="31">
        <v>4593.25</v>
      </c>
      <c r="M81" s="31">
        <v>3.6299600000000001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2612.5500000000002</v>
      </c>
      <c r="D82" s="40">
        <v>2635.1166666666668</v>
      </c>
      <c r="E82" s="40">
        <v>2578.2333333333336</v>
      </c>
      <c r="F82" s="40">
        <v>2543.916666666667</v>
      </c>
      <c r="G82" s="40">
        <v>2487.0333333333338</v>
      </c>
      <c r="H82" s="40">
        <v>2669.4333333333334</v>
      </c>
      <c r="I82" s="40">
        <v>2726.3166666666666</v>
      </c>
      <c r="J82" s="40">
        <v>2760.6333333333332</v>
      </c>
      <c r="K82" s="31">
        <v>2692</v>
      </c>
      <c r="L82" s="31">
        <v>2600.8000000000002</v>
      </c>
      <c r="M82" s="31">
        <v>5.1902900000000001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542.79999999999995</v>
      </c>
      <c r="D83" s="40">
        <v>541</v>
      </c>
      <c r="E83" s="40">
        <v>534</v>
      </c>
      <c r="F83" s="40">
        <v>525.20000000000005</v>
      </c>
      <c r="G83" s="40">
        <v>518.20000000000005</v>
      </c>
      <c r="H83" s="40">
        <v>549.79999999999995</v>
      </c>
      <c r="I83" s="40">
        <v>556.79999999999995</v>
      </c>
      <c r="J83" s="40">
        <v>565.59999999999991</v>
      </c>
      <c r="K83" s="31">
        <v>548</v>
      </c>
      <c r="L83" s="31">
        <v>532.20000000000005</v>
      </c>
      <c r="M83" s="31">
        <v>3.65781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1755.05</v>
      </c>
      <c r="D84" s="40">
        <v>1751.6666666666667</v>
      </c>
      <c r="E84" s="40">
        <v>1718.3833333333334</v>
      </c>
      <c r="F84" s="40">
        <v>1681.7166666666667</v>
      </c>
      <c r="G84" s="40">
        <v>1648.4333333333334</v>
      </c>
      <c r="H84" s="40">
        <v>1788.3333333333335</v>
      </c>
      <c r="I84" s="40">
        <v>1821.6166666666668</v>
      </c>
      <c r="J84" s="40">
        <v>1858.2833333333335</v>
      </c>
      <c r="K84" s="31">
        <v>1784.95</v>
      </c>
      <c r="L84" s="31">
        <v>1715</v>
      </c>
      <c r="M84" s="31">
        <v>1.82233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1463.3</v>
      </c>
      <c r="D85" s="40">
        <v>1475.3833333333332</v>
      </c>
      <c r="E85" s="40">
        <v>1440.4166666666665</v>
      </c>
      <c r="F85" s="40">
        <v>1417.5333333333333</v>
      </c>
      <c r="G85" s="40">
        <v>1382.5666666666666</v>
      </c>
      <c r="H85" s="40">
        <v>1498.2666666666664</v>
      </c>
      <c r="I85" s="40">
        <v>1533.2333333333331</v>
      </c>
      <c r="J85" s="40">
        <v>1556.1166666666663</v>
      </c>
      <c r="K85" s="31">
        <v>1510.35</v>
      </c>
      <c r="L85" s="31">
        <v>1452.5</v>
      </c>
      <c r="M85" s="31">
        <v>12.426310000000001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178.65</v>
      </c>
      <c r="D86" s="40">
        <v>179.91666666666666</v>
      </c>
      <c r="E86" s="40">
        <v>176.58333333333331</v>
      </c>
      <c r="F86" s="40">
        <v>174.51666666666665</v>
      </c>
      <c r="G86" s="40">
        <v>171.18333333333331</v>
      </c>
      <c r="H86" s="40">
        <v>181.98333333333332</v>
      </c>
      <c r="I86" s="40">
        <v>185.31666666666663</v>
      </c>
      <c r="J86" s="40">
        <v>187.38333333333333</v>
      </c>
      <c r="K86" s="31">
        <v>183.25</v>
      </c>
      <c r="L86" s="31">
        <v>177.85</v>
      </c>
      <c r="M86" s="31">
        <v>26.369019999999999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103.9</v>
      </c>
      <c r="D87" s="40">
        <v>101.06666666666668</v>
      </c>
      <c r="E87" s="40">
        <v>96.433333333333351</v>
      </c>
      <c r="F87" s="40">
        <v>88.966666666666669</v>
      </c>
      <c r="G87" s="40">
        <v>84.333333333333343</v>
      </c>
      <c r="H87" s="40">
        <v>108.53333333333336</v>
      </c>
      <c r="I87" s="40">
        <v>113.16666666666669</v>
      </c>
      <c r="J87" s="40">
        <v>120.63333333333337</v>
      </c>
      <c r="K87" s="31">
        <v>105.7</v>
      </c>
      <c r="L87" s="31">
        <v>93.6</v>
      </c>
      <c r="M87" s="31">
        <v>1289.41859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256.14999999999998</v>
      </c>
      <c r="D88" s="40">
        <v>259.23333333333329</v>
      </c>
      <c r="E88" s="40">
        <v>252.01666666666659</v>
      </c>
      <c r="F88" s="40">
        <v>247.8833333333333</v>
      </c>
      <c r="G88" s="40">
        <v>240.6666666666666</v>
      </c>
      <c r="H88" s="40">
        <v>263.36666666666656</v>
      </c>
      <c r="I88" s="40">
        <v>270.58333333333326</v>
      </c>
      <c r="J88" s="40">
        <v>274.71666666666658</v>
      </c>
      <c r="K88" s="31">
        <v>266.45</v>
      </c>
      <c r="L88" s="31">
        <v>255.1</v>
      </c>
      <c r="M88" s="31">
        <v>11.73066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150.5</v>
      </c>
      <c r="D89" s="40">
        <v>151.04999999999998</v>
      </c>
      <c r="E89" s="40">
        <v>148.19999999999996</v>
      </c>
      <c r="F89" s="40">
        <v>145.89999999999998</v>
      </c>
      <c r="G89" s="40">
        <v>143.04999999999995</v>
      </c>
      <c r="H89" s="40">
        <v>153.34999999999997</v>
      </c>
      <c r="I89" s="40">
        <v>156.19999999999999</v>
      </c>
      <c r="J89" s="40">
        <v>158.49999999999997</v>
      </c>
      <c r="K89" s="31">
        <v>153.9</v>
      </c>
      <c r="L89" s="31">
        <v>148.75</v>
      </c>
      <c r="M89" s="31">
        <v>90.699119999999994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39.85</v>
      </c>
      <c r="D90" s="40">
        <v>40.4</v>
      </c>
      <c r="E90" s="40">
        <v>39.049999999999997</v>
      </c>
      <c r="F90" s="40">
        <v>38.25</v>
      </c>
      <c r="G90" s="40">
        <v>36.9</v>
      </c>
      <c r="H90" s="40">
        <v>41.199999999999996</v>
      </c>
      <c r="I90" s="40">
        <v>42.550000000000004</v>
      </c>
      <c r="J90" s="40">
        <v>43.349999999999994</v>
      </c>
      <c r="K90" s="31">
        <v>41.75</v>
      </c>
      <c r="L90" s="31">
        <v>39.6</v>
      </c>
      <c r="M90" s="31">
        <v>197.96472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3693.95</v>
      </c>
      <c r="D91" s="40">
        <v>3666.5333333333333</v>
      </c>
      <c r="E91" s="40">
        <v>3608.0666666666666</v>
      </c>
      <c r="F91" s="40">
        <v>3522.1833333333334</v>
      </c>
      <c r="G91" s="40">
        <v>3463.7166666666667</v>
      </c>
      <c r="H91" s="40">
        <v>3752.4166666666665</v>
      </c>
      <c r="I91" s="40">
        <v>3810.8833333333328</v>
      </c>
      <c r="J91" s="40">
        <v>3896.7666666666664</v>
      </c>
      <c r="K91" s="31">
        <v>3725</v>
      </c>
      <c r="L91" s="31">
        <v>3580.65</v>
      </c>
      <c r="M91" s="31">
        <v>1.9233800000000001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493.15</v>
      </c>
      <c r="D92" s="40">
        <v>497.11666666666662</v>
      </c>
      <c r="E92" s="40">
        <v>484.38333333333321</v>
      </c>
      <c r="F92" s="40">
        <v>475.61666666666662</v>
      </c>
      <c r="G92" s="40">
        <v>462.88333333333321</v>
      </c>
      <c r="H92" s="40">
        <v>505.88333333333321</v>
      </c>
      <c r="I92" s="40">
        <v>518.61666666666667</v>
      </c>
      <c r="J92" s="40">
        <v>527.38333333333321</v>
      </c>
      <c r="K92" s="31">
        <v>509.85</v>
      </c>
      <c r="L92" s="31">
        <v>488.35</v>
      </c>
      <c r="M92" s="31">
        <v>10.67329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618.75</v>
      </c>
      <c r="D93" s="40">
        <v>620.63333333333333</v>
      </c>
      <c r="E93" s="40">
        <v>608.36666666666667</v>
      </c>
      <c r="F93" s="40">
        <v>597.98333333333335</v>
      </c>
      <c r="G93" s="40">
        <v>585.7166666666667</v>
      </c>
      <c r="H93" s="40">
        <v>631.01666666666665</v>
      </c>
      <c r="I93" s="40">
        <v>643.2833333333333</v>
      </c>
      <c r="J93" s="40">
        <v>653.66666666666663</v>
      </c>
      <c r="K93" s="31">
        <v>632.9</v>
      </c>
      <c r="L93" s="31">
        <v>610.25</v>
      </c>
      <c r="M93" s="31">
        <v>0.45458999999999999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960.8</v>
      </c>
      <c r="D94" s="40">
        <v>965.61666666666667</v>
      </c>
      <c r="E94" s="40">
        <v>948.23333333333335</v>
      </c>
      <c r="F94" s="40">
        <v>935.66666666666663</v>
      </c>
      <c r="G94" s="40">
        <v>918.2833333333333</v>
      </c>
      <c r="H94" s="40">
        <v>978.18333333333339</v>
      </c>
      <c r="I94" s="40">
        <v>995.56666666666683</v>
      </c>
      <c r="J94" s="40">
        <v>1008.1333333333334</v>
      </c>
      <c r="K94" s="31">
        <v>983</v>
      </c>
      <c r="L94" s="31">
        <v>953.05</v>
      </c>
      <c r="M94" s="31">
        <v>9.8846399999999992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578.79999999999995</v>
      </c>
      <c r="D95" s="40">
        <v>575.06666666666661</v>
      </c>
      <c r="E95" s="40">
        <v>568.73333333333323</v>
      </c>
      <c r="F95" s="40">
        <v>558.66666666666663</v>
      </c>
      <c r="G95" s="40">
        <v>552.33333333333326</v>
      </c>
      <c r="H95" s="40">
        <v>585.13333333333321</v>
      </c>
      <c r="I95" s="40">
        <v>591.4666666666667</v>
      </c>
      <c r="J95" s="40">
        <v>601.53333333333319</v>
      </c>
      <c r="K95" s="31">
        <v>581.4</v>
      </c>
      <c r="L95" s="31">
        <v>565</v>
      </c>
      <c r="M95" s="31">
        <v>1.7999099999999999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2350.9</v>
      </c>
      <c r="D96" s="40">
        <v>2359.0833333333335</v>
      </c>
      <c r="E96" s="40">
        <v>2283.3666666666668</v>
      </c>
      <c r="F96" s="40">
        <v>2215.8333333333335</v>
      </c>
      <c r="G96" s="40">
        <v>2140.1166666666668</v>
      </c>
      <c r="H96" s="40">
        <v>2426.6166666666668</v>
      </c>
      <c r="I96" s="40">
        <v>2502.333333333333</v>
      </c>
      <c r="J96" s="40">
        <v>2569.8666666666668</v>
      </c>
      <c r="K96" s="31">
        <v>2434.8000000000002</v>
      </c>
      <c r="L96" s="31">
        <v>2291.5500000000002</v>
      </c>
      <c r="M96" s="31">
        <v>21.653320000000001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1713.8</v>
      </c>
      <c r="D97" s="40">
        <v>1729.55</v>
      </c>
      <c r="E97" s="40">
        <v>1694.35</v>
      </c>
      <c r="F97" s="40">
        <v>1674.8999999999999</v>
      </c>
      <c r="G97" s="40">
        <v>1639.6999999999998</v>
      </c>
      <c r="H97" s="40">
        <v>1749</v>
      </c>
      <c r="I97" s="40">
        <v>1784.2000000000003</v>
      </c>
      <c r="J97" s="40">
        <v>1803.65</v>
      </c>
      <c r="K97" s="31">
        <v>1764.75</v>
      </c>
      <c r="L97" s="31">
        <v>1710.1</v>
      </c>
      <c r="M97" s="31">
        <v>7.1624999999999996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614.4</v>
      </c>
      <c r="D98" s="40">
        <v>621.79999999999995</v>
      </c>
      <c r="E98" s="40">
        <v>604.39999999999986</v>
      </c>
      <c r="F98" s="40">
        <v>594.39999999999986</v>
      </c>
      <c r="G98" s="40">
        <v>576.99999999999977</v>
      </c>
      <c r="H98" s="40">
        <v>631.79999999999995</v>
      </c>
      <c r="I98" s="40">
        <v>649.20000000000005</v>
      </c>
      <c r="J98" s="40">
        <v>659.2</v>
      </c>
      <c r="K98" s="31">
        <v>639.20000000000005</v>
      </c>
      <c r="L98" s="31">
        <v>611.79999999999995</v>
      </c>
      <c r="M98" s="31">
        <v>10.09956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315.95</v>
      </c>
      <c r="D99" s="40">
        <v>315.81666666666666</v>
      </c>
      <c r="E99" s="40">
        <v>312.88333333333333</v>
      </c>
      <c r="F99" s="40">
        <v>309.81666666666666</v>
      </c>
      <c r="G99" s="40">
        <v>306.88333333333333</v>
      </c>
      <c r="H99" s="40">
        <v>318.88333333333333</v>
      </c>
      <c r="I99" s="40">
        <v>321.81666666666661</v>
      </c>
      <c r="J99" s="40">
        <v>324.88333333333333</v>
      </c>
      <c r="K99" s="31">
        <v>318.75</v>
      </c>
      <c r="L99" s="31">
        <v>312.75</v>
      </c>
      <c r="M99" s="31">
        <v>8.30274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1194</v>
      </c>
      <c r="D100" s="40">
        <v>1201.1166666666666</v>
      </c>
      <c r="E100" s="40">
        <v>1178.8833333333332</v>
      </c>
      <c r="F100" s="40">
        <v>1163.7666666666667</v>
      </c>
      <c r="G100" s="40">
        <v>1141.5333333333333</v>
      </c>
      <c r="H100" s="40">
        <v>1216.2333333333331</v>
      </c>
      <c r="I100" s="40">
        <v>1238.4666666666662</v>
      </c>
      <c r="J100" s="40">
        <v>1253.583333333333</v>
      </c>
      <c r="K100" s="31">
        <v>1223.3499999999999</v>
      </c>
      <c r="L100" s="31">
        <v>1186</v>
      </c>
      <c r="M100" s="31">
        <v>38.123049999999999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2781.4</v>
      </c>
      <c r="D101" s="40">
        <v>2804.9499999999994</v>
      </c>
      <c r="E101" s="40">
        <v>2742.8999999999987</v>
      </c>
      <c r="F101" s="40">
        <v>2704.3999999999992</v>
      </c>
      <c r="G101" s="40">
        <v>2642.3499999999985</v>
      </c>
      <c r="H101" s="40">
        <v>2843.4499999999989</v>
      </c>
      <c r="I101" s="40">
        <v>2905.4999999999991</v>
      </c>
      <c r="J101" s="40">
        <v>2943.9999999999991</v>
      </c>
      <c r="K101" s="31">
        <v>2867</v>
      </c>
      <c r="L101" s="31">
        <v>2766.45</v>
      </c>
      <c r="M101" s="31">
        <v>5.0000200000000001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1680.75</v>
      </c>
      <c r="D102" s="40">
        <v>1686.5</v>
      </c>
      <c r="E102" s="40">
        <v>1665</v>
      </c>
      <c r="F102" s="40">
        <v>1649.25</v>
      </c>
      <c r="G102" s="40">
        <v>1627.75</v>
      </c>
      <c r="H102" s="40">
        <v>1702.25</v>
      </c>
      <c r="I102" s="40">
        <v>1723.75</v>
      </c>
      <c r="J102" s="40">
        <v>1739.5</v>
      </c>
      <c r="K102" s="31">
        <v>1708</v>
      </c>
      <c r="L102" s="31">
        <v>1670.75</v>
      </c>
      <c r="M102" s="31">
        <v>60.877769999999998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690.75</v>
      </c>
      <c r="D103" s="40">
        <v>690.25</v>
      </c>
      <c r="E103" s="40">
        <v>678.5</v>
      </c>
      <c r="F103" s="40">
        <v>666.25</v>
      </c>
      <c r="G103" s="40">
        <v>654.5</v>
      </c>
      <c r="H103" s="40">
        <v>702.5</v>
      </c>
      <c r="I103" s="40">
        <v>714.25</v>
      </c>
      <c r="J103" s="40">
        <v>726.5</v>
      </c>
      <c r="K103" s="31">
        <v>702</v>
      </c>
      <c r="L103" s="31">
        <v>678</v>
      </c>
      <c r="M103" s="31">
        <v>35.338900000000002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1289.3499999999999</v>
      </c>
      <c r="D104" s="40">
        <v>1291.5</v>
      </c>
      <c r="E104" s="40">
        <v>1263.25</v>
      </c>
      <c r="F104" s="40">
        <v>1237.1500000000001</v>
      </c>
      <c r="G104" s="40">
        <v>1208.9000000000001</v>
      </c>
      <c r="H104" s="40">
        <v>1317.6</v>
      </c>
      <c r="I104" s="40">
        <v>1345.85</v>
      </c>
      <c r="J104" s="40">
        <v>1371.9499999999998</v>
      </c>
      <c r="K104" s="31">
        <v>1319.75</v>
      </c>
      <c r="L104" s="31">
        <v>1265.4000000000001</v>
      </c>
      <c r="M104" s="31">
        <v>16.311430000000001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2744.15</v>
      </c>
      <c r="D105" s="40">
        <v>2757.1999999999994</v>
      </c>
      <c r="E105" s="40">
        <v>2714.3999999999987</v>
      </c>
      <c r="F105" s="40">
        <v>2684.6499999999992</v>
      </c>
      <c r="G105" s="40">
        <v>2641.8499999999985</v>
      </c>
      <c r="H105" s="40">
        <v>2786.9499999999989</v>
      </c>
      <c r="I105" s="40">
        <v>2829.7499999999991</v>
      </c>
      <c r="J105" s="40">
        <v>2859.4999999999991</v>
      </c>
      <c r="K105" s="31">
        <v>2800</v>
      </c>
      <c r="L105" s="31">
        <v>2727.45</v>
      </c>
      <c r="M105" s="31">
        <v>3.8794200000000001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470.45</v>
      </c>
      <c r="D106" s="40">
        <v>475.65000000000003</v>
      </c>
      <c r="E106" s="40">
        <v>459.30000000000007</v>
      </c>
      <c r="F106" s="40">
        <v>448.15000000000003</v>
      </c>
      <c r="G106" s="40">
        <v>431.80000000000007</v>
      </c>
      <c r="H106" s="40">
        <v>486.80000000000007</v>
      </c>
      <c r="I106" s="40">
        <v>503.15000000000009</v>
      </c>
      <c r="J106" s="40">
        <v>514.30000000000007</v>
      </c>
      <c r="K106" s="31">
        <v>492</v>
      </c>
      <c r="L106" s="31">
        <v>464.5</v>
      </c>
      <c r="M106" s="31">
        <v>193.92383000000001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1327.15</v>
      </c>
      <c r="D107" s="40">
        <v>1339.6666666666667</v>
      </c>
      <c r="E107" s="40">
        <v>1282.5333333333335</v>
      </c>
      <c r="F107" s="40">
        <v>1237.9166666666667</v>
      </c>
      <c r="G107" s="40">
        <v>1180.7833333333335</v>
      </c>
      <c r="H107" s="40">
        <v>1384.2833333333335</v>
      </c>
      <c r="I107" s="40">
        <v>1441.4166666666667</v>
      </c>
      <c r="J107" s="40">
        <v>1486.0333333333335</v>
      </c>
      <c r="K107" s="31">
        <v>1396.8</v>
      </c>
      <c r="L107" s="31">
        <v>1295.05</v>
      </c>
      <c r="M107" s="31">
        <v>10.1952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327.85</v>
      </c>
      <c r="D108" s="40">
        <v>326.51666666666665</v>
      </c>
      <c r="E108" s="40">
        <v>323.63333333333333</v>
      </c>
      <c r="F108" s="40">
        <v>319.41666666666669</v>
      </c>
      <c r="G108" s="40">
        <v>316.53333333333336</v>
      </c>
      <c r="H108" s="40">
        <v>330.73333333333329</v>
      </c>
      <c r="I108" s="40">
        <v>333.61666666666662</v>
      </c>
      <c r="J108" s="40">
        <v>337.83333333333326</v>
      </c>
      <c r="K108" s="31">
        <v>329.4</v>
      </c>
      <c r="L108" s="31">
        <v>322.3</v>
      </c>
      <c r="M108" s="31">
        <v>41.376629999999999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2454.1</v>
      </c>
      <c r="D109" s="40">
        <v>2460.7833333333333</v>
      </c>
      <c r="E109" s="40">
        <v>2423.3166666666666</v>
      </c>
      <c r="F109" s="40">
        <v>2392.5333333333333</v>
      </c>
      <c r="G109" s="40">
        <v>2355.0666666666666</v>
      </c>
      <c r="H109" s="40">
        <v>2491.5666666666666</v>
      </c>
      <c r="I109" s="40">
        <v>2529.0333333333328</v>
      </c>
      <c r="J109" s="40">
        <v>2559.8166666666666</v>
      </c>
      <c r="K109" s="31">
        <v>2498.25</v>
      </c>
      <c r="L109" s="31">
        <v>2430</v>
      </c>
      <c r="M109" s="31">
        <v>18.456219999999998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322.35000000000002</v>
      </c>
      <c r="D110" s="40">
        <v>328.5</v>
      </c>
      <c r="E110" s="40">
        <v>309.55</v>
      </c>
      <c r="F110" s="40">
        <v>296.75</v>
      </c>
      <c r="G110" s="40">
        <v>277.8</v>
      </c>
      <c r="H110" s="40">
        <v>341.3</v>
      </c>
      <c r="I110" s="40">
        <v>360.25000000000006</v>
      </c>
      <c r="J110" s="40">
        <v>373.05</v>
      </c>
      <c r="K110" s="31">
        <v>347.45</v>
      </c>
      <c r="L110" s="31">
        <v>315.7</v>
      </c>
      <c r="M110" s="31">
        <v>38.607230000000001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2903.95</v>
      </c>
      <c r="D111" s="40">
        <v>2899.4333333333329</v>
      </c>
      <c r="E111" s="40">
        <v>2860.516666666666</v>
      </c>
      <c r="F111" s="40">
        <v>2817.083333333333</v>
      </c>
      <c r="G111" s="40">
        <v>2778.1666666666661</v>
      </c>
      <c r="H111" s="40">
        <v>2942.8666666666659</v>
      </c>
      <c r="I111" s="40">
        <v>2981.7833333333328</v>
      </c>
      <c r="J111" s="40">
        <v>3025.2166666666658</v>
      </c>
      <c r="K111" s="31">
        <v>2938.35</v>
      </c>
      <c r="L111" s="31">
        <v>2856</v>
      </c>
      <c r="M111" s="31">
        <v>43.643419999999999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759.3</v>
      </c>
      <c r="D112" s="40">
        <v>759.5</v>
      </c>
      <c r="E112" s="40">
        <v>753.15</v>
      </c>
      <c r="F112" s="40">
        <v>747</v>
      </c>
      <c r="G112" s="40">
        <v>740.65</v>
      </c>
      <c r="H112" s="40">
        <v>765.65</v>
      </c>
      <c r="I112" s="40">
        <v>771.99999999999989</v>
      </c>
      <c r="J112" s="40">
        <v>778.15</v>
      </c>
      <c r="K112" s="31">
        <v>765.85</v>
      </c>
      <c r="L112" s="31">
        <v>753.35</v>
      </c>
      <c r="M112" s="31">
        <v>132.48928000000001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1500.55</v>
      </c>
      <c r="D113" s="40">
        <v>1507.5666666666666</v>
      </c>
      <c r="E113" s="40">
        <v>1484.4333333333332</v>
      </c>
      <c r="F113" s="40">
        <v>1468.3166666666666</v>
      </c>
      <c r="G113" s="40">
        <v>1445.1833333333332</v>
      </c>
      <c r="H113" s="40">
        <v>1523.6833333333332</v>
      </c>
      <c r="I113" s="40">
        <v>1546.8166666666664</v>
      </c>
      <c r="J113" s="40">
        <v>1562.9333333333332</v>
      </c>
      <c r="K113" s="31">
        <v>1530.7</v>
      </c>
      <c r="L113" s="31">
        <v>1491.45</v>
      </c>
      <c r="M113" s="31">
        <v>9.4110099999999992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620.5</v>
      </c>
      <c r="D114" s="40">
        <v>625.7833333333333</v>
      </c>
      <c r="E114" s="40">
        <v>613.71666666666658</v>
      </c>
      <c r="F114" s="40">
        <v>606.93333333333328</v>
      </c>
      <c r="G114" s="40">
        <v>594.86666666666656</v>
      </c>
      <c r="H114" s="40">
        <v>632.56666666666661</v>
      </c>
      <c r="I114" s="40">
        <v>644.63333333333321</v>
      </c>
      <c r="J114" s="40">
        <v>651.41666666666663</v>
      </c>
      <c r="K114" s="31">
        <v>637.85</v>
      </c>
      <c r="L114" s="31">
        <v>619</v>
      </c>
      <c r="M114" s="31">
        <v>8.5460700000000003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784.3</v>
      </c>
      <c r="D115" s="40">
        <v>783.76666666666677</v>
      </c>
      <c r="E115" s="40">
        <v>768.53333333333353</v>
      </c>
      <c r="F115" s="40">
        <v>752.76666666666677</v>
      </c>
      <c r="G115" s="40">
        <v>737.53333333333353</v>
      </c>
      <c r="H115" s="40">
        <v>799.53333333333353</v>
      </c>
      <c r="I115" s="40">
        <v>814.76666666666688</v>
      </c>
      <c r="J115" s="40">
        <v>830.53333333333353</v>
      </c>
      <c r="K115" s="31">
        <v>799</v>
      </c>
      <c r="L115" s="31">
        <v>768</v>
      </c>
      <c r="M115" s="31">
        <v>4.7492000000000001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50</v>
      </c>
      <c r="D116" s="40">
        <v>50.333333333333336</v>
      </c>
      <c r="E116" s="40">
        <v>49.166666666666671</v>
      </c>
      <c r="F116" s="40">
        <v>48.333333333333336</v>
      </c>
      <c r="G116" s="40">
        <v>47.166666666666671</v>
      </c>
      <c r="H116" s="40">
        <v>51.166666666666671</v>
      </c>
      <c r="I116" s="40">
        <v>52.333333333333343</v>
      </c>
      <c r="J116" s="40">
        <v>53.166666666666671</v>
      </c>
      <c r="K116" s="31">
        <v>51.5</v>
      </c>
      <c r="L116" s="31">
        <v>49.5</v>
      </c>
      <c r="M116" s="31">
        <v>518.06071999999995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236.6</v>
      </c>
      <c r="D117" s="40">
        <v>238.69999999999996</v>
      </c>
      <c r="E117" s="40">
        <v>231.59999999999991</v>
      </c>
      <c r="F117" s="40">
        <v>226.59999999999994</v>
      </c>
      <c r="G117" s="40">
        <v>219.49999999999989</v>
      </c>
      <c r="H117" s="40">
        <v>243.69999999999993</v>
      </c>
      <c r="I117" s="40">
        <v>250.8</v>
      </c>
      <c r="J117" s="40">
        <v>255.79999999999995</v>
      </c>
      <c r="K117" s="31">
        <v>245.8</v>
      </c>
      <c r="L117" s="31">
        <v>233.7</v>
      </c>
      <c r="M117" s="31">
        <v>355.37151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229.75</v>
      </c>
      <c r="D118" s="40">
        <v>233.66666666666666</v>
      </c>
      <c r="E118" s="40">
        <v>220.08333333333331</v>
      </c>
      <c r="F118" s="40">
        <v>210.41666666666666</v>
      </c>
      <c r="G118" s="40">
        <v>196.83333333333331</v>
      </c>
      <c r="H118" s="40">
        <v>243.33333333333331</v>
      </c>
      <c r="I118" s="40">
        <v>256.91666666666663</v>
      </c>
      <c r="J118" s="40">
        <v>266.58333333333331</v>
      </c>
      <c r="K118" s="31">
        <v>247.25</v>
      </c>
      <c r="L118" s="31">
        <v>224</v>
      </c>
      <c r="M118" s="31">
        <v>339.07972000000001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7911.75</v>
      </c>
      <c r="D119" s="40">
        <v>8003.9000000000005</v>
      </c>
      <c r="E119" s="40">
        <v>7707.85</v>
      </c>
      <c r="F119" s="40">
        <v>7503.95</v>
      </c>
      <c r="G119" s="40">
        <v>7207.9</v>
      </c>
      <c r="H119" s="40">
        <v>8207.8000000000011</v>
      </c>
      <c r="I119" s="40">
        <v>8503.8500000000022</v>
      </c>
      <c r="J119" s="40">
        <v>8707.7500000000018</v>
      </c>
      <c r="K119" s="31">
        <v>8299.9500000000007</v>
      </c>
      <c r="L119" s="31">
        <v>7800</v>
      </c>
      <c r="M119" s="31">
        <v>4.3397899999999998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204.65</v>
      </c>
      <c r="D120" s="40">
        <v>210.79999999999998</v>
      </c>
      <c r="E120" s="40">
        <v>196.69999999999996</v>
      </c>
      <c r="F120" s="40">
        <v>188.74999999999997</v>
      </c>
      <c r="G120" s="40">
        <v>174.64999999999995</v>
      </c>
      <c r="H120" s="40">
        <v>218.74999999999997</v>
      </c>
      <c r="I120" s="40">
        <v>232.85</v>
      </c>
      <c r="J120" s="40">
        <v>240.79999999999998</v>
      </c>
      <c r="K120" s="31">
        <v>224.9</v>
      </c>
      <c r="L120" s="31">
        <v>202.85</v>
      </c>
      <c r="M120" s="31">
        <v>132.70594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130.69999999999999</v>
      </c>
      <c r="D121" s="40">
        <v>131.45000000000002</v>
      </c>
      <c r="E121" s="40">
        <v>129.25000000000003</v>
      </c>
      <c r="F121" s="40">
        <v>127.80000000000001</v>
      </c>
      <c r="G121" s="40">
        <v>125.60000000000002</v>
      </c>
      <c r="H121" s="40">
        <v>132.90000000000003</v>
      </c>
      <c r="I121" s="40">
        <v>135.10000000000002</v>
      </c>
      <c r="J121" s="40">
        <v>136.55000000000004</v>
      </c>
      <c r="K121" s="31">
        <v>133.65</v>
      </c>
      <c r="L121" s="31">
        <v>130</v>
      </c>
      <c r="M121" s="31">
        <v>109.17937000000001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4622.55</v>
      </c>
      <c r="D122" s="40">
        <v>4584.2</v>
      </c>
      <c r="E122" s="40">
        <v>4488.3999999999996</v>
      </c>
      <c r="F122" s="40">
        <v>4354.25</v>
      </c>
      <c r="G122" s="40">
        <v>4258.45</v>
      </c>
      <c r="H122" s="40">
        <v>4718.3499999999995</v>
      </c>
      <c r="I122" s="40">
        <v>4814.1500000000005</v>
      </c>
      <c r="J122" s="40">
        <v>4948.2999999999993</v>
      </c>
      <c r="K122" s="31">
        <v>4680</v>
      </c>
      <c r="L122" s="31">
        <v>4450.05</v>
      </c>
      <c r="M122" s="31">
        <v>56.04504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476.1</v>
      </c>
      <c r="D123" s="40">
        <v>482.2166666666667</v>
      </c>
      <c r="E123" s="40">
        <v>468.93333333333339</v>
      </c>
      <c r="F123" s="40">
        <v>461.76666666666671</v>
      </c>
      <c r="G123" s="40">
        <v>448.48333333333341</v>
      </c>
      <c r="H123" s="40">
        <v>489.38333333333338</v>
      </c>
      <c r="I123" s="40">
        <v>502.66666666666669</v>
      </c>
      <c r="J123" s="40">
        <v>509.83333333333337</v>
      </c>
      <c r="K123" s="31">
        <v>495.5</v>
      </c>
      <c r="L123" s="31">
        <v>475.05</v>
      </c>
      <c r="M123" s="31">
        <v>50.99924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302</v>
      </c>
      <c r="D124" s="40">
        <v>299.26666666666665</v>
      </c>
      <c r="E124" s="40">
        <v>292.73333333333329</v>
      </c>
      <c r="F124" s="40">
        <v>283.46666666666664</v>
      </c>
      <c r="G124" s="40">
        <v>276.93333333333328</v>
      </c>
      <c r="H124" s="40">
        <v>308.5333333333333</v>
      </c>
      <c r="I124" s="40">
        <v>315.06666666666661</v>
      </c>
      <c r="J124" s="40">
        <v>324.33333333333331</v>
      </c>
      <c r="K124" s="31">
        <v>305.8</v>
      </c>
      <c r="L124" s="31">
        <v>290</v>
      </c>
      <c r="M124" s="31">
        <v>53.30583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1196.4000000000001</v>
      </c>
      <c r="D125" s="40">
        <v>1192.6333333333334</v>
      </c>
      <c r="E125" s="40">
        <v>1180.5666666666668</v>
      </c>
      <c r="F125" s="40">
        <v>1164.7333333333333</v>
      </c>
      <c r="G125" s="40">
        <v>1152.6666666666667</v>
      </c>
      <c r="H125" s="40">
        <v>1208.4666666666669</v>
      </c>
      <c r="I125" s="40">
        <v>1220.5333333333335</v>
      </c>
      <c r="J125" s="40">
        <v>1236.366666666667</v>
      </c>
      <c r="K125" s="31">
        <v>1204.7</v>
      </c>
      <c r="L125" s="31">
        <v>1176.8</v>
      </c>
      <c r="M125" s="31">
        <v>26.18946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6289.65</v>
      </c>
      <c r="D126" s="40">
        <v>6454.8833333333341</v>
      </c>
      <c r="E126" s="40">
        <v>6059.7666666666682</v>
      </c>
      <c r="F126" s="40">
        <v>5829.8833333333341</v>
      </c>
      <c r="G126" s="40">
        <v>5434.7666666666682</v>
      </c>
      <c r="H126" s="40">
        <v>6684.7666666666682</v>
      </c>
      <c r="I126" s="40">
        <v>7079.883333333335</v>
      </c>
      <c r="J126" s="40">
        <v>7309.7666666666682</v>
      </c>
      <c r="K126" s="31">
        <v>6850</v>
      </c>
      <c r="L126" s="31">
        <v>6225</v>
      </c>
      <c r="M126" s="31">
        <v>5.56318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1719.8</v>
      </c>
      <c r="D127" s="40">
        <v>1730</v>
      </c>
      <c r="E127" s="40">
        <v>1696.8</v>
      </c>
      <c r="F127" s="40">
        <v>1673.8</v>
      </c>
      <c r="G127" s="40">
        <v>1640.6</v>
      </c>
      <c r="H127" s="40">
        <v>1753</v>
      </c>
      <c r="I127" s="40">
        <v>1786.1999999999998</v>
      </c>
      <c r="J127" s="40">
        <v>1809.2</v>
      </c>
      <c r="K127" s="31">
        <v>1763.2</v>
      </c>
      <c r="L127" s="31">
        <v>1707</v>
      </c>
      <c r="M127" s="31">
        <v>73.698089999999993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2018.7</v>
      </c>
      <c r="D128" s="40">
        <v>2028.2833333333335</v>
      </c>
      <c r="E128" s="40">
        <v>1991.5666666666671</v>
      </c>
      <c r="F128" s="40">
        <v>1964.4333333333336</v>
      </c>
      <c r="G128" s="40">
        <v>1927.7166666666672</v>
      </c>
      <c r="H128" s="40">
        <v>2055.416666666667</v>
      </c>
      <c r="I128" s="40">
        <v>2092.1333333333337</v>
      </c>
      <c r="J128" s="40">
        <v>2119.2666666666669</v>
      </c>
      <c r="K128" s="31">
        <v>2065</v>
      </c>
      <c r="L128" s="31">
        <v>2001.15</v>
      </c>
      <c r="M128" s="31">
        <v>3.6097399999999999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2279.85</v>
      </c>
      <c r="D129" s="40">
        <v>2272.65</v>
      </c>
      <c r="E129" s="40">
        <v>2238.4500000000003</v>
      </c>
      <c r="F129" s="40">
        <v>2197.0500000000002</v>
      </c>
      <c r="G129" s="40">
        <v>2162.8500000000004</v>
      </c>
      <c r="H129" s="40">
        <v>2314.0500000000002</v>
      </c>
      <c r="I129" s="40">
        <v>2348.25</v>
      </c>
      <c r="J129" s="40">
        <v>2389.65</v>
      </c>
      <c r="K129" s="31">
        <v>2306.85</v>
      </c>
      <c r="L129" s="31">
        <v>2231.25</v>
      </c>
      <c r="M129" s="31">
        <v>1.71109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380.85</v>
      </c>
      <c r="D130" s="40">
        <v>379.2833333333333</v>
      </c>
      <c r="E130" s="40">
        <v>374.56666666666661</v>
      </c>
      <c r="F130" s="40">
        <v>368.2833333333333</v>
      </c>
      <c r="G130" s="40">
        <v>363.56666666666661</v>
      </c>
      <c r="H130" s="40">
        <v>385.56666666666661</v>
      </c>
      <c r="I130" s="40">
        <v>390.2833333333333</v>
      </c>
      <c r="J130" s="40">
        <v>396.56666666666661</v>
      </c>
      <c r="K130" s="31">
        <v>384</v>
      </c>
      <c r="L130" s="31">
        <v>373</v>
      </c>
      <c r="M130" s="31">
        <v>15.213340000000001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667.8</v>
      </c>
      <c r="D131" s="40">
        <v>671.94999999999993</v>
      </c>
      <c r="E131" s="40">
        <v>653.89999999999986</v>
      </c>
      <c r="F131" s="40">
        <v>639.99999999999989</v>
      </c>
      <c r="G131" s="40">
        <v>621.94999999999982</v>
      </c>
      <c r="H131" s="40">
        <v>685.84999999999991</v>
      </c>
      <c r="I131" s="40">
        <v>703.89999999999986</v>
      </c>
      <c r="J131" s="40">
        <v>717.8</v>
      </c>
      <c r="K131" s="31">
        <v>690</v>
      </c>
      <c r="L131" s="31">
        <v>658.05</v>
      </c>
      <c r="M131" s="31">
        <v>101.62555999999999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425.1</v>
      </c>
      <c r="D132" s="40">
        <v>427.5</v>
      </c>
      <c r="E132" s="40">
        <v>418.5</v>
      </c>
      <c r="F132" s="40">
        <v>411.9</v>
      </c>
      <c r="G132" s="40">
        <v>402.9</v>
      </c>
      <c r="H132" s="40">
        <v>434.1</v>
      </c>
      <c r="I132" s="40">
        <v>443.1</v>
      </c>
      <c r="J132" s="40">
        <v>449.70000000000005</v>
      </c>
      <c r="K132" s="31">
        <v>436.5</v>
      </c>
      <c r="L132" s="31">
        <v>420.9</v>
      </c>
      <c r="M132" s="31">
        <v>56.920929999999998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3701.25</v>
      </c>
      <c r="D133" s="40">
        <v>3769.4166666666665</v>
      </c>
      <c r="E133" s="40">
        <v>3608.833333333333</v>
      </c>
      <c r="F133" s="40">
        <v>3516.4166666666665</v>
      </c>
      <c r="G133" s="40">
        <v>3355.833333333333</v>
      </c>
      <c r="H133" s="40">
        <v>3861.833333333333</v>
      </c>
      <c r="I133" s="40">
        <v>4022.4166666666661</v>
      </c>
      <c r="J133" s="40">
        <v>4114.833333333333</v>
      </c>
      <c r="K133" s="31">
        <v>3930</v>
      </c>
      <c r="L133" s="31">
        <v>3677</v>
      </c>
      <c r="M133" s="31">
        <v>9.1253399999999996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2171.4</v>
      </c>
      <c r="D134" s="40">
        <v>2165.2666666666669</v>
      </c>
      <c r="E134" s="40">
        <v>2128.8833333333337</v>
      </c>
      <c r="F134" s="40">
        <v>2086.3666666666668</v>
      </c>
      <c r="G134" s="40">
        <v>2049.9833333333336</v>
      </c>
      <c r="H134" s="40">
        <v>2207.7833333333338</v>
      </c>
      <c r="I134" s="40">
        <v>2244.166666666667</v>
      </c>
      <c r="J134" s="40">
        <v>2286.6833333333338</v>
      </c>
      <c r="K134" s="31">
        <v>2201.65</v>
      </c>
      <c r="L134" s="31">
        <v>2122.75</v>
      </c>
      <c r="M134" s="31">
        <v>59.318260000000002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84.8</v>
      </c>
      <c r="D135" s="40">
        <v>85.383333333333326</v>
      </c>
      <c r="E135" s="40">
        <v>83.916666666666657</v>
      </c>
      <c r="F135" s="40">
        <v>83.033333333333331</v>
      </c>
      <c r="G135" s="40">
        <v>81.566666666666663</v>
      </c>
      <c r="H135" s="40">
        <v>86.266666666666652</v>
      </c>
      <c r="I135" s="40">
        <v>87.73333333333332</v>
      </c>
      <c r="J135" s="40">
        <v>88.616666666666646</v>
      </c>
      <c r="K135" s="31">
        <v>86.85</v>
      </c>
      <c r="L135" s="31">
        <v>84.5</v>
      </c>
      <c r="M135" s="31">
        <v>88.627160000000003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4577.95</v>
      </c>
      <c r="D136" s="40">
        <v>4662.6500000000005</v>
      </c>
      <c r="E136" s="40">
        <v>4465.3000000000011</v>
      </c>
      <c r="F136" s="40">
        <v>4352.6500000000005</v>
      </c>
      <c r="G136" s="40">
        <v>4155.3000000000011</v>
      </c>
      <c r="H136" s="40">
        <v>4775.3000000000011</v>
      </c>
      <c r="I136" s="40">
        <v>4972.6500000000015</v>
      </c>
      <c r="J136" s="40">
        <v>5085.3000000000011</v>
      </c>
      <c r="K136" s="31">
        <v>4860</v>
      </c>
      <c r="L136" s="31">
        <v>4550</v>
      </c>
      <c r="M136" s="31">
        <v>4.8713699999999998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408.5</v>
      </c>
      <c r="D137" s="40">
        <v>410.60000000000008</v>
      </c>
      <c r="E137" s="40">
        <v>401.50000000000017</v>
      </c>
      <c r="F137" s="40">
        <v>394.50000000000011</v>
      </c>
      <c r="G137" s="40">
        <v>385.4000000000002</v>
      </c>
      <c r="H137" s="40">
        <v>417.60000000000014</v>
      </c>
      <c r="I137" s="40">
        <v>426.70000000000005</v>
      </c>
      <c r="J137" s="40">
        <v>433.7000000000001</v>
      </c>
      <c r="K137" s="31">
        <v>419.7</v>
      </c>
      <c r="L137" s="31">
        <v>403.6</v>
      </c>
      <c r="M137" s="31">
        <v>156.75738000000001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6543.5</v>
      </c>
      <c r="D138" s="40">
        <v>6596.5</v>
      </c>
      <c r="E138" s="40">
        <v>6419.05</v>
      </c>
      <c r="F138" s="40">
        <v>6294.6</v>
      </c>
      <c r="G138" s="40">
        <v>6117.1500000000005</v>
      </c>
      <c r="H138" s="40">
        <v>6720.95</v>
      </c>
      <c r="I138" s="40">
        <v>6898.4000000000005</v>
      </c>
      <c r="J138" s="40">
        <v>7022.8499999999995</v>
      </c>
      <c r="K138" s="31">
        <v>6773.95</v>
      </c>
      <c r="L138" s="31">
        <v>6472.05</v>
      </c>
      <c r="M138" s="31">
        <v>4.9907599999999999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1792.25</v>
      </c>
      <c r="D139" s="40">
        <v>1801.7</v>
      </c>
      <c r="E139" s="40">
        <v>1771.9</v>
      </c>
      <c r="F139" s="40">
        <v>1751.55</v>
      </c>
      <c r="G139" s="40">
        <v>1721.75</v>
      </c>
      <c r="H139" s="40">
        <v>1822.0500000000002</v>
      </c>
      <c r="I139" s="40">
        <v>1851.85</v>
      </c>
      <c r="J139" s="40">
        <v>1872.2000000000003</v>
      </c>
      <c r="K139" s="31">
        <v>1831.5</v>
      </c>
      <c r="L139" s="31">
        <v>1781.35</v>
      </c>
      <c r="M139" s="31">
        <v>15.20637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536.5</v>
      </c>
      <c r="D140" s="40">
        <v>543.55000000000007</v>
      </c>
      <c r="E140" s="40">
        <v>512.95000000000016</v>
      </c>
      <c r="F140" s="40">
        <v>489.40000000000009</v>
      </c>
      <c r="G140" s="40">
        <v>458.80000000000018</v>
      </c>
      <c r="H140" s="40">
        <v>567.10000000000014</v>
      </c>
      <c r="I140" s="40">
        <v>597.70000000000005</v>
      </c>
      <c r="J140" s="40">
        <v>621.25000000000011</v>
      </c>
      <c r="K140" s="31">
        <v>574.15</v>
      </c>
      <c r="L140" s="31">
        <v>520</v>
      </c>
      <c r="M140" s="31">
        <v>85.677340000000001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919.3</v>
      </c>
      <c r="D141" s="40">
        <v>924.38333333333333</v>
      </c>
      <c r="E141" s="40">
        <v>908.91666666666663</v>
      </c>
      <c r="F141" s="40">
        <v>898.5333333333333</v>
      </c>
      <c r="G141" s="40">
        <v>883.06666666666661</v>
      </c>
      <c r="H141" s="40">
        <v>934.76666666666665</v>
      </c>
      <c r="I141" s="40">
        <v>950.23333333333335</v>
      </c>
      <c r="J141" s="40">
        <v>960.61666666666667</v>
      </c>
      <c r="K141" s="31">
        <v>939.85</v>
      </c>
      <c r="L141" s="31">
        <v>914</v>
      </c>
      <c r="M141" s="31">
        <v>14.90587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80800.399999999994</v>
      </c>
      <c r="D142" s="40">
        <v>81051.21666666666</v>
      </c>
      <c r="E142" s="40">
        <v>79829.18333333332</v>
      </c>
      <c r="F142" s="40">
        <v>78857.96666666666</v>
      </c>
      <c r="G142" s="40">
        <v>77635.93333333332</v>
      </c>
      <c r="H142" s="40">
        <v>82022.43333333332</v>
      </c>
      <c r="I142" s="40">
        <v>83244.466666666674</v>
      </c>
      <c r="J142" s="40">
        <v>84215.68333333332</v>
      </c>
      <c r="K142" s="31">
        <v>82273.25</v>
      </c>
      <c r="L142" s="31">
        <v>80080</v>
      </c>
      <c r="M142" s="31">
        <v>0.24048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1000.2</v>
      </c>
      <c r="D143" s="40">
        <v>1006.4666666666667</v>
      </c>
      <c r="E143" s="40">
        <v>987.73333333333335</v>
      </c>
      <c r="F143" s="40">
        <v>975.26666666666665</v>
      </c>
      <c r="G143" s="40">
        <v>956.5333333333333</v>
      </c>
      <c r="H143" s="40">
        <v>1018.9333333333334</v>
      </c>
      <c r="I143" s="40">
        <v>1037.6666666666667</v>
      </c>
      <c r="J143" s="40">
        <v>1050.1333333333334</v>
      </c>
      <c r="K143" s="31">
        <v>1025.2</v>
      </c>
      <c r="L143" s="31">
        <v>994</v>
      </c>
      <c r="M143" s="31">
        <v>5.6031399999999998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187.05</v>
      </c>
      <c r="D144" s="40">
        <v>189.1</v>
      </c>
      <c r="E144" s="40">
        <v>184.39999999999998</v>
      </c>
      <c r="F144" s="40">
        <v>181.74999999999997</v>
      </c>
      <c r="G144" s="40">
        <v>177.04999999999995</v>
      </c>
      <c r="H144" s="40">
        <v>191.75</v>
      </c>
      <c r="I144" s="40">
        <v>196.45</v>
      </c>
      <c r="J144" s="40">
        <v>199.10000000000002</v>
      </c>
      <c r="K144" s="31">
        <v>193.8</v>
      </c>
      <c r="L144" s="31">
        <v>186.45</v>
      </c>
      <c r="M144" s="31">
        <v>56.982529999999997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887.85</v>
      </c>
      <c r="D145" s="40">
        <v>894.25</v>
      </c>
      <c r="E145" s="40">
        <v>878.7</v>
      </c>
      <c r="F145" s="40">
        <v>869.55000000000007</v>
      </c>
      <c r="G145" s="40">
        <v>854.00000000000011</v>
      </c>
      <c r="H145" s="40">
        <v>903.4</v>
      </c>
      <c r="I145" s="40">
        <v>918.94999999999993</v>
      </c>
      <c r="J145" s="40">
        <v>928.09999999999991</v>
      </c>
      <c r="K145" s="31">
        <v>909.8</v>
      </c>
      <c r="L145" s="31">
        <v>885.1</v>
      </c>
      <c r="M145" s="31">
        <v>19.993939999999998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199.7</v>
      </c>
      <c r="D146" s="40">
        <v>202.21666666666667</v>
      </c>
      <c r="E146" s="40">
        <v>196.18333333333334</v>
      </c>
      <c r="F146" s="40">
        <v>192.66666666666666</v>
      </c>
      <c r="G146" s="40">
        <v>186.63333333333333</v>
      </c>
      <c r="H146" s="40">
        <v>205.73333333333335</v>
      </c>
      <c r="I146" s="40">
        <v>211.76666666666671</v>
      </c>
      <c r="J146" s="40">
        <v>215.28333333333336</v>
      </c>
      <c r="K146" s="31">
        <v>208.25</v>
      </c>
      <c r="L146" s="31">
        <v>198.7</v>
      </c>
      <c r="M146" s="31">
        <v>116.35925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562.75</v>
      </c>
      <c r="D147" s="40">
        <v>561.9666666666667</v>
      </c>
      <c r="E147" s="40">
        <v>557.88333333333344</v>
      </c>
      <c r="F147" s="40">
        <v>553.01666666666677</v>
      </c>
      <c r="G147" s="40">
        <v>548.93333333333351</v>
      </c>
      <c r="H147" s="40">
        <v>566.83333333333337</v>
      </c>
      <c r="I147" s="40">
        <v>570.91666666666663</v>
      </c>
      <c r="J147" s="40">
        <v>575.7833333333333</v>
      </c>
      <c r="K147" s="31">
        <v>566.04999999999995</v>
      </c>
      <c r="L147" s="31">
        <v>557.1</v>
      </c>
      <c r="M147" s="31">
        <v>10.4682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7408.9</v>
      </c>
      <c r="D148" s="40">
        <v>7473.4833333333336</v>
      </c>
      <c r="E148" s="40">
        <v>7321.9666666666672</v>
      </c>
      <c r="F148" s="40">
        <v>7235.0333333333338</v>
      </c>
      <c r="G148" s="40">
        <v>7083.5166666666673</v>
      </c>
      <c r="H148" s="40">
        <v>7560.416666666667</v>
      </c>
      <c r="I148" s="40">
        <v>7711.9333333333334</v>
      </c>
      <c r="J148" s="40">
        <v>7798.8666666666668</v>
      </c>
      <c r="K148" s="31">
        <v>7625</v>
      </c>
      <c r="L148" s="31">
        <v>7386.55</v>
      </c>
      <c r="M148" s="31">
        <v>2.2452000000000001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977.05</v>
      </c>
      <c r="D149" s="40">
        <v>981.35</v>
      </c>
      <c r="E149" s="40">
        <v>961.75</v>
      </c>
      <c r="F149" s="40">
        <v>946.44999999999993</v>
      </c>
      <c r="G149" s="40">
        <v>926.84999999999991</v>
      </c>
      <c r="H149" s="40">
        <v>996.65000000000009</v>
      </c>
      <c r="I149" s="40">
        <v>1016.2500000000002</v>
      </c>
      <c r="J149" s="40">
        <v>1031.5500000000002</v>
      </c>
      <c r="K149" s="31">
        <v>1000.95</v>
      </c>
      <c r="L149" s="31">
        <v>966.05</v>
      </c>
      <c r="M149" s="31">
        <v>5.7001499999999998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4534.3</v>
      </c>
      <c r="D150" s="40">
        <v>4532.083333333333</v>
      </c>
      <c r="E150" s="40">
        <v>4420.0166666666664</v>
      </c>
      <c r="F150" s="40">
        <v>4305.7333333333336</v>
      </c>
      <c r="G150" s="40">
        <v>4193.666666666667</v>
      </c>
      <c r="H150" s="40">
        <v>4646.3666666666659</v>
      </c>
      <c r="I150" s="40">
        <v>4758.4333333333334</v>
      </c>
      <c r="J150" s="40">
        <v>4872.7166666666653</v>
      </c>
      <c r="K150" s="31">
        <v>4644.1499999999996</v>
      </c>
      <c r="L150" s="31">
        <v>4417.8</v>
      </c>
      <c r="M150" s="31">
        <v>18.650120000000001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3254.7</v>
      </c>
      <c r="D151" s="40">
        <v>3286.2999999999997</v>
      </c>
      <c r="E151" s="40">
        <v>3053.3999999999996</v>
      </c>
      <c r="F151" s="40">
        <v>2852.1</v>
      </c>
      <c r="G151" s="40">
        <v>2619.1999999999998</v>
      </c>
      <c r="H151" s="40">
        <v>3487.5999999999995</v>
      </c>
      <c r="I151" s="40">
        <v>3720.5</v>
      </c>
      <c r="J151" s="40">
        <v>3921.7999999999993</v>
      </c>
      <c r="K151" s="31">
        <v>3519.2</v>
      </c>
      <c r="L151" s="31">
        <v>3085</v>
      </c>
      <c r="M151" s="31">
        <v>26.888739999999999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1566.05</v>
      </c>
      <c r="D152" s="40">
        <v>1570.0166666666667</v>
      </c>
      <c r="E152" s="40">
        <v>1528.0333333333333</v>
      </c>
      <c r="F152" s="40">
        <v>1490.0166666666667</v>
      </c>
      <c r="G152" s="40">
        <v>1448.0333333333333</v>
      </c>
      <c r="H152" s="40">
        <v>1608.0333333333333</v>
      </c>
      <c r="I152" s="40">
        <v>1650.0166666666664</v>
      </c>
      <c r="J152" s="40">
        <v>1688.0333333333333</v>
      </c>
      <c r="K152" s="31">
        <v>1612</v>
      </c>
      <c r="L152" s="31">
        <v>1532</v>
      </c>
      <c r="M152" s="31">
        <v>29.971509999999999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839.7</v>
      </c>
      <c r="D153" s="40">
        <v>846.31666666666661</v>
      </c>
      <c r="E153" s="40">
        <v>826.83333333333326</v>
      </c>
      <c r="F153" s="40">
        <v>813.9666666666667</v>
      </c>
      <c r="G153" s="40">
        <v>794.48333333333335</v>
      </c>
      <c r="H153" s="40">
        <v>859.18333333333317</v>
      </c>
      <c r="I153" s="40">
        <v>878.66666666666652</v>
      </c>
      <c r="J153" s="40">
        <v>891.53333333333308</v>
      </c>
      <c r="K153" s="31">
        <v>865.8</v>
      </c>
      <c r="L153" s="31">
        <v>833.45</v>
      </c>
      <c r="M153" s="31">
        <v>2.7873399999999999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142.5</v>
      </c>
      <c r="D154" s="40">
        <v>143.5</v>
      </c>
      <c r="E154" s="40">
        <v>140</v>
      </c>
      <c r="F154" s="40">
        <v>137.5</v>
      </c>
      <c r="G154" s="40">
        <v>134</v>
      </c>
      <c r="H154" s="40">
        <v>146</v>
      </c>
      <c r="I154" s="40">
        <v>149.5</v>
      </c>
      <c r="J154" s="40">
        <v>152</v>
      </c>
      <c r="K154" s="31">
        <v>147</v>
      </c>
      <c r="L154" s="31">
        <v>141</v>
      </c>
      <c r="M154" s="31">
        <v>99.514150000000001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144.9</v>
      </c>
      <c r="D155" s="40">
        <v>145.66666666666666</v>
      </c>
      <c r="E155" s="40">
        <v>143.23333333333332</v>
      </c>
      <c r="F155" s="40">
        <v>141.56666666666666</v>
      </c>
      <c r="G155" s="40">
        <v>139.13333333333333</v>
      </c>
      <c r="H155" s="40">
        <v>147.33333333333331</v>
      </c>
      <c r="I155" s="40">
        <v>149.76666666666665</v>
      </c>
      <c r="J155" s="40">
        <v>151.43333333333331</v>
      </c>
      <c r="K155" s="31">
        <v>148.1</v>
      </c>
      <c r="L155" s="31">
        <v>144</v>
      </c>
      <c r="M155" s="31">
        <v>113.79568999999999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3356.4</v>
      </c>
      <c r="D156" s="40">
        <v>3361.4666666666667</v>
      </c>
      <c r="E156" s="40">
        <v>3242.9333333333334</v>
      </c>
      <c r="F156" s="40">
        <v>3129.4666666666667</v>
      </c>
      <c r="G156" s="40">
        <v>3010.9333333333334</v>
      </c>
      <c r="H156" s="40">
        <v>3474.9333333333334</v>
      </c>
      <c r="I156" s="40">
        <v>3593.4666666666672</v>
      </c>
      <c r="J156" s="40">
        <v>3706.9333333333334</v>
      </c>
      <c r="K156" s="31">
        <v>3480</v>
      </c>
      <c r="L156" s="31">
        <v>3248</v>
      </c>
      <c r="M156" s="31">
        <v>5.56203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19006.7</v>
      </c>
      <c r="D157" s="40">
        <v>19098.233333333334</v>
      </c>
      <c r="E157" s="40">
        <v>18758.466666666667</v>
      </c>
      <c r="F157" s="40">
        <v>18510.233333333334</v>
      </c>
      <c r="G157" s="40">
        <v>18170.466666666667</v>
      </c>
      <c r="H157" s="40">
        <v>19346.466666666667</v>
      </c>
      <c r="I157" s="40">
        <v>19686.233333333337</v>
      </c>
      <c r="J157" s="40">
        <v>19934.466666666667</v>
      </c>
      <c r="K157" s="31">
        <v>19438</v>
      </c>
      <c r="L157" s="31">
        <v>18850</v>
      </c>
      <c r="M157" s="31">
        <v>0.45515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449.3</v>
      </c>
      <c r="D158" s="40">
        <v>452.3</v>
      </c>
      <c r="E158" s="40">
        <v>440.20000000000005</v>
      </c>
      <c r="F158" s="40">
        <v>431.1</v>
      </c>
      <c r="G158" s="40">
        <v>419.00000000000006</v>
      </c>
      <c r="H158" s="40">
        <v>461.40000000000003</v>
      </c>
      <c r="I158" s="40">
        <v>473.50000000000006</v>
      </c>
      <c r="J158" s="40">
        <v>482.6</v>
      </c>
      <c r="K158" s="31">
        <v>464.4</v>
      </c>
      <c r="L158" s="31">
        <v>443.2</v>
      </c>
      <c r="M158" s="31">
        <v>7.7449300000000001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915.6</v>
      </c>
      <c r="D159" s="40">
        <v>912.70000000000016</v>
      </c>
      <c r="E159" s="40">
        <v>890.95000000000027</v>
      </c>
      <c r="F159" s="40">
        <v>866.30000000000007</v>
      </c>
      <c r="G159" s="40">
        <v>844.55000000000018</v>
      </c>
      <c r="H159" s="40">
        <v>937.35000000000036</v>
      </c>
      <c r="I159" s="40">
        <v>959.10000000000014</v>
      </c>
      <c r="J159" s="40">
        <v>983.75000000000045</v>
      </c>
      <c r="K159" s="31">
        <v>934.45</v>
      </c>
      <c r="L159" s="31">
        <v>888.05</v>
      </c>
      <c r="M159" s="31">
        <v>21.794319999999999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157.05000000000001</v>
      </c>
      <c r="D160" s="40">
        <v>156.63333333333333</v>
      </c>
      <c r="E160" s="40">
        <v>154.91666666666666</v>
      </c>
      <c r="F160" s="40">
        <v>152.78333333333333</v>
      </c>
      <c r="G160" s="40">
        <v>151.06666666666666</v>
      </c>
      <c r="H160" s="40">
        <v>158.76666666666665</v>
      </c>
      <c r="I160" s="40">
        <v>160.48333333333335</v>
      </c>
      <c r="J160" s="40">
        <v>162.61666666666665</v>
      </c>
      <c r="K160" s="31">
        <v>158.35</v>
      </c>
      <c r="L160" s="31">
        <v>154.5</v>
      </c>
      <c r="M160" s="31">
        <v>273.17027999999999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209.45</v>
      </c>
      <c r="D161" s="40">
        <v>213.04999999999998</v>
      </c>
      <c r="E161" s="40">
        <v>204.09999999999997</v>
      </c>
      <c r="F161" s="40">
        <v>198.74999999999997</v>
      </c>
      <c r="G161" s="40">
        <v>189.79999999999995</v>
      </c>
      <c r="H161" s="40">
        <v>218.39999999999998</v>
      </c>
      <c r="I161" s="40">
        <v>227.34999999999997</v>
      </c>
      <c r="J161" s="40">
        <v>232.7</v>
      </c>
      <c r="K161" s="31">
        <v>222</v>
      </c>
      <c r="L161" s="31">
        <v>207.7</v>
      </c>
      <c r="M161" s="31">
        <v>14.22076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3031.2</v>
      </c>
      <c r="D162" s="40">
        <v>3062.1166666666663</v>
      </c>
      <c r="E162" s="40">
        <v>2979.2833333333328</v>
      </c>
      <c r="F162" s="40">
        <v>2927.3666666666663</v>
      </c>
      <c r="G162" s="40">
        <v>2844.5333333333328</v>
      </c>
      <c r="H162" s="40">
        <v>3114.0333333333328</v>
      </c>
      <c r="I162" s="40">
        <v>3196.8666666666659</v>
      </c>
      <c r="J162" s="40">
        <v>3248.7833333333328</v>
      </c>
      <c r="K162" s="31">
        <v>3144.95</v>
      </c>
      <c r="L162" s="31">
        <v>3010.2</v>
      </c>
      <c r="M162" s="31">
        <v>1.7551099999999999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37821.949999999997</v>
      </c>
      <c r="D163" s="40">
        <v>37941.049999999996</v>
      </c>
      <c r="E163" s="40">
        <v>37181.899999999994</v>
      </c>
      <c r="F163" s="40">
        <v>36541.85</v>
      </c>
      <c r="G163" s="40">
        <v>35782.699999999997</v>
      </c>
      <c r="H163" s="40">
        <v>38581.099999999991</v>
      </c>
      <c r="I163" s="40">
        <v>39340.25</v>
      </c>
      <c r="J163" s="40">
        <v>39980.299999999988</v>
      </c>
      <c r="K163" s="31">
        <v>38700.199999999997</v>
      </c>
      <c r="L163" s="31">
        <v>37301</v>
      </c>
      <c r="M163" s="31">
        <v>0.36254999999999998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229.75</v>
      </c>
      <c r="D164" s="40">
        <v>230.16666666666666</v>
      </c>
      <c r="E164" s="40">
        <v>227.58333333333331</v>
      </c>
      <c r="F164" s="40">
        <v>225.41666666666666</v>
      </c>
      <c r="G164" s="40">
        <v>222.83333333333331</v>
      </c>
      <c r="H164" s="40">
        <v>232.33333333333331</v>
      </c>
      <c r="I164" s="40">
        <v>234.91666666666663</v>
      </c>
      <c r="J164" s="40">
        <v>237.08333333333331</v>
      </c>
      <c r="K164" s="31">
        <v>232.75</v>
      </c>
      <c r="L164" s="31">
        <v>228</v>
      </c>
      <c r="M164" s="31">
        <v>28.463950000000001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5153.75</v>
      </c>
      <c r="D165" s="40">
        <v>5186.1333333333332</v>
      </c>
      <c r="E165" s="40">
        <v>5107.6166666666668</v>
      </c>
      <c r="F165" s="40">
        <v>5061.4833333333336</v>
      </c>
      <c r="G165" s="40">
        <v>4982.9666666666672</v>
      </c>
      <c r="H165" s="40">
        <v>5232.2666666666664</v>
      </c>
      <c r="I165" s="40">
        <v>5310.7833333333328</v>
      </c>
      <c r="J165" s="40">
        <v>5356.9166666666661</v>
      </c>
      <c r="K165" s="31">
        <v>5264.65</v>
      </c>
      <c r="L165" s="31">
        <v>5140</v>
      </c>
      <c r="M165" s="31">
        <v>0.16381000000000001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2316.4</v>
      </c>
      <c r="D166" s="40">
        <v>2313.4500000000003</v>
      </c>
      <c r="E166" s="40">
        <v>2281.9500000000007</v>
      </c>
      <c r="F166" s="40">
        <v>2247.5000000000005</v>
      </c>
      <c r="G166" s="40">
        <v>2216.0000000000009</v>
      </c>
      <c r="H166" s="40">
        <v>2347.9000000000005</v>
      </c>
      <c r="I166" s="40">
        <v>2379.3999999999996</v>
      </c>
      <c r="J166" s="40">
        <v>2413.8500000000004</v>
      </c>
      <c r="K166" s="31">
        <v>2344.9499999999998</v>
      </c>
      <c r="L166" s="31">
        <v>2279</v>
      </c>
      <c r="M166" s="31">
        <v>3.8969100000000001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2588.15</v>
      </c>
      <c r="D167" s="40">
        <v>2624.3</v>
      </c>
      <c r="E167" s="40">
        <v>2538.9000000000005</v>
      </c>
      <c r="F167" s="40">
        <v>2489.6500000000005</v>
      </c>
      <c r="G167" s="40">
        <v>2404.2500000000009</v>
      </c>
      <c r="H167" s="40">
        <v>2673.55</v>
      </c>
      <c r="I167" s="40">
        <v>2758.95</v>
      </c>
      <c r="J167" s="40">
        <v>2808.2</v>
      </c>
      <c r="K167" s="31">
        <v>2709.7</v>
      </c>
      <c r="L167" s="31">
        <v>2575.0500000000002</v>
      </c>
      <c r="M167" s="31">
        <v>4.6101200000000002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2258.9499999999998</v>
      </c>
      <c r="D168" s="40">
        <v>2233.0666666666671</v>
      </c>
      <c r="E168" s="40">
        <v>2146.983333333334</v>
      </c>
      <c r="F168" s="40">
        <v>2035.0166666666669</v>
      </c>
      <c r="G168" s="40">
        <v>1948.9333333333338</v>
      </c>
      <c r="H168" s="40">
        <v>2345.0333333333342</v>
      </c>
      <c r="I168" s="40">
        <v>2431.1166666666672</v>
      </c>
      <c r="J168" s="40">
        <v>2543.0833333333344</v>
      </c>
      <c r="K168" s="31">
        <v>2319.15</v>
      </c>
      <c r="L168" s="31">
        <v>2121.1</v>
      </c>
      <c r="M168" s="31">
        <v>19.530670000000001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137.1</v>
      </c>
      <c r="D169" s="40">
        <v>138.53333333333333</v>
      </c>
      <c r="E169" s="40">
        <v>134.31666666666666</v>
      </c>
      <c r="F169" s="40">
        <v>131.53333333333333</v>
      </c>
      <c r="G169" s="40">
        <v>127.31666666666666</v>
      </c>
      <c r="H169" s="40">
        <v>141.31666666666666</v>
      </c>
      <c r="I169" s="40">
        <v>145.5333333333333</v>
      </c>
      <c r="J169" s="40">
        <v>148.31666666666666</v>
      </c>
      <c r="K169" s="31">
        <v>142.75</v>
      </c>
      <c r="L169" s="31">
        <v>135.75</v>
      </c>
      <c r="M169" s="31">
        <v>69.923109999999994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194.45</v>
      </c>
      <c r="D170" s="40">
        <v>194.23333333333335</v>
      </c>
      <c r="E170" s="40">
        <v>191.4666666666667</v>
      </c>
      <c r="F170" s="40">
        <v>188.48333333333335</v>
      </c>
      <c r="G170" s="40">
        <v>185.7166666666667</v>
      </c>
      <c r="H170" s="40">
        <v>197.2166666666667</v>
      </c>
      <c r="I170" s="40">
        <v>199.98333333333335</v>
      </c>
      <c r="J170" s="40">
        <v>202.9666666666667</v>
      </c>
      <c r="K170" s="31">
        <v>197</v>
      </c>
      <c r="L170" s="31">
        <v>191.25</v>
      </c>
      <c r="M170" s="31">
        <v>57.794029999999999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437.95</v>
      </c>
      <c r="D171" s="40">
        <v>434.01666666666671</v>
      </c>
      <c r="E171" s="40">
        <v>425.03333333333342</v>
      </c>
      <c r="F171" s="40">
        <v>412.11666666666673</v>
      </c>
      <c r="G171" s="40">
        <v>403.13333333333344</v>
      </c>
      <c r="H171" s="40">
        <v>446.93333333333339</v>
      </c>
      <c r="I171" s="40">
        <v>455.91666666666663</v>
      </c>
      <c r="J171" s="40">
        <v>468.83333333333337</v>
      </c>
      <c r="K171" s="31">
        <v>443</v>
      </c>
      <c r="L171" s="31">
        <v>421.1</v>
      </c>
      <c r="M171" s="31">
        <v>15.273720000000001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14517.95</v>
      </c>
      <c r="D172" s="40">
        <v>14504.616666666669</v>
      </c>
      <c r="E172" s="40">
        <v>14313.383333333337</v>
      </c>
      <c r="F172" s="40">
        <v>14108.816666666668</v>
      </c>
      <c r="G172" s="40">
        <v>13917.583333333336</v>
      </c>
      <c r="H172" s="40">
        <v>14709.183333333338</v>
      </c>
      <c r="I172" s="40">
        <v>14900.416666666668</v>
      </c>
      <c r="J172" s="40">
        <v>15104.983333333339</v>
      </c>
      <c r="K172" s="31">
        <v>14695.85</v>
      </c>
      <c r="L172" s="31">
        <v>14300.05</v>
      </c>
      <c r="M172" s="31">
        <v>5.6619999999999997E-2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43.95</v>
      </c>
      <c r="D173" s="40">
        <v>44.616666666666667</v>
      </c>
      <c r="E173" s="40">
        <v>42.983333333333334</v>
      </c>
      <c r="F173" s="40">
        <v>42.016666666666666</v>
      </c>
      <c r="G173" s="40">
        <v>40.383333333333333</v>
      </c>
      <c r="H173" s="40">
        <v>45.583333333333336</v>
      </c>
      <c r="I173" s="40">
        <v>47.216666666666676</v>
      </c>
      <c r="J173" s="40">
        <v>48.183333333333337</v>
      </c>
      <c r="K173" s="31">
        <v>46.25</v>
      </c>
      <c r="L173" s="31">
        <v>43.65</v>
      </c>
      <c r="M173" s="31">
        <v>1023.4706200000001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200.85</v>
      </c>
      <c r="D174" s="40">
        <v>200.2166666666667</v>
      </c>
      <c r="E174" s="40">
        <v>196.93333333333339</v>
      </c>
      <c r="F174" s="40">
        <v>193.01666666666671</v>
      </c>
      <c r="G174" s="40">
        <v>189.73333333333341</v>
      </c>
      <c r="H174" s="40">
        <v>204.13333333333338</v>
      </c>
      <c r="I174" s="40">
        <v>207.41666666666669</v>
      </c>
      <c r="J174" s="40">
        <v>211.33333333333337</v>
      </c>
      <c r="K174" s="31">
        <v>203.5</v>
      </c>
      <c r="L174" s="31">
        <v>196.3</v>
      </c>
      <c r="M174" s="31">
        <v>175.13863000000001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150.94999999999999</v>
      </c>
      <c r="D175" s="40">
        <v>152.1</v>
      </c>
      <c r="E175" s="40">
        <v>148.19999999999999</v>
      </c>
      <c r="F175" s="40">
        <v>145.44999999999999</v>
      </c>
      <c r="G175" s="40">
        <v>141.54999999999998</v>
      </c>
      <c r="H175" s="40">
        <v>154.85</v>
      </c>
      <c r="I175" s="40">
        <v>158.75000000000003</v>
      </c>
      <c r="J175" s="40">
        <v>161.5</v>
      </c>
      <c r="K175" s="31">
        <v>156</v>
      </c>
      <c r="L175" s="31">
        <v>149.35</v>
      </c>
      <c r="M175" s="31">
        <v>59.543979999999998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2627.4</v>
      </c>
      <c r="D176" s="40">
        <v>2634.6</v>
      </c>
      <c r="E176" s="40">
        <v>2604.2999999999997</v>
      </c>
      <c r="F176" s="40">
        <v>2581.1999999999998</v>
      </c>
      <c r="G176" s="40">
        <v>2550.8999999999996</v>
      </c>
      <c r="H176" s="40">
        <v>2657.7</v>
      </c>
      <c r="I176" s="40">
        <v>2688</v>
      </c>
      <c r="J176" s="40">
        <v>2711.1</v>
      </c>
      <c r="K176" s="31">
        <v>2664.9</v>
      </c>
      <c r="L176" s="31">
        <v>2611.5</v>
      </c>
      <c r="M176" s="31">
        <v>50.891779999999997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1129.5</v>
      </c>
      <c r="D177" s="40">
        <v>1118.7333333333333</v>
      </c>
      <c r="E177" s="40">
        <v>1098.7666666666667</v>
      </c>
      <c r="F177" s="40">
        <v>1068.0333333333333</v>
      </c>
      <c r="G177" s="40">
        <v>1048.0666666666666</v>
      </c>
      <c r="H177" s="40">
        <v>1149.4666666666667</v>
      </c>
      <c r="I177" s="40">
        <v>1169.4333333333334</v>
      </c>
      <c r="J177" s="40">
        <v>1200.1666666666667</v>
      </c>
      <c r="K177" s="31">
        <v>1138.7</v>
      </c>
      <c r="L177" s="31">
        <v>1088</v>
      </c>
      <c r="M177" s="31">
        <v>24.36016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1167.2</v>
      </c>
      <c r="D178" s="40">
        <v>1160.2333333333333</v>
      </c>
      <c r="E178" s="40">
        <v>1148.6666666666667</v>
      </c>
      <c r="F178" s="40">
        <v>1130.1333333333334</v>
      </c>
      <c r="G178" s="40">
        <v>1118.5666666666668</v>
      </c>
      <c r="H178" s="40">
        <v>1178.7666666666667</v>
      </c>
      <c r="I178" s="40">
        <v>1190.3333333333333</v>
      </c>
      <c r="J178" s="40">
        <v>1208.8666666666666</v>
      </c>
      <c r="K178" s="31">
        <v>1171.8</v>
      </c>
      <c r="L178" s="31">
        <v>1141.7</v>
      </c>
      <c r="M178" s="31">
        <v>11.129910000000001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2217.5500000000002</v>
      </c>
      <c r="D179" s="40">
        <v>2249.5166666666669</v>
      </c>
      <c r="E179" s="40">
        <v>2174.0333333333338</v>
      </c>
      <c r="F179" s="40">
        <v>2130.5166666666669</v>
      </c>
      <c r="G179" s="40">
        <v>2055.0333333333338</v>
      </c>
      <c r="H179" s="40">
        <v>2293.0333333333338</v>
      </c>
      <c r="I179" s="40">
        <v>2368.5166666666664</v>
      </c>
      <c r="J179" s="40">
        <v>2412.0333333333338</v>
      </c>
      <c r="K179" s="31">
        <v>2325</v>
      </c>
      <c r="L179" s="31">
        <v>2206</v>
      </c>
      <c r="M179" s="31">
        <v>8.9610099999999999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8376.9500000000007</v>
      </c>
      <c r="D180" s="40">
        <v>8327.15</v>
      </c>
      <c r="E180" s="40">
        <v>8205.2999999999993</v>
      </c>
      <c r="F180" s="40">
        <v>8033.65</v>
      </c>
      <c r="G180" s="40">
        <v>7911.7999999999993</v>
      </c>
      <c r="H180" s="40">
        <v>8498.7999999999993</v>
      </c>
      <c r="I180" s="40">
        <v>8620.6500000000015</v>
      </c>
      <c r="J180" s="40">
        <v>8792.2999999999993</v>
      </c>
      <c r="K180" s="31">
        <v>8449</v>
      </c>
      <c r="L180" s="31">
        <v>8155.5</v>
      </c>
      <c r="M180" s="31">
        <v>0.16331000000000001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27738.2</v>
      </c>
      <c r="D181" s="40">
        <v>27659.483333333334</v>
      </c>
      <c r="E181" s="40">
        <v>27304.716666666667</v>
      </c>
      <c r="F181" s="40">
        <v>26871.233333333334</v>
      </c>
      <c r="G181" s="40">
        <v>26516.466666666667</v>
      </c>
      <c r="H181" s="40">
        <v>28092.966666666667</v>
      </c>
      <c r="I181" s="40">
        <v>28447.733333333337</v>
      </c>
      <c r="J181" s="40">
        <v>28881.216666666667</v>
      </c>
      <c r="K181" s="31">
        <v>28014.25</v>
      </c>
      <c r="L181" s="31">
        <v>27226</v>
      </c>
      <c r="M181" s="31">
        <v>0.27129999999999999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1518.6</v>
      </c>
      <c r="D182" s="40">
        <v>1520.9166666666667</v>
      </c>
      <c r="E182" s="40">
        <v>1483.0333333333335</v>
      </c>
      <c r="F182" s="40">
        <v>1447.4666666666667</v>
      </c>
      <c r="G182" s="40">
        <v>1409.5833333333335</v>
      </c>
      <c r="H182" s="40">
        <v>1556.4833333333336</v>
      </c>
      <c r="I182" s="40">
        <v>1594.3666666666668</v>
      </c>
      <c r="J182" s="40">
        <v>1629.9333333333336</v>
      </c>
      <c r="K182" s="31">
        <v>1558.8</v>
      </c>
      <c r="L182" s="31">
        <v>1485.35</v>
      </c>
      <c r="M182" s="31">
        <v>38.892180000000003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2172.9</v>
      </c>
      <c r="D183" s="40">
        <v>2176.2166666666667</v>
      </c>
      <c r="E183" s="40">
        <v>2142.6833333333334</v>
      </c>
      <c r="F183" s="40">
        <v>2112.4666666666667</v>
      </c>
      <c r="G183" s="40">
        <v>2078.9333333333334</v>
      </c>
      <c r="H183" s="40">
        <v>2206.4333333333334</v>
      </c>
      <c r="I183" s="40">
        <v>2239.9666666666672</v>
      </c>
      <c r="J183" s="40">
        <v>2270.1833333333334</v>
      </c>
      <c r="K183" s="31">
        <v>2209.75</v>
      </c>
      <c r="L183" s="31">
        <v>2146</v>
      </c>
      <c r="M183" s="31">
        <v>1.26898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502.95</v>
      </c>
      <c r="D184" s="40">
        <v>503.88333333333338</v>
      </c>
      <c r="E184" s="40">
        <v>499.06666666666678</v>
      </c>
      <c r="F184" s="40">
        <v>495.18333333333339</v>
      </c>
      <c r="G184" s="40">
        <v>490.36666666666679</v>
      </c>
      <c r="H184" s="40">
        <v>507.76666666666677</v>
      </c>
      <c r="I184" s="40">
        <v>512.58333333333337</v>
      </c>
      <c r="J184" s="40">
        <v>516.4666666666667</v>
      </c>
      <c r="K184" s="31">
        <v>508.7</v>
      </c>
      <c r="L184" s="31">
        <v>500</v>
      </c>
      <c r="M184" s="31">
        <v>240.80484999999999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116.5</v>
      </c>
      <c r="D185" s="40">
        <v>117.16666666666667</v>
      </c>
      <c r="E185" s="40">
        <v>114.48333333333335</v>
      </c>
      <c r="F185" s="40">
        <v>112.46666666666668</v>
      </c>
      <c r="G185" s="40">
        <v>109.78333333333336</v>
      </c>
      <c r="H185" s="40">
        <v>119.18333333333334</v>
      </c>
      <c r="I185" s="40">
        <v>121.86666666666665</v>
      </c>
      <c r="J185" s="40">
        <v>123.88333333333333</v>
      </c>
      <c r="K185" s="31">
        <v>119.85</v>
      </c>
      <c r="L185" s="31">
        <v>115.15</v>
      </c>
      <c r="M185" s="31">
        <v>247.43699000000001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812.55</v>
      </c>
      <c r="D186" s="40">
        <v>813.18333333333339</v>
      </c>
      <c r="E186" s="40">
        <v>799.51666666666677</v>
      </c>
      <c r="F186" s="40">
        <v>786.48333333333335</v>
      </c>
      <c r="G186" s="40">
        <v>772.81666666666672</v>
      </c>
      <c r="H186" s="40">
        <v>826.21666666666681</v>
      </c>
      <c r="I186" s="40">
        <v>839.88333333333333</v>
      </c>
      <c r="J186" s="40">
        <v>852.91666666666686</v>
      </c>
      <c r="K186" s="31">
        <v>826.85</v>
      </c>
      <c r="L186" s="31">
        <v>800.15</v>
      </c>
      <c r="M186" s="31">
        <v>17.095230000000001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550.5</v>
      </c>
      <c r="D187" s="40">
        <v>549.33333333333337</v>
      </c>
      <c r="E187" s="40">
        <v>541.2166666666667</v>
      </c>
      <c r="F187" s="40">
        <v>531.93333333333328</v>
      </c>
      <c r="G187" s="40">
        <v>523.81666666666661</v>
      </c>
      <c r="H187" s="40">
        <v>558.61666666666679</v>
      </c>
      <c r="I187" s="40">
        <v>566.73333333333335</v>
      </c>
      <c r="J187" s="40">
        <v>576.01666666666688</v>
      </c>
      <c r="K187" s="31">
        <v>557.45000000000005</v>
      </c>
      <c r="L187" s="31">
        <v>540.04999999999995</v>
      </c>
      <c r="M187" s="31">
        <v>19.608519999999999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578.65</v>
      </c>
      <c r="D188" s="40">
        <v>586.7833333333333</v>
      </c>
      <c r="E188" s="40">
        <v>566.86666666666656</v>
      </c>
      <c r="F188" s="40">
        <v>555.08333333333326</v>
      </c>
      <c r="G188" s="40">
        <v>535.16666666666652</v>
      </c>
      <c r="H188" s="40">
        <v>598.56666666666661</v>
      </c>
      <c r="I188" s="40">
        <v>618.48333333333335</v>
      </c>
      <c r="J188" s="40">
        <v>630.26666666666665</v>
      </c>
      <c r="K188" s="31">
        <v>606.70000000000005</v>
      </c>
      <c r="L188" s="31">
        <v>575</v>
      </c>
      <c r="M188" s="31">
        <v>9.1371500000000001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619.79999999999995</v>
      </c>
      <c r="D189" s="40">
        <v>617.20000000000005</v>
      </c>
      <c r="E189" s="40">
        <v>601.55000000000007</v>
      </c>
      <c r="F189" s="40">
        <v>583.30000000000007</v>
      </c>
      <c r="G189" s="40">
        <v>567.65000000000009</v>
      </c>
      <c r="H189" s="40">
        <v>635.45000000000005</v>
      </c>
      <c r="I189" s="40">
        <v>651.10000000000014</v>
      </c>
      <c r="J189" s="40">
        <v>669.35</v>
      </c>
      <c r="K189" s="31">
        <v>632.85</v>
      </c>
      <c r="L189" s="31">
        <v>598.95000000000005</v>
      </c>
      <c r="M189" s="31">
        <v>184.55677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987.7</v>
      </c>
      <c r="D190" s="40">
        <v>999.76666666666677</v>
      </c>
      <c r="E190" s="40">
        <v>972.23333333333358</v>
      </c>
      <c r="F190" s="40">
        <v>956.76666666666677</v>
      </c>
      <c r="G190" s="40">
        <v>929.23333333333358</v>
      </c>
      <c r="H190" s="40">
        <v>1015.2333333333336</v>
      </c>
      <c r="I190" s="40">
        <v>1042.7666666666667</v>
      </c>
      <c r="J190" s="40">
        <v>1058.2333333333336</v>
      </c>
      <c r="K190" s="31">
        <v>1027.3</v>
      </c>
      <c r="L190" s="31">
        <v>984.3</v>
      </c>
      <c r="M190" s="31">
        <v>27.025860000000002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3498.85</v>
      </c>
      <c r="D191" s="40">
        <v>3515.15</v>
      </c>
      <c r="E191" s="40">
        <v>3468.7000000000003</v>
      </c>
      <c r="F191" s="40">
        <v>3438.55</v>
      </c>
      <c r="G191" s="40">
        <v>3392.1000000000004</v>
      </c>
      <c r="H191" s="40">
        <v>3545.3</v>
      </c>
      <c r="I191" s="40">
        <v>3591.75</v>
      </c>
      <c r="J191" s="40">
        <v>3621.9</v>
      </c>
      <c r="K191" s="31">
        <v>3561.6</v>
      </c>
      <c r="L191" s="31">
        <v>3485</v>
      </c>
      <c r="M191" s="31">
        <v>26.916699999999999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795.25</v>
      </c>
      <c r="D192" s="40">
        <v>802.35</v>
      </c>
      <c r="E192" s="40">
        <v>782.90000000000009</v>
      </c>
      <c r="F192" s="40">
        <v>770.55000000000007</v>
      </c>
      <c r="G192" s="40">
        <v>751.10000000000014</v>
      </c>
      <c r="H192" s="40">
        <v>814.7</v>
      </c>
      <c r="I192" s="40">
        <v>834.15000000000009</v>
      </c>
      <c r="J192" s="40">
        <v>846.5</v>
      </c>
      <c r="K192" s="31">
        <v>821.8</v>
      </c>
      <c r="L192" s="31">
        <v>790</v>
      </c>
      <c r="M192" s="31">
        <v>29.48977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6032.3</v>
      </c>
      <c r="D193" s="40">
        <v>5956.0666666666666</v>
      </c>
      <c r="E193" s="40">
        <v>5776.2333333333336</v>
      </c>
      <c r="F193" s="40">
        <v>5520.166666666667</v>
      </c>
      <c r="G193" s="40">
        <v>5340.3333333333339</v>
      </c>
      <c r="H193" s="40">
        <v>6212.1333333333332</v>
      </c>
      <c r="I193" s="40">
        <v>6391.9666666666672</v>
      </c>
      <c r="J193" s="40">
        <v>6648.0333333333328</v>
      </c>
      <c r="K193" s="31">
        <v>6135.9</v>
      </c>
      <c r="L193" s="31">
        <v>5700</v>
      </c>
      <c r="M193" s="31">
        <v>2.7462399999999998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490.9</v>
      </c>
      <c r="D194" s="40">
        <v>496.33333333333331</v>
      </c>
      <c r="E194" s="40">
        <v>481.96666666666664</v>
      </c>
      <c r="F194" s="40">
        <v>473.0333333333333</v>
      </c>
      <c r="G194" s="40">
        <v>458.66666666666663</v>
      </c>
      <c r="H194" s="40">
        <v>505.26666666666665</v>
      </c>
      <c r="I194" s="40">
        <v>519.63333333333333</v>
      </c>
      <c r="J194" s="40">
        <v>528.56666666666661</v>
      </c>
      <c r="K194" s="31">
        <v>510.7</v>
      </c>
      <c r="L194" s="31">
        <v>487.4</v>
      </c>
      <c r="M194" s="31">
        <v>427.42784999999998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222</v>
      </c>
      <c r="D195" s="40">
        <v>223.93333333333331</v>
      </c>
      <c r="E195" s="40">
        <v>214.06666666666661</v>
      </c>
      <c r="F195" s="40">
        <v>206.1333333333333</v>
      </c>
      <c r="G195" s="40">
        <v>196.26666666666659</v>
      </c>
      <c r="H195" s="40">
        <v>231.86666666666662</v>
      </c>
      <c r="I195" s="40">
        <v>241.73333333333335</v>
      </c>
      <c r="J195" s="40">
        <v>249.66666666666663</v>
      </c>
      <c r="K195" s="31">
        <v>233.8</v>
      </c>
      <c r="L195" s="31">
        <v>216</v>
      </c>
      <c r="M195" s="31">
        <v>857.64004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1296.25</v>
      </c>
      <c r="D196" s="40">
        <v>1297.3</v>
      </c>
      <c r="E196" s="40">
        <v>1269.9499999999998</v>
      </c>
      <c r="F196" s="40">
        <v>1243.6499999999999</v>
      </c>
      <c r="G196" s="40">
        <v>1216.2999999999997</v>
      </c>
      <c r="H196" s="40">
        <v>1323.6</v>
      </c>
      <c r="I196" s="40">
        <v>1350.9499999999998</v>
      </c>
      <c r="J196" s="40">
        <v>1377.25</v>
      </c>
      <c r="K196" s="31">
        <v>1324.65</v>
      </c>
      <c r="L196" s="31">
        <v>1271</v>
      </c>
      <c r="M196" s="31">
        <v>80.712890000000002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1517.45</v>
      </c>
      <c r="D197" s="40">
        <v>1521.05</v>
      </c>
      <c r="E197" s="40">
        <v>1480.1499999999999</v>
      </c>
      <c r="F197" s="40">
        <v>1442.85</v>
      </c>
      <c r="G197" s="40">
        <v>1401.9499999999998</v>
      </c>
      <c r="H197" s="40">
        <v>1558.35</v>
      </c>
      <c r="I197" s="40">
        <v>1599.25</v>
      </c>
      <c r="J197" s="40">
        <v>1636.55</v>
      </c>
      <c r="K197" s="31">
        <v>1561.95</v>
      </c>
      <c r="L197" s="31">
        <v>1483.75</v>
      </c>
      <c r="M197" s="31">
        <v>52.235210000000002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963.9</v>
      </c>
      <c r="D198" s="40">
        <v>973.35</v>
      </c>
      <c r="E198" s="40">
        <v>949.75</v>
      </c>
      <c r="F198" s="40">
        <v>935.6</v>
      </c>
      <c r="G198" s="40">
        <v>912</v>
      </c>
      <c r="H198" s="40">
        <v>987.5</v>
      </c>
      <c r="I198" s="40">
        <v>1011.1000000000001</v>
      </c>
      <c r="J198" s="40">
        <v>1025.25</v>
      </c>
      <c r="K198" s="31">
        <v>996.95</v>
      </c>
      <c r="L198" s="31">
        <v>959.2</v>
      </c>
      <c r="M198" s="31">
        <v>2.65646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2412</v>
      </c>
      <c r="D199" s="40">
        <v>2434.9833333333331</v>
      </c>
      <c r="E199" s="40">
        <v>2375.0166666666664</v>
      </c>
      <c r="F199" s="40">
        <v>2338.0333333333333</v>
      </c>
      <c r="G199" s="40">
        <v>2278.0666666666666</v>
      </c>
      <c r="H199" s="40">
        <v>2471.9666666666662</v>
      </c>
      <c r="I199" s="40">
        <v>2531.9333333333325</v>
      </c>
      <c r="J199" s="40">
        <v>2568.9166666666661</v>
      </c>
      <c r="K199" s="31">
        <v>2494.9499999999998</v>
      </c>
      <c r="L199" s="31">
        <v>2398</v>
      </c>
      <c r="M199" s="31">
        <v>30.637239999999998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2969.4</v>
      </c>
      <c r="D200" s="40">
        <v>2993.2666666666664</v>
      </c>
      <c r="E200" s="40">
        <v>2929.1833333333329</v>
      </c>
      <c r="F200" s="40">
        <v>2888.9666666666667</v>
      </c>
      <c r="G200" s="40">
        <v>2824.8833333333332</v>
      </c>
      <c r="H200" s="40">
        <v>3033.4833333333327</v>
      </c>
      <c r="I200" s="40">
        <v>3097.5666666666666</v>
      </c>
      <c r="J200" s="40">
        <v>3137.7833333333324</v>
      </c>
      <c r="K200" s="31">
        <v>3057.35</v>
      </c>
      <c r="L200" s="31">
        <v>2953.05</v>
      </c>
      <c r="M200" s="31">
        <v>0.72499000000000002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497.1</v>
      </c>
      <c r="D201" s="40">
        <v>497.65000000000003</v>
      </c>
      <c r="E201" s="40">
        <v>489.50000000000006</v>
      </c>
      <c r="F201" s="40">
        <v>481.90000000000003</v>
      </c>
      <c r="G201" s="40">
        <v>473.75000000000006</v>
      </c>
      <c r="H201" s="40">
        <v>505.25000000000006</v>
      </c>
      <c r="I201" s="40">
        <v>513.40000000000009</v>
      </c>
      <c r="J201" s="40">
        <v>521</v>
      </c>
      <c r="K201" s="31">
        <v>505.8</v>
      </c>
      <c r="L201" s="31">
        <v>490.05</v>
      </c>
      <c r="M201" s="31">
        <v>6.0717999999999996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1050.8499999999999</v>
      </c>
      <c r="D202" s="40">
        <v>1068.9833333333333</v>
      </c>
      <c r="E202" s="40">
        <v>1025.2666666666667</v>
      </c>
      <c r="F202" s="40">
        <v>999.68333333333339</v>
      </c>
      <c r="G202" s="40">
        <v>955.9666666666667</v>
      </c>
      <c r="H202" s="40">
        <v>1094.5666666666666</v>
      </c>
      <c r="I202" s="40">
        <v>1138.2833333333333</v>
      </c>
      <c r="J202" s="40">
        <v>1163.8666666666666</v>
      </c>
      <c r="K202" s="31">
        <v>1112.7</v>
      </c>
      <c r="L202" s="31">
        <v>1043.4000000000001</v>
      </c>
      <c r="M202" s="31">
        <v>8.1413200000000003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704.35</v>
      </c>
      <c r="D203" s="40">
        <v>708.69999999999993</v>
      </c>
      <c r="E203" s="40">
        <v>694.89999999999986</v>
      </c>
      <c r="F203" s="40">
        <v>685.44999999999993</v>
      </c>
      <c r="G203" s="40">
        <v>671.64999999999986</v>
      </c>
      <c r="H203" s="40">
        <v>718.14999999999986</v>
      </c>
      <c r="I203" s="40">
        <v>731.94999999999982</v>
      </c>
      <c r="J203" s="40">
        <v>741.39999999999986</v>
      </c>
      <c r="K203" s="31">
        <v>722.5</v>
      </c>
      <c r="L203" s="31">
        <v>699.25</v>
      </c>
      <c r="M203" s="31">
        <v>13.75825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7149.6</v>
      </c>
      <c r="D204" s="40">
        <v>7160.8666666666659</v>
      </c>
      <c r="E204" s="40">
        <v>7088.7333333333318</v>
      </c>
      <c r="F204" s="40">
        <v>7027.8666666666659</v>
      </c>
      <c r="G204" s="40">
        <v>6955.7333333333318</v>
      </c>
      <c r="H204" s="40">
        <v>7221.7333333333318</v>
      </c>
      <c r="I204" s="40">
        <v>7293.866666666665</v>
      </c>
      <c r="J204" s="40">
        <v>7354.7333333333318</v>
      </c>
      <c r="K204" s="31">
        <v>7233</v>
      </c>
      <c r="L204" s="31">
        <v>7100</v>
      </c>
      <c r="M204" s="31">
        <v>3.3081800000000001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49.1</v>
      </c>
      <c r="D205" s="40">
        <v>49.683333333333337</v>
      </c>
      <c r="E205" s="40">
        <v>47.716666666666676</v>
      </c>
      <c r="F205" s="40">
        <v>46.333333333333336</v>
      </c>
      <c r="G205" s="40">
        <v>44.366666666666674</v>
      </c>
      <c r="H205" s="40">
        <v>51.066666666666677</v>
      </c>
      <c r="I205" s="40">
        <v>53.033333333333346</v>
      </c>
      <c r="J205" s="40">
        <v>54.416666666666679</v>
      </c>
      <c r="K205" s="31">
        <v>51.65</v>
      </c>
      <c r="L205" s="31">
        <v>48.3</v>
      </c>
      <c r="M205" s="31">
        <v>300.22877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1630.4</v>
      </c>
      <c r="D206" s="40">
        <v>1644.2833333333335</v>
      </c>
      <c r="E206" s="40">
        <v>1601.5666666666671</v>
      </c>
      <c r="F206" s="40">
        <v>1572.7333333333336</v>
      </c>
      <c r="G206" s="40">
        <v>1530.0166666666671</v>
      </c>
      <c r="H206" s="40">
        <v>1673.116666666667</v>
      </c>
      <c r="I206" s="40">
        <v>1715.8333333333337</v>
      </c>
      <c r="J206" s="40">
        <v>1744.666666666667</v>
      </c>
      <c r="K206" s="31">
        <v>1687</v>
      </c>
      <c r="L206" s="31">
        <v>1615.45</v>
      </c>
      <c r="M206" s="31">
        <v>3.6276299999999999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833.9</v>
      </c>
      <c r="D207" s="40">
        <v>837.41666666666663</v>
      </c>
      <c r="E207" s="40">
        <v>822.5333333333333</v>
      </c>
      <c r="F207" s="40">
        <v>811.16666666666663</v>
      </c>
      <c r="G207" s="40">
        <v>796.2833333333333</v>
      </c>
      <c r="H207" s="40">
        <v>848.7833333333333</v>
      </c>
      <c r="I207" s="40">
        <v>863.66666666666674</v>
      </c>
      <c r="J207" s="40">
        <v>875.0333333333333</v>
      </c>
      <c r="K207" s="31">
        <v>852.3</v>
      </c>
      <c r="L207" s="31">
        <v>826.05</v>
      </c>
      <c r="M207" s="31">
        <v>17.42596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248.8</v>
      </c>
      <c r="D208" s="40">
        <v>249.86666666666667</v>
      </c>
      <c r="E208" s="40">
        <v>244.08333333333334</v>
      </c>
      <c r="F208" s="40">
        <v>239.36666666666667</v>
      </c>
      <c r="G208" s="40">
        <v>233.58333333333334</v>
      </c>
      <c r="H208" s="40">
        <v>254.58333333333334</v>
      </c>
      <c r="I208" s="40">
        <v>260.36666666666667</v>
      </c>
      <c r="J208" s="40">
        <v>265.08333333333337</v>
      </c>
      <c r="K208" s="31">
        <v>255.65</v>
      </c>
      <c r="L208" s="31">
        <v>245.15</v>
      </c>
      <c r="M208" s="31">
        <v>4.9599700000000002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830.5</v>
      </c>
      <c r="D209" s="40">
        <v>836.06666666666661</v>
      </c>
      <c r="E209" s="40">
        <v>816.73333333333323</v>
      </c>
      <c r="F209" s="40">
        <v>802.96666666666658</v>
      </c>
      <c r="G209" s="40">
        <v>783.63333333333321</v>
      </c>
      <c r="H209" s="40">
        <v>849.83333333333326</v>
      </c>
      <c r="I209" s="40">
        <v>869.16666666666674</v>
      </c>
      <c r="J209" s="40">
        <v>882.93333333333328</v>
      </c>
      <c r="K209" s="31">
        <v>855.4</v>
      </c>
      <c r="L209" s="31">
        <v>822.3</v>
      </c>
      <c r="M209" s="31">
        <v>4.5532000000000004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323.85000000000002</v>
      </c>
      <c r="D210" s="40">
        <v>330.5</v>
      </c>
      <c r="E210" s="40">
        <v>314.5</v>
      </c>
      <c r="F210" s="40">
        <v>305.14999999999998</v>
      </c>
      <c r="G210" s="40">
        <v>289.14999999999998</v>
      </c>
      <c r="H210" s="40">
        <v>339.85</v>
      </c>
      <c r="I210" s="40">
        <v>355.85</v>
      </c>
      <c r="J210" s="40">
        <v>365.20000000000005</v>
      </c>
      <c r="K210" s="31">
        <v>346.5</v>
      </c>
      <c r="L210" s="31">
        <v>321.14999999999998</v>
      </c>
      <c r="M210" s="31">
        <v>230.46439000000001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10.25</v>
      </c>
      <c r="D211" s="40">
        <v>10.283333333333333</v>
      </c>
      <c r="E211" s="40">
        <v>10.066666666666666</v>
      </c>
      <c r="F211" s="40">
        <v>9.8833333333333329</v>
      </c>
      <c r="G211" s="40">
        <v>9.6666666666666661</v>
      </c>
      <c r="H211" s="40">
        <v>10.466666666666667</v>
      </c>
      <c r="I211" s="40">
        <v>10.683333333333332</v>
      </c>
      <c r="J211" s="40">
        <v>10.866666666666667</v>
      </c>
      <c r="K211" s="31">
        <v>10.5</v>
      </c>
      <c r="L211" s="31">
        <v>10.1</v>
      </c>
      <c r="M211" s="31">
        <v>973.0249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1177.05</v>
      </c>
      <c r="D212" s="40">
        <v>1176.6000000000001</v>
      </c>
      <c r="E212" s="40">
        <v>1153.2000000000003</v>
      </c>
      <c r="F212" s="40">
        <v>1129.3500000000001</v>
      </c>
      <c r="G212" s="40">
        <v>1105.9500000000003</v>
      </c>
      <c r="H212" s="40">
        <v>1200.4500000000003</v>
      </c>
      <c r="I212" s="40">
        <v>1223.8500000000004</v>
      </c>
      <c r="J212" s="40">
        <v>1247.7000000000003</v>
      </c>
      <c r="K212" s="31">
        <v>1200</v>
      </c>
      <c r="L212" s="31">
        <v>1152.75</v>
      </c>
      <c r="M212" s="31">
        <v>13.83292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2180.0500000000002</v>
      </c>
      <c r="D213" s="40">
        <v>2193.2666666666669</v>
      </c>
      <c r="E213" s="40">
        <v>2131.7833333333338</v>
      </c>
      <c r="F213" s="40">
        <v>2083.5166666666669</v>
      </c>
      <c r="G213" s="40">
        <v>2022.0333333333338</v>
      </c>
      <c r="H213" s="40">
        <v>2241.5333333333338</v>
      </c>
      <c r="I213" s="40">
        <v>2303.0166666666664</v>
      </c>
      <c r="J213" s="40">
        <v>2351.2833333333338</v>
      </c>
      <c r="K213" s="31">
        <v>2254.75</v>
      </c>
      <c r="L213" s="31">
        <v>2145</v>
      </c>
      <c r="M213" s="31">
        <v>1.22522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682.4</v>
      </c>
      <c r="D214" s="40">
        <v>688.7166666666667</v>
      </c>
      <c r="E214" s="40">
        <v>671.93333333333339</v>
      </c>
      <c r="F214" s="40">
        <v>661.4666666666667</v>
      </c>
      <c r="G214" s="40">
        <v>644.68333333333339</v>
      </c>
      <c r="H214" s="40">
        <v>699.18333333333339</v>
      </c>
      <c r="I214" s="40">
        <v>715.9666666666667</v>
      </c>
      <c r="J214" s="40">
        <v>726.43333333333339</v>
      </c>
      <c r="K214" s="40">
        <v>705.5</v>
      </c>
      <c r="L214" s="40">
        <v>678.25</v>
      </c>
      <c r="M214" s="40">
        <v>53.791510000000002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13.75</v>
      </c>
      <c r="D215" s="40">
        <v>13.933333333333332</v>
      </c>
      <c r="E215" s="40">
        <v>13.216666666666663</v>
      </c>
      <c r="F215" s="40">
        <v>12.683333333333332</v>
      </c>
      <c r="G215" s="40">
        <v>11.966666666666663</v>
      </c>
      <c r="H215" s="40">
        <v>14.466666666666663</v>
      </c>
      <c r="I215" s="40">
        <v>15.183333333333332</v>
      </c>
      <c r="J215" s="40">
        <v>15.716666666666663</v>
      </c>
      <c r="K215" s="40">
        <v>14.65</v>
      </c>
      <c r="L215" s="40">
        <v>13.4</v>
      </c>
      <c r="M215" s="40">
        <v>3320.2485499999998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308</v>
      </c>
      <c r="D216" s="40">
        <v>313.88333333333333</v>
      </c>
      <c r="E216" s="40">
        <v>298.11666666666667</v>
      </c>
      <c r="F216" s="40">
        <v>288.23333333333335</v>
      </c>
      <c r="G216" s="40">
        <v>272.4666666666667</v>
      </c>
      <c r="H216" s="40">
        <v>323.76666666666665</v>
      </c>
      <c r="I216" s="40">
        <v>339.5333333333333</v>
      </c>
      <c r="J216" s="40">
        <v>349.41666666666663</v>
      </c>
      <c r="K216" s="40">
        <v>329.65</v>
      </c>
      <c r="L216" s="40">
        <v>304</v>
      </c>
      <c r="M216" s="40">
        <v>312.63670000000002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O503" sqref="O50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5"/>
      <c r="B1" s="496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44494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8" t="s">
        <v>16</v>
      </c>
      <c r="B9" s="490" t="s">
        <v>18</v>
      </c>
      <c r="C9" s="494" t="s">
        <v>20</v>
      </c>
      <c r="D9" s="494" t="s">
        <v>21</v>
      </c>
      <c r="E9" s="485" t="s">
        <v>22</v>
      </c>
      <c r="F9" s="486"/>
      <c r="G9" s="487"/>
      <c r="H9" s="485" t="s">
        <v>23</v>
      </c>
      <c r="I9" s="486"/>
      <c r="J9" s="487"/>
      <c r="K9" s="26"/>
      <c r="L9" s="27"/>
      <c r="M9" s="53"/>
      <c r="N9" s="1"/>
      <c r="O9" s="1"/>
    </row>
    <row r="10" spans="1:15" ht="42.75" customHeight="1">
      <c r="A10" s="492"/>
      <c r="B10" s="493"/>
      <c r="C10" s="493"/>
      <c r="D10" s="49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26187.95</v>
      </c>
      <c r="D11" s="40">
        <v>25962.95</v>
      </c>
      <c r="E11" s="40">
        <v>25626.2</v>
      </c>
      <c r="F11" s="40">
        <v>25064.45</v>
      </c>
      <c r="G11" s="40">
        <v>24727.7</v>
      </c>
      <c r="H11" s="40">
        <v>26524.7</v>
      </c>
      <c r="I11" s="40">
        <v>26861.45</v>
      </c>
      <c r="J11" s="40">
        <v>27423.200000000001</v>
      </c>
      <c r="K11" s="31">
        <v>26299.7</v>
      </c>
      <c r="L11" s="31">
        <v>25401.200000000001</v>
      </c>
      <c r="M11" s="31">
        <v>4.172E-2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1909.3</v>
      </c>
      <c r="D12" s="40">
        <v>1909.55</v>
      </c>
      <c r="E12" s="40">
        <v>1880.1</v>
      </c>
      <c r="F12" s="40">
        <v>1850.8999999999999</v>
      </c>
      <c r="G12" s="40">
        <v>1821.4499999999998</v>
      </c>
      <c r="H12" s="40">
        <v>1938.75</v>
      </c>
      <c r="I12" s="40">
        <v>1968.2000000000003</v>
      </c>
      <c r="J12" s="40">
        <v>1997.4</v>
      </c>
      <c r="K12" s="31">
        <v>1939</v>
      </c>
      <c r="L12" s="31">
        <v>1880.35</v>
      </c>
      <c r="M12" s="31">
        <v>3.38028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2438.9</v>
      </c>
      <c r="D13" s="40">
        <v>2450.6999999999998</v>
      </c>
      <c r="E13" s="40">
        <v>2335.8999999999996</v>
      </c>
      <c r="F13" s="40">
        <v>2232.8999999999996</v>
      </c>
      <c r="G13" s="40">
        <v>2118.0999999999995</v>
      </c>
      <c r="H13" s="40">
        <v>2553.6999999999998</v>
      </c>
      <c r="I13" s="40">
        <v>2668.5</v>
      </c>
      <c r="J13" s="40">
        <v>2771.5</v>
      </c>
      <c r="K13" s="31">
        <v>2565.5</v>
      </c>
      <c r="L13" s="31">
        <v>2347.6999999999998</v>
      </c>
      <c r="M13" s="31">
        <v>0.32107999999999998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2212.0500000000002</v>
      </c>
      <c r="D14" s="40">
        <v>2212.1333333333332</v>
      </c>
      <c r="E14" s="40">
        <v>2164.9166666666665</v>
      </c>
      <c r="F14" s="40">
        <v>2117.7833333333333</v>
      </c>
      <c r="G14" s="40">
        <v>2070.5666666666666</v>
      </c>
      <c r="H14" s="40">
        <v>2259.2666666666664</v>
      </c>
      <c r="I14" s="40">
        <v>2306.4833333333336</v>
      </c>
      <c r="J14" s="40">
        <v>2353.6166666666663</v>
      </c>
      <c r="K14" s="31">
        <v>2259.35</v>
      </c>
      <c r="L14" s="31">
        <v>2165</v>
      </c>
      <c r="M14" s="31">
        <v>5.2836999999999996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1937.55</v>
      </c>
      <c r="D15" s="40">
        <v>1924.8500000000001</v>
      </c>
      <c r="E15" s="40">
        <v>1902.7000000000003</v>
      </c>
      <c r="F15" s="40">
        <v>1867.8500000000001</v>
      </c>
      <c r="G15" s="40">
        <v>1845.7000000000003</v>
      </c>
      <c r="H15" s="40">
        <v>1959.7000000000003</v>
      </c>
      <c r="I15" s="40">
        <v>1981.8500000000004</v>
      </c>
      <c r="J15" s="40">
        <v>2016.7000000000003</v>
      </c>
      <c r="K15" s="31">
        <v>1947</v>
      </c>
      <c r="L15" s="31">
        <v>1890</v>
      </c>
      <c r="M15" s="31">
        <v>0.69943999999999995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816.45</v>
      </c>
      <c r="D16" s="40">
        <v>818.83333333333337</v>
      </c>
      <c r="E16" s="40">
        <v>806.7166666666667</v>
      </c>
      <c r="F16" s="40">
        <v>796.98333333333335</v>
      </c>
      <c r="G16" s="40">
        <v>784.86666666666667</v>
      </c>
      <c r="H16" s="40">
        <v>828.56666666666672</v>
      </c>
      <c r="I16" s="40">
        <v>840.68333333333328</v>
      </c>
      <c r="J16" s="40">
        <v>850.41666666666674</v>
      </c>
      <c r="K16" s="31">
        <v>830.95</v>
      </c>
      <c r="L16" s="31">
        <v>809.1</v>
      </c>
      <c r="M16" s="31">
        <v>3.8287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1214.4000000000001</v>
      </c>
      <c r="D17" s="40">
        <v>1201.45</v>
      </c>
      <c r="E17" s="40">
        <v>1184.95</v>
      </c>
      <c r="F17" s="40">
        <v>1155.5</v>
      </c>
      <c r="G17" s="40">
        <v>1139</v>
      </c>
      <c r="H17" s="40">
        <v>1230.9000000000001</v>
      </c>
      <c r="I17" s="40">
        <v>1247.4000000000001</v>
      </c>
      <c r="J17" s="40">
        <v>1276.8500000000001</v>
      </c>
      <c r="K17" s="31">
        <v>1217.95</v>
      </c>
      <c r="L17" s="31">
        <v>1172</v>
      </c>
      <c r="M17" s="31">
        <v>11.84713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609.54999999999995</v>
      </c>
      <c r="D18" s="40">
        <v>615.31666666666661</v>
      </c>
      <c r="E18" s="40">
        <v>601.63333333333321</v>
      </c>
      <c r="F18" s="40">
        <v>593.71666666666658</v>
      </c>
      <c r="G18" s="40">
        <v>580.03333333333319</v>
      </c>
      <c r="H18" s="40">
        <v>623.23333333333323</v>
      </c>
      <c r="I18" s="40">
        <v>636.91666666666663</v>
      </c>
      <c r="J18" s="40">
        <v>644.83333333333326</v>
      </c>
      <c r="K18" s="31">
        <v>629</v>
      </c>
      <c r="L18" s="31">
        <v>607.4</v>
      </c>
      <c r="M18" s="31">
        <v>1.65581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1010.1</v>
      </c>
      <c r="D19" s="40">
        <v>1015.0499999999998</v>
      </c>
      <c r="E19" s="40">
        <v>994.24999999999977</v>
      </c>
      <c r="F19" s="40">
        <v>978.4</v>
      </c>
      <c r="G19" s="40">
        <v>957.59999999999991</v>
      </c>
      <c r="H19" s="40">
        <v>1030.8999999999996</v>
      </c>
      <c r="I19" s="40">
        <v>1051.6999999999996</v>
      </c>
      <c r="J19" s="40">
        <v>1067.5499999999995</v>
      </c>
      <c r="K19" s="31">
        <v>1035.8499999999999</v>
      </c>
      <c r="L19" s="31">
        <v>999.2</v>
      </c>
      <c r="M19" s="31">
        <v>6.3311500000000001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2731.05</v>
      </c>
      <c r="D20" s="40">
        <v>2759.4666666666672</v>
      </c>
      <c r="E20" s="40">
        <v>2687.8833333333341</v>
      </c>
      <c r="F20" s="40">
        <v>2644.7166666666672</v>
      </c>
      <c r="G20" s="40">
        <v>2573.1333333333341</v>
      </c>
      <c r="H20" s="40">
        <v>2802.6333333333341</v>
      </c>
      <c r="I20" s="40">
        <v>2874.2166666666672</v>
      </c>
      <c r="J20" s="40">
        <v>2917.3833333333341</v>
      </c>
      <c r="K20" s="31">
        <v>2831.05</v>
      </c>
      <c r="L20" s="31">
        <v>2716.3</v>
      </c>
      <c r="M20" s="31">
        <v>0.42342000000000002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20239.55</v>
      </c>
      <c r="D21" s="40">
        <v>20521.5</v>
      </c>
      <c r="E21" s="40">
        <v>19843.05</v>
      </c>
      <c r="F21" s="40">
        <v>19446.55</v>
      </c>
      <c r="G21" s="40">
        <v>18768.099999999999</v>
      </c>
      <c r="H21" s="40">
        <v>20918</v>
      </c>
      <c r="I21" s="40">
        <v>21596.449999999997</v>
      </c>
      <c r="J21" s="40">
        <v>21992.95</v>
      </c>
      <c r="K21" s="31">
        <v>21199.95</v>
      </c>
      <c r="L21" s="31">
        <v>20125</v>
      </c>
      <c r="M21" s="31">
        <v>0.16585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1543</v>
      </c>
      <c r="D22" s="40">
        <v>1562.9333333333334</v>
      </c>
      <c r="E22" s="40">
        <v>1517.0666666666668</v>
      </c>
      <c r="F22" s="40">
        <v>1491.1333333333334</v>
      </c>
      <c r="G22" s="40">
        <v>1445.2666666666669</v>
      </c>
      <c r="H22" s="40">
        <v>1588.8666666666668</v>
      </c>
      <c r="I22" s="40">
        <v>1634.7333333333336</v>
      </c>
      <c r="J22" s="40">
        <v>1660.6666666666667</v>
      </c>
      <c r="K22" s="31">
        <v>1608.8</v>
      </c>
      <c r="L22" s="31">
        <v>1537</v>
      </c>
      <c r="M22" s="31">
        <v>25.806989999999999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1202.1500000000001</v>
      </c>
      <c r="D23" s="40">
        <v>1196.3833333333334</v>
      </c>
      <c r="E23" s="40">
        <v>1182.7666666666669</v>
      </c>
      <c r="F23" s="40">
        <v>1163.3833333333334</v>
      </c>
      <c r="G23" s="40">
        <v>1149.7666666666669</v>
      </c>
      <c r="H23" s="40">
        <v>1215.7666666666669</v>
      </c>
      <c r="I23" s="40">
        <v>1229.3833333333332</v>
      </c>
      <c r="J23" s="40">
        <v>1248.7666666666669</v>
      </c>
      <c r="K23" s="31">
        <v>1210</v>
      </c>
      <c r="L23" s="31">
        <v>1177</v>
      </c>
      <c r="M23" s="31">
        <v>3.0125199999999999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761.8</v>
      </c>
      <c r="D24" s="40">
        <v>767.66666666666663</v>
      </c>
      <c r="E24" s="40">
        <v>748.0333333333333</v>
      </c>
      <c r="F24" s="40">
        <v>734.26666666666665</v>
      </c>
      <c r="G24" s="40">
        <v>714.63333333333333</v>
      </c>
      <c r="H24" s="40">
        <v>781.43333333333328</v>
      </c>
      <c r="I24" s="40">
        <v>801.06666666666672</v>
      </c>
      <c r="J24" s="40">
        <v>814.83333333333326</v>
      </c>
      <c r="K24" s="31">
        <v>787.3</v>
      </c>
      <c r="L24" s="31">
        <v>753.9</v>
      </c>
      <c r="M24" s="31">
        <v>38.607599999999998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1429.85</v>
      </c>
      <c r="D25" s="40">
        <v>1427.8</v>
      </c>
      <c r="E25" s="40">
        <v>1395.6</v>
      </c>
      <c r="F25" s="40">
        <v>1361.35</v>
      </c>
      <c r="G25" s="40">
        <v>1329.1499999999999</v>
      </c>
      <c r="H25" s="40">
        <v>1462.05</v>
      </c>
      <c r="I25" s="40">
        <v>1494.2500000000002</v>
      </c>
      <c r="J25" s="40">
        <v>1528.5</v>
      </c>
      <c r="K25" s="31">
        <v>1460</v>
      </c>
      <c r="L25" s="31">
        <v>1393.55</v>
      </c>
      <c r="M25" s="31">
        <v>6.7348100000000004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1809</v>
      </c>
      <c r="D26" s="40">
        <v>1792</v>
      </c>
      <c r="E26" s="40">
        <v>1757</v>
      </c>
      <c r="F26" s="40">
        <v>1705</v>
      </c>
      <c r="G26" s="40">
        <v>1670</v>
      </c>
      <c r="H26" s="40">
        <v>1844</v>
      </c>
      <c r="I26" s="40">
        <v>1879</v>
      </c>
      <c r="J26" s="40">
        <v>1931</v>
      </c>
      <c r="K26" s="31">
        <v>1827</v>
      </c>
      <c r="L26" s="31">
        <v>1740</v>
      </c>
      <c r="M26" s="31">
        <v>1.4185399999999999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100.65</v>
      </c>
      <c r="D27" s="40">
        <v>101.51666666666667</v>
      </c>
      <c r="E27" s="40">
        <v>99.183333333333337</v>
      </c>
      <c r="F27" s="40">
        <v>97.716666666666669</v>
      </c>
      <c r="G27" s="40">
        <v>95.38333333333334</v>
      </c>
      <c r="H27" s="40">
        <v>102.98333333333333</v>
      </c>
      <c r="I27" s="40">
        <v>105.31666666666668</v>
      </c>
      <c r="J27" s="40">
        <v>106.78333333333333</v>
      </c>
      <c r="K27" s="31">
        <v>103.85</v>
      </c>
      <c r="L27" s="31">
        <v>100.05</v>
      </c>
      <c r="M27" s="31">
        <v>24.804120000000001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252.75</v>
      </c>
      <c r="D28" s="40">
        <v>254.53333333333333</v>
      </c>
      <c r="E28" s="40">
        <v>247.06666666666666</v>
      </c>
      <c r="F28" s="40">
        <v>241.38333333333333</v>
      </c>
      <c r="G28" s="40">
        <v>233.91666666666666</v>
      </c>
      <c r="H28" s="40">
        <v>260.2166666666667</v>
      </c>
      <c r="I28" s="40">
        <v>267.68333333333328</v>
      </c>
      <c r="J28" s="40">
        <v>273.36666666666667</v>
      </c>
      <c r="K28" s="31">
        <v>262</v>
      </c>
      <c r="L28" s="31">
        <v>248.85</v>
      </c>
      <c r="M28" s="31">
        <v>48.736179999999997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372.3</v>
      </c>
      <c r="D29" s="40">
        <v>375.51666666666665</v>
      </c>
      <c r="E29" s="40">
        <v>364.33333333333331</v>
      </c>
      <c r="F29" s="40">
        <v>356.36666666666667</v>
      </c>
      <c r="G29" s="40">
        <v>345.18333333333334</v>
      </c>
      <c r="H29" s="40">
        <v>383.48333333333329</v>
      </c>
      <c r="I29" s="40">
        <v>394.66666666666669</v>
      </c>
      <c r="J29" s="40">
        <v>402.63333333333327</v>
      </c>
      <c r="K29" s="31">
        <v>386.7</v>
      </c>
      <c r="L29" s="31">
        <v>367.55</v>
      </c>
      <c r="M29" s="31">
        <v>2.33718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210.3</v>
      </c>
      <c r="D30" s="40">
        <v>210.98333333333335</v>
      </c>
      <c r="E30" s="40">
        <v>207.06666666666669</v>
      </c>
      <c r="F30" s="40">
        <v>203.83333333333334</v>
      </c>
      <c r="G30" s="40">
        <v>199.91666666666669</v>
      </c>
      <c r="H30" s="40">
        <v>214.2166666666667</v>
      </c>
      <c r="I30" s="40">
        <v>218.13333333333333</v>
      </c>
      <c r="J30" s="40">
        <v>221.3666666666667</v>
      </c>
      <c r="K30" s="31">
        <v>214.9</v>
      </c>
      <c r="L30" s="31">
        <v>207.75</v>
      </c>
      <c r="M30" s="31">
        <v>6.1632499999999997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1098.2</v>
      </c>
      <c r="D31" s="40">
        <v>1101.55</v>
      </c>
      <c r="E31" s="40">
        <v>1057.0999999999999</v>
      </c>
      <c r="F31" s="40">
        <v>1016</v>
      </c>
      <c r="G31" s="40">
        <v>971.55</v>
      </c>
      <c r="H31" s="40">
        <v>1142.6499999999999</v>
      </c>
      <c r="I31" s="40">
        <v>1187.1000000000001</v>
      </c>
      <c r="J31" s="40">
        <v>1228.1999999999998</v>
      </c>
      <c r="K31" s="31">
        <v>1146</v>
      </c>
      <c r="L31" s="31">
        <v>1060.45</v>
      </c>
      <c r="M31" s="31">
        <v>3.2063199999999998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2159.35</v>
      </c>
      <c r="D32" s="40">
        <v>2129.8166666666662</v>
      </c>
      <c r="E32" s="40">
        <v>2083.1833333333325</v>
      </c>
      <c r="F32" s="40">
        <v>2007.0166666666664</v>
      </c>
      <c r="G32" s="40">
        <v>1960.3833333333328</v>
      </c>
      <c r="H32" s="40">
        <v>2205.9833333333322</v>
      </c>
      <c r="I32" s="40">
        <v>2252.6166666666663</v>
      </c>
      <c r="J32" s="40">
        <v>2328.7833333333319</v>
      </c>
      <c r="K32" s="31">
        <v>2176.4499999999998</v>
      </c>
      <c r="L32" s="31">
        <v>2053.65</v>
      </c>
      <c r="M32" s="31">
        <v>0.56410000000000005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2161.25</v>
      </c>
      <c r="D33" s="40">
        <v>2168.7999999999997</v>
      </c>
      <c r="E33" s="40">
        <v>2140.4499999999994</v>
      </c>
      <c r="F33" s="40">
        <v>2119.6499999999996</v>
      </c>
      <c r="G33" s="40">
        <v>2091.2999999999993</v>
      </c>
      <c r="H33" s="40">
        <v>2189.5999999999995</v>
      </c>
      <c r="I33" s="40">
        <v>2217.9499999999998</v>
      </c>
      <c r="J33" s="40">
        <v>2238.7499999999995</v>
      </c>
      <c r="K33" s="31">
        <v>2197.15</v>
      </c>
      <c r="L33" s="31">
        <v>2148</v>
      </c>
      <c r="M33" s="31">
        <v>6.3170000000000004E-2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107.5</v>
      </c>
      <c r="D34" s="40">
        <v>108.01666666666667</v>
      </c>
      <c r="E34" s="40">
        <v>106.03333333333333</v>
      </c>
      <c r="F34" s="40">
        <v>104.56666666666666</v>
      </c>
      <c r="G34" s="40">
        <v>102.58333333333333</v>
      </c>
      <c r="H34" s="40">
        <v>109.48333333333333</v>
      </c>
      <c r="I34" s="40">
        <v>111.46666666666665</v>
      </c>
      <c r="J34" s="40">
        <v>112.93333333333334</v>
      </c>
      <c r="K34" s="31">
        <v>110</v>
      </c>
      <c r="L34" s="31">
        <v>106.55</v>
      </c>
      <c r="M34" s="31">
        <v>1.39568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767.75</v>
      </c>
      <c r="D35" s="40">
        <v>772.30000000000007</v>
      </c>
      <c r="E35" s="40">
        <v>757.45000000000016</v>
      </c>
      <c r="F35" s="40">
        <v>747.15000000000009</v>
      </c>
      <c r="G35" s="40">
        <v>732.30000000000018</v>
      </c>
      <c r="H35" s="40">
        <v>782.60000000000014</v>
      </c>
      <c r="I35" s="40">
        <v>797.45</v>
      </c>
      <c r="J35" s="40">
        <v>807.75000000000011</v>
      </c>
      <c r="K35" s="31">
        <v>787.15</v>
      </c>
      <c r="L35" s="31">
        <v>762</v>
      </c>
      <c r="M35" s="31">
        <v>1.8203100000000001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3747.25</v>
      </c>
      <c r="D36" s="40">
        <v>3763.0833333333335</v>
      </c>
      <c r="E36" s="40">
        <v>3691.166666666667</v>
      </c>
      <c r="F36" s="40">
        <v>3635.0833333333335</v>
      </c>
      <c r="G36" s="40">
        <v>3563.166666666667</v>
      </c>
      <c r="H36" s="40">
        <v>3819.166666666667</v>
      </c>
      <c r="I36" s="40">
        <v>3891.0833333333339</v>
      </c>
      <c r="J36" s="40">
        <v>3947.166666666667</v>
      </c>
      <c r="K36" s="31">
        <v>3835</v>
      </c>
      <c r="L36" s="31">
        <v>3707</v>
      </c>
      <c r="M36" s="31">
        <v>0.51978000000000002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3720.7</v>
      </c>
      <c r="D37" s="40">
        <v>3749.0499999999997</v>
      </c>
      <c r="E37" s="40">
        <v>3647.0999999999995</v>
      </c>
      <c r="F37" s="40">
        <v>3573.4999999999995</v>
      </c>
      <c r="G37" s="40">
        <v>3471.5499999999993</v>
      </c>
      <c r="H37" s="40">
        <v>3822.6499999999996</v>
      </c>
      <c r="I37" s="40">
        <v>3924.5999999999995</v>
      </c>
      <c r="J37" s="40">
        <v>3998.2</v>
      </c>
      <c r="K37" s="31">
        <v>3851</v>
      </c>
      <c r="L37" s="31">
        <v>3675.45</v>
      </c>
      <c r="M37" s="31">
        <v>0.42953000000000002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23.1</v>
      </c>
      <c r="D38" s="40">
        <v>23.283333333333331</v>
      </c>
      <c r="E38" s="40">
        <v>22.716666666666661</v>
      </c>
      <c r="F38" s="40">
        <v>22.333333333333329</v>
      </c>
      <c r="G38" s="40">
        <v>21.766666666666659</v>
      </c>
      <c r="H38" s="40">
        <v>23.666666666666664</v>
      </c>
      <c r="I38" s="40">
        <v>24.233333333333334</v>
      </c>
      <c r="J38" s="40">
        <v>24.616666666666667</v>
      </c>
      <c r="K38" s="31">
        <v>23.85</v>
      </c>
      <c r="L38" s="31">
        <v>22.9</v>
      </c>
      <c r="M38" s="31">
        <v>75.228200000000001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698.95</v>
      </c>
      <c r="D39" s="40">
        <v>696.2833333333333</v>
      </c>
      <c r="E39" s="40">
        <v>690.66666666666663</v>
      </c>
      <c r="F39" s="40">
        <v>682.38333333333333</v>
      </c>
      <c r="G39" s="40">
        <v>676.76666666666665</v>
      </c>
      <c r="H39" s="40">
        <v>704.56666666666661</v>
      </c>
      <c r="I39" s="40">
        <v>710.18333333333339</v>
      </c>
      <c r="J39" s="40">
        <v>718.46666666666658</v>
      </c>
      <c r="K39" s="31">
        <v>701.9</v>
      </c>
      <c r="L39" s="31">
        <v>688</v>
      </c>
      <c r="M39" s="31">
        <v>8.4649999999999999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3392.4</v>
      </c>
      <c r="D40" s="40">
        <v>3405.5</v>
      </c>
      <c r="E40" s="40">
        <v>3312</v>
      </c>
      <c r="F40" s="40">
        <v>3231.6</v>
      </c>
      <c r="G40" s="40">
        <v>3138.1</v>
      </c>
      <c r="H40" s="40">
        <v>3485.9</v>
      </c>
      <c r="I40" s="40">
        <v>3579.4</v>
      </c>
      <c r="J40" s="40">
        <v>3659.8</v>
      </c>
      <c r="K40" s="31">
        <v>3499</v>
      </c>
      <c r="L40" s="31">
        <v>3325.1</v>
      </c>
      <c r="M40" s="31">
        <v>0.47095999999999999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376.1</v>
      </c>
      <c r="D41" s="40">
        <v>376.59999999999997</v>
      </c>
      <c r="E41" s="40">
        <v>371.49999999999994</v>
      </c>
      <c r="F41" s="40">
        <v>366.9</v>
      </c>
      <c r="G41" s="40">
        <v>361.79999999999995</v>
      </c>
      <c r="H41" s="40">
        <v>381.19999999999993</v>
      </c>
      <c r="I41" s="40">
        <v>386.29999999999995</v>
      </c>
      <c r="J41" s="40">
        <v>390.89999999999992</v>
      </c>
      <c r="K41" s="31">
        <v>381.7</v>
      </c>
      <c r="L41" s="31">
        <v>372</v>
      </c>
      <c r="M41" s="31">
        <v>52.532260000000001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1302.8</v>
      </c>
      <c r="D42" s="40">
        <v>1298.9000000000001</v>
      </c>
      <c r="E42" s="40">
        <v>1267.8000000000002</v>
      </c>
      <c r="F42" s="40">
        <v>1232.8000000000002</v>
      </c>
      <c r="G42" s="40">
        <v>1201.7000000000003</v>
      </c>
      <c r="H42" s="40">
        <v>1333.9</v>
      </c>
      <c r="I42" s="40">
        <v>1365</v>
      </c>
      <c r="J42" s="40">
        <v>1400</v>
      </c>
      <c r="K42" s="31">
        <v>1330</v>
      </c>
      <c r="L42" s="31">
        <v>1263.9000000000001</v>
      </c>
      <c r="M42" s="31">
        <v>5.6804800000000002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4028.4</v>
      </c>
      <c r="D43" s="40">
        <v>4073.4</v>
      </c>
      <c r="E43" s="40">
        <v>3957.3500000000004</v>
      </c>
      <c r="F43" s="40">
        <v>3886.3</v>
      </c>
      <c r="G43" s="40">
        <v>3770.2500000000005</v>
      </c>
      <c r="H43" s="40">
        <v>4144.4500000000007</v>
      </c>
      <c r="I43" s="40">
        <v>4260.5</v>
      </c>
      <c r="J43" s="40">
        <v>4331.55</v>
      </c>
      <c r="K43" s="31">
        <v>4189.45</v>
      </c>
      <c r="L43" s="31">
        <v>4002.35</v>
      </c>
      <c r="M43" s="31">
        <v>3.4711400000000001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221.05</v>
      </c>
      <c r="D44" s="40">
        <v>223.23333333333335</v>
      </c>
      <c r="E44" s="40">
        <v>216.4666666666667</v>
      </c>
      <c r="F44" s="40">
        <v>211.88333333333335</v>
      </c>
      <c r="G44" s="40">
        <v>205.1166666666667</v>
      </c>
      <c r="H44" s="40">
        <v>227.81666666666669</v>
      </c>
      <c r="I44" s="40">
        <v>234.58333333333334</v>
      </c>
      <c r="J44" s="40">
        <v>239.16666666666669</v>
      </c>
      <c r="K44" s="31">
        <v>230</v>
      </c>
      <c r="L44" s="31">
        <v>218.65</v>
      </c>
      <c r="M44" s="31">
        <v>40.81606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357</v>
      </c>
      <c r="D45" s="40">
        <v>359.06666666666666</v>
      </c>
      <c r="E45" s="40">
        <v>352.93333333333334</v>
      </c>
      <c r="F45" s="40">
        <v>348.86666666666667</v>
      </c>
      <c r="G45" s="40">
        <v>342.73333333333335</v>
      </c>
      <c r="H45" s="40">
        <v>363.13333333333333</v>
      </c>
      <c r="I45" s="40">
        <v>369.26666666666665</v>
      </c>
      <c r="J45" s="40">
        <v>373.33333333333331</v>
      </c>
      <c r="K45" s="31">
        <v>365.2</v>
      </c>
      <c r="L45" s="31">
        <v>355</v>
      </c>
      <c r="M45" s="31">
        <v>0.29128999999999999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139.19999999999999</v>
      </c>
      <c r="D46" s="40">
        <v>140.65</v>
      </c>
      <c r="E46" s="40">
        <v>137.05000000000001</v>
      </c>
      <c r="F46" s="40">
        <v>134.9</v>
      </c>
      <c r="G46" s="40">
        <v>131.30000000000001</v>
      </c>
      <c r="H46" s="40">
        <v>142.80000000000001</v>
      </c>
      <c r="I46" s="40">
        <v>146.39999999999998</v>
      </c>
      <c r="J46" s="40">
        <v>148.55000000000001</v>
      </c>
      <c r="K46" s="31">
        <v>144.25</v>
      </c>
      <c r="L46" s="31">
        <v>138.5</v>
      </c>
      <c r="M46" s="31">
        <v>196.31189000000001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112.7</v>
      </c>
      <c r="D47" s="40">
        <v>113.7</v>
      </c>
      <c r="E47" s="40">
        <v>110.95</v>
      </c>
      <c r="F47" s="40">
        <v>109.2</v>
      </c>
      <c r="G47" s="40">
        <v>106.45</v>
      </c>
      <c r="H47" s="40">
        <v>115.45</v>
      </c>
      <c r="I47" s="40">
        <v>118.2</v>
      </c>
      <c r="J47" s="40">
        <v>119.95</v>
      </c>
      <c r="K47" s="31">
        <v>116.45</v>
      </c>
      <c r="L47" s="31">
        <v>111.95</v>
      </c>
      <c r="M47" s="31">
        <v>13.35098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2982.4</v>
      </c>
      <c r="D48" s="40">
        <v>2965.8333333333335</v>
      </c>
      <c r="E48" s="40">
        <v>2928.7166666666672</v>
      </c>
      <c r="F48" s="40">
        <v>2875.0333333333338</v>
      </c>
      <c r="G48" s="40">
        <v>2837.9166666666674</v>
      </c>
      <c r="H48" s="40">
        <v>3019.5166666666669</v>
      </c>
      <c r="I48" s="40">
        <v>3056.6333333333328</v>
      </c>
      <c r="J48" s="40">
        <v>3110.3166666666666</v>
      </c>
      <c r="K48" s="31">
        <v>3002.95</v>
      </c>
      <c r="L48" s="31">
        <v>2912.15</v>
      </c>
      <c r="M48" s="31">
        <v>28.55592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193.4</v>
      </c>
      <c r="D49" s="40">
        <v>194.75</v>
      </c>
      <c r="E49" s="40">
        <v>190.75</v>
      </c>
      <c r="F49" s="40">
        <v>188.1</v>
      </c>
      <c r="G49" s="40">
        <v>184.1</v>
      </c>
      <c r="H49" s="40">
        <v>197.4</v>
      </c>
      <c r="I49" s="40">
        <v>201.4</v>
      </c>
      <c r="J49" s="40">
        <v>204.05</v>
      </c>
      <c r="K49" s="31">
        <v>198.75</v>
      </c>
      <c r="L49" s="31">
        <v>192.1</v>
      </c>
      <c r="M49" s="31">
        <v>2.7459600000000002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3039.9</v>
      </c>
      <c r="D50" s="40">
        <v>3053.2000000000003</v>
      </c>
      <c r="E50" s="40">
        <v>3016.7000000000007</v>
      </c>
      <c r="F50" s="40">
        <v>2993.5000000000005</v>
      </c>
      <c r="G50" s="40">
        <v>2957.0000000000009</v>
      </c>
      <c r="H50" s="40">
        <v>3076.4000000000005</v>
      </c>
      <c r="I50" s="40">
        <v>3112.8999999999996</v>
      </c>
      <c r="J50" s="40">
        <v>3136.1000000000004</v>
      </c>
      <c r="K50" s="31">
        <v>3089.7</v>
      </c>
      <c r="L50" s="31">
        <v>3030</v>
      </c>
      <c r="M50" s="31">
        <v>0.14393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2192.5500000000002</v>
      </c>
      <c r="D51" s="40">
        <v>2176.65</v>
      </c>
      <c r="E51" s="40">
        <v>2148.3000000000002</v>
      </c>
      <c r="F51" s="40">
        <v>2104.0500000000002</v>
      </c>
      <c r="G51" s="40">
        <v>2075.7000000000003</v>
      </c>
      <c r="H51" s="40">
        <v>2220.9</v>
      </c>
      <c r="I51" s="40">
        <v>2249.2499999999995</v>
      </c>
      <c r="J51" s="40">
        <v>2293.5</v>
      </c>
      <c r="K51" s="31">
        <v>2205</v>
      </c>
      <c r="L51" s="31">
        <v>2132.4</v>
      </c>
      <c r="M51" s="31">
        <v>3.2872599999999998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9649.2999999999993</v>
      </c>
      <c r="D52" s="40">
        <v>9609.6666666666661</v>
      </c>
      <c r="E52" s="40">
        <v>9479.3833333333314</v>
      </c>
      <c r="F52" s="40">
        <v>9309.4666666666653</v>
      </c>
      <c r="G52" s="40">
        <v>9179.1833333333307</v>
      </c>
      <c r="H52" s="40">
        <v>9779.5833333333321</v>
      </c>
      <c r="I52" s="40">
        <v>9909.8666666666686</v>
      </c>
      <c r="J52" s="40">
        <v>10079.783333333333</v>
      </c>
      <c r="K52" s="31">
        <v>9739.9500000000007</v>
      </c>
      <c r="L52" s="31">
        <v>9439.75</v>
      </c>
      <c r="M52" s="31">
        <v>0.46248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695.05</v>
      </c>
      <c r="D53" s="40">
        <v>699</v>
      </c>
      <c r="E53" s="40">
        <v>685.15</v>
      </c>
      <c r="F53" s="40">
        <v>675.25</v>
      </c>
      <c r="G53" s="40">
        <v>661.4</v>
      </c>
      <c r="H53" s="40">
        <v>708.9</v>
      </c>
      <c r="I53" s="40">
        <v>722.74999999999989</v>
      </c>
      <c r="J53" s="40">
        <v>732.65</v>
      </c>
      <c r="K53" s="31">
        <v>712.85</v>
      </c>
      <c r="L53" s="31">
        <v>689.1</v>
      </c>
      <c r="M53" s="31">
        <v>15.92318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557.15</v>
      </c>
      <c r="D54" s="40">
        <v>556</v>
      </c>
      <c r="E54" s="40">
        <v>551.5</v>
      </c>
      <c r="F54" s="40">
        <v>545.85</v>
      </c>
      <c r="G54" s="40">
        <v>541.35</v>
      </c>
      <c r="H54" s="40">
        <v>561.65</v>
      </c>
      <c r="I54" s="40">
        <v>566.15</v>
      </c>
      <c r="J54" s="40">
        <v>571.79999999999995</v>
      </c>
      <c r="K54" s="31">
        <v>560.5</v>
      </c>
      <c r="L54" s="31">
        <v>550.35</v>
      </c>
      <c r="M54" s="31">
        <v>1.5410299999999999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4521.45</v>
      </c>
      <c r="D55" s="40">
        <v>4521.1500000000005</v>
      </c>
      <c r="E55" s="40">
        <v>4482.3000000000011</v>
      </c>
      <c r="F55" s="40">
        <v>4443.1500000000005</v>
      </c>
      <c r="G55" s="40">
        <v>4404.3000000000011</v>
      </c>
      <c r="H55" s="40">
        <v>4560.3000000000011</v>
      </c>
      <c r="I55" s="40">
        <v>4599.1500000000015</v>
      </c>
      <c r="J55" s="40">
        <v>4638.3000000000011</v>
      </c>
      <c r="K55" s="31">
        <v>4560</v>
      </c>
      <c r="L55" s="31">
        <v>4482</v>
      </c>
      <c r="M55" s="31">
        <v>7.3960299999999997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816.7</v>
      </c>
      <c r="D56" s="40">
        <v>816.16666666666663</v>
      </c>
      <c r="E56" s="40">
        <v>807.33333333333326</v>
      </c>
      <c r="F56" s="40">
        <v>797.96666666666658</v>
      </c>
      <c r="G56" s="40">
        <v>789.13333333333321</v>
      </c>
      <c r="H56" s="40">
        <v>825.5333333333333</v>
      </c>
      <c r="I56" s="40">
        <v>834.36666666666656</v>
      </c>
      <c r="J56" s="40">
        <v>843.73333333333335</v>
      </c>
      <c r="K56" s="31">
        <v>825</v>
      </c>
      <c r="L56" s="31">
        <v>806.8</v>
      </c>
      <c r="M56" s="31">
        <v>106.4697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3345.5</v>
      </c>
      <c r="D57" s="40">
        <v>3368.85</v>
      </c>
      <c r="E57" s="40">
        <v>3277.6499999999996</v>
      </c>
      <c r="F57" s="40">
        <v>3209.7999999999997</v>
      </c>
      <c r="G57" s="40">
        <v>3118.5999999999995</v>
      </c>
      <c r="H57" s="40">
        <v>3436.7</v>
      </c>
      <c r="I57" s="40">
        <v>3527.8999999999996</v>
      </c>
      <c r="J57" s="40">
        <v>3595.75</v>
      </c>
      <c r="K57" s="31">
        <v>3460.05</v>
      </c>
      <c r="L57" s="31">
        <v>3301</v>
      </c>
      <c r="M57" s="31">
        <v>0.38140000000000002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1575.55</v>
      </c>
      <c r="D58" s="40">
        <v>1592.7333333333336</v>
      </c>
      <c r="E58" s="40">
        <v>1543.9666666666672</v>
      </c>
      <c r="F58" s="40">
        <v>1512.3833333333337</v>
      </c>
      <c r="G58" s="40">
        <v>1463.6166666666672</v>
      </c>
      <c r="H58" s="40">
        <v>1624.3166666666671</v>
      </c>
      <c r="I58" s="40">
        <v>1673.0833333333335</v>
      </c>
      <c r="J58" s="40">
        <v>1704.666666666667</v>
      </c>
      <c r="K58" s="31">
        <v>1641.5</v>
      </c>
      <c r="L58" s="31">
        <v>1561.15</v>
      </c>
      <c r="M58" s="31">
        <v>2.0081000000000002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1318.85</v>
      </c>
      <c r="D59" s="40">
        <v>1326.6499999999999</v>
      </c>
      <c r="E59" s="40">
        <v>1258.5499999999997</v>
      </c>
      <c r="F59" s="40">
        <v>1198.2499999999998</v>
      </c>
      <c r="G59" s="40">
        <v>1130.1499999999996</v>
      </c>
      <c r="H59" s="40">
        <v>1386.9499999999998</v>
      </c>
      <c r="I59" s="40">
        <v>1455.0499999999997</v>
      </c>
      <c r="J59" s="40">
        <v>1515.35</v>
      </c>
      <c r="K59" s="31">
        <v>1394.75</v>
      </c>
      <c r="L59" s="31">
        <v>1266.3499999999999</v>
      </c>
      <c r="M59" s="31">
        <v>4.9751000000000003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3866.5</v>
      </c>
      <c r="D60" s="40">
        <v>3863.1833333333329</v>
      </c>
      <c r="E60" s="40">
        <v>3816.3666666666659</v>
      </c>
      <c r="F60" s="40">
        <v>3766.2333333333331</v>
      </c>
      <c r="G60" s="40">
        <v>3719.4166666666661</v>
      </c>
      <c r="H60" s="40">
        <v>3913.3166666666657</v>
      </c>
      <c r="I60" s="40">
        <v>3960.1333333333323</v>
      </c>
      <c r="J60" s="40">
        <v>4010.2666666666655</v>
      </c>
      <c r="K60" s="31">
        <v>3910</v>
      </c>
      <c r="L60" s="31">
        <v>3813.05</v>
      </c>
      <c r="M60" s="31">
        <v>4.0849900000000003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235.25</v>
      </c>
      <c r="D61" s="40">
        <v>235.73333333333335</v>
      </c>
      <c r="E61" s="40">
        <v>230.31666666666669</v>
      </c>
      <c r="F61" s="40">
        <v>225.38333333333335</v>
      </c>
      <c r="G61" s="40">
        <v>219.9666666666667</v>
      </c>
      <c r="H61" s="40">
        <v>240.66666666666669</v>
      </c>
      <c r="I61" s="40">
        <v>246.08333333333331</v>
      </c>
      <c r="J61" s="40">
        <v>251.01666666666668</v>
      </c>
      <c r="K61" s="31">
        <v>241.15</v>
      </c>
      <c r="L61" s="31">
        <v>230.8</v>
      </c>
      <c r="M61" s="31">
        <v>5.5461499999999999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1158.8499999999999</v>
      </c>
      <c r="D62" s="40">
        <v>1164.6166666666668</v>
      </c>
      <c r="E62" s="40">
        <v>1144.2833333333335</v>
      </c>
      <c r="F62" s="40">
        <v>1129.7166666666667</v>
      </c>
      <c r="G62" s="40">
        <v>1109.3833333333334</v>
      </c>
      <c r="H62" s="40">
        <v>1179.1833333333336</v>
      </c>
      <c r="I62" s="40">
        <v>1199.5166666666667</v>
      </c>
      <c r="J62" s="40">
        <v>1214.0833333333337</v>
      </c>
      <c r="K62" s="31">
        <v>1184.95</v>
      </c>
      <c r="L62" s="31">
        <v>1150.05</v>
      </c>
      <c r="M62" s="31">
        <v>0.89237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7710.2</v>
      </c>
      <c r="D63" s="40">
        <v>7770.0666666666666</v>
      </c>
      <c r="E63" s="40">
        <v>7605.1333333333332</v>
      </c>
      <c r="F63" s="40">
        <v>7500.0666666666666</v>
      </c>
      <c r="G63" s="40">
        <v>7335.1333333333332</v>
      </c>
      <c r="H63" s="40">
        <v>7875.1333333333332</v>
      </c>
      <c r="I63" s="40">
        <v>8040.0666666666657</v>
      </c>
      <c r="J63" s="40">
        <v>8145.1333333333332</v>
      </c>
      <c r="K63" s="31">
        <v>7935</v>
      </c>
      <c r="L63" s="31">
        <v>7665</v>
      </c>
      <c r="M63" s="31">
        <v>15.17376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18658.150000000001</v>
      </c>
      <c r="D64" s="40">
        <v>18819.566666666666</v>
      </c>
      <c r="E64" s="40">
        <v>18388.583333333332</v>
      </c>
      <c r="F64" s="40">
        <v>18119.016666666666</v>
      </c>
      <c r="G64" s="40">
        <v>17688.033333333333</v>
      </c>
      <c r="H64" s="40">
        <v>19089.133333333331</v>
      </c>
      <c r="I64" s="40">
        <v>19520.116666666669</v>
      </c>
      <c r="J64" s="40">
        <v>19789.683333333331</v>
      </c>
      <c r="K64" s="31">
        <v>19250.55</v>
      </c>
      <c r="L64" s="31">
        <v>18550</v>
      </c>
      <c r="M64" s="31">
        <v>5.0533000000000001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4747.3999999999996</v>
      </c>
      <c r="D65" s="40">
        <v>4746.1833333333334</v>
      </c>
      <c r="E65" s="40">
        <v>4692.6166666666668</v>
      </c>
      <c r="F65" s="40">
        <v>4637.833333333333</v>
      </c>
      <c r="G65" s="40">
        <v>4584.2666666666664</v>
      </c>
      <c r="H65" s="40">
        <v>4800.9666666666672</v>
      </c>
      <c r="I65" s="40">
        <v>4854.5333333333347</v>
      </c>
      <c r="J65" s="40">
        <v>4909.3166666666675</v>
      </c>
      <c r="K65" s="31">
        <v>4799.75</v>
      </c>
      <c r="L65" s="31">
        <v>4691.3999999999996</v>
      </c>
      <c r="M65" s="31">
        <v>0.48576000000000003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3547</v>
      </c>
      <c r="D66" s="40">
        <v>3621.9166666666665</v>
      </c>
      <c r="E66" s="40">
        <v>3427.1833333333329</v>
      </c>
      <c r="F66" s="40">
        <v>3307.3666666666663</v>
      </c>
      <c r="G66" s="40">
        <v>3112.6333333333328</v>
      </c>
      <c r="H66" s="40">
        <v>3741.7333333333331</v>
      </c>
      <c r="I66" s="40">
        <v>3936.4666666666667</v>
      </c>
      <c r="J66" s="40">
        <v>4056.2833333333333</v>
      </c>
      <c r="K66" s="31">
        <v>3816.65</v>
      </c>
      <c r="L66" s="31">
        <v>3502.1</v>
      </c>
      <c r="M66" s="31">
        <v>2.3268499999999999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2483.9499999999998</v>
      </c>
      <c r="D67" s="40">
        <v>2483.6666666666665</v>
      </c>
      <c r="E67" s="40">
        <v>2453.9833333333331</v>
      </c>
      <c r="F67" s="40">
        <v>2424.0166666666664</v>
      </c>
      <c r="G67" s="40">
        <v>2394.333333333333</v>
      </c>
      <c r="H67" s="40">
        <v>2513.6333333333332</v>
      </c>
      <c r="I67" s="40">
        <v>2543.3166666666666</v>
      </c>
      <c r="J67" s="40">
        <v>2573.2833333333333</v>
      </c>
      <c r="K67" s="31">
        <v>2513.35</v>
      </c>
      <c r="L67" s="31">
        <v>2453.6999999999998</v>
      </c>
      <c r="M67" s="31">
        <v>3.20289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130.85</v>
      </c>
      <c r="D68" s="40">
        <v>130.5</v>
      </c>
      <c r="E68" s="40">
        <v>129.35</v>
      </c>
      <c r="F68" s="40">
        <v>127.85</v>
      </c>
      <c r="G68" s="40">
        <v>126.69999999999999</v>
      </c>
      <c r="H68" s="40">
        <v>132</v>
      </c>
      <c r="I68" s="40">
        <v>133.14999999999998</v>
      </c>
      <c r="J68" s="40">
        <v>134.65</v>
      </c>
      <c r="K68" s="31">
        <v>131.65</v>
      </c>
      <c r="L68" s="31">
        <v>129</v>
      </c>
      <c r="M68" s="31">
        <v>3.6038399999999999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308.95</v>
      </c>
      <c r="D69" s="40">
        <v>315.55</v>
      </c>
      <c r="E69" s="40">
        <v>301.10000000000002</v>
      </c>
      <c r="F69" s="40">
        <v>293.25</v>
      </c>
      <c r="G69" s="40">
        <v>278.8</v>
      </c>
      <c r="H69" s="40">
        <v>323.40000000000003</v>
      </c>
      <c r="I69" s="40">
        <v>337.84999999999997</v>
      </c>
      <c r="J69" s="40">
        <v>345.70000000000005</v>
      </c>
      <c r="K69" s="31">
        <v>330</v>
      </c>
      <c r="L69" s="31">
        <v>307.7</v>
      </c>
      <c r="M69" s="31">
        <v>20.972490000000001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323.25</v>
      </c>
      <c r="D70" s="40">
        <v>321.63333333333333</v>
      </c>
      <c r="E70" s="40">
        <v>316.26666666666665</v>
      </c>
      <c r="F70" s="40">
        <v>309.2833333333333</v>
      </c>
      <c r="G70" s="40">
        <v>303.91666666666663</v>
      </c>
      <c r="H70" s="40">
        <v>328.61666666666667</v>
      </c>
      <c r="I70" s="40">
        <v>333.98333333333335</v>
      </c>
      <c r="J70" s="40">
        <v>340.9666666666667</v>
      </c>
      <c r="K70" s="31">
        <v>327</v>
      </c>
      <c r="L70" s="31">
        <v>314.64999999999998</v>
      </c>
      <c r="M70" s="31">
        <v>61.12932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94.55</v>
      </c>
      <c r="D71" s="40">
        <v>95.25</v>
      </c>
      <c r="E71" s="40">
        <v>93.1</v>
      </c>
      <c r="F71" s="40">
        <v>91.649999999999991</v>
      </c>
      <c r="G71" s="40">
        <v>89.499999999999986</v>
      </c>
      <c r="H71" s="40">
        <v>96.7</v>
      </c>
      <c r="I71" s="40">
        <v>98.850000000000009</v>
      </c>
      <c r="J71" s="40">
        <v>100.30000000000001</v>
      </c>
      <c r="K71" s="31">
        <v>97.4</v>
      </c>
      <c r="L71" s="31">
        <v>93.8</v>
      </c>
      <c r="M71" s="31">
        <v>828.61992999999995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60.95</v>
      </c>
      <c r="D72" s="40">
        <v>61.300000000000004</v>
      </c>
      <c r="E72" s="40">
        <v>59.850000000000009</v>
      </c>
      <c r="F72" s="40">
        <v>58.750000000000007</v>
      </c>
      <c r="G72" s="40">
        <v>57.300000000000011</v>
      </c>
      <c r="H72" s="40">
        <v>62.400000000000006</v>
      </c>
      <c r="I72" s="40">
        <v>63.850000000000009</v>
      </c>
      <c r="J72" s="40">
        <v>64.95</v>
      </c>
      <c r="K72" s="31">
        <v>62.75</v>
      </c>
      <c r="L72" s="31">
        <v>60.2</v>
      </c>
      <c r="M72" s="31">
        <v>125.34305000000001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21.7</v>
      </c>
      <c r="D73" s="40">
        <v>21.716666666666669</v>
      </c>
      <c r="E73" s="40">
        <v>20.733333333333338</v>
      </c>
      <c r="F73" s="40">
        <v>19.766666666666669</v>
      </c>
      <c r="G73" s="40">
        <v>18.783333333333339</v>
      </c>
      <c r="H73" s="40">
        <v>22.683333333333337</v>
      </c>
      <c r="I73" s="40">
        <v>23.666666666666671</v>
      </c>
      <c r="J73" s="40">
        <v>24.633333333333336</v>
      </c>
      <c r="K73" s="31">
        <v>22.7</v>
      </c>
      <c r="L73" s="31">
        <v>20.75</v>
      </c>
      <c r="M73" s="31">
        <v>144.65924000000001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2022.15</v>
      </c>
      <c r="D74" s="40">
        <v>2035.05</v>
      </c>
      <c r="E74" s="40">
        <v>1993.1</v>
      </c>
      <c r="F74" s="40">
        <v>1964.05</v>
      </c>
      <c r="G74" s="40">
        <v>1922.1</v>
      </c>
      <c r="H74" s="40">
        <v>2064.1</v>
      </c>
      <c r="I74" s="40">
        <v>2106.0500000000002</v>
      </c>
      <c r="J74" s="40">
        <v>2135.1</v>
      </c>
      <c r="K74" s="31">
        <v>2077</v>
      </c>
      <c r="L74" s="31">
        <v>2006</v>
      </c>
      <c r="M74" s="31">
        <v>4.5569199999999999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5024.3500000000004</v>
      </c>
      <c r="D75" s="40">
        <v>5064.1166666666668</v>
      </c>
      <c r="E75" s="40">
        <v>4971.2333333333336</v>
      </c>
      <c r="F75" s="40">
        <v>4918.1166666666668</v>
      </c>
      <c r="G75" s="40">
        <v>4825.2333333333336</v>
      </c>
      <c r="H75" s="40">
        <v>5117.2333333333336</v>
      </c>
      <c r="I75" s="40">
        <v>5210.1166666666668</v>
      </c>
      <c r="J75" s="40">
        <v>5263.2333333333336</v>
      </c>
      <c r="K75" s="31">
        <v>5157</v>
      </c>
      <c r="L75" s="31">
        <v>5011</v>
      </c>
      <c r="M75" s="31">
        <v>0.12611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736.45</v>
      </c>
      <c r="D76" s="40">
        <v>742.81666666666661</v>
      </c>
      <c r="E76" s="40">
        <v>725.63333333333321</v>
      </c>
      <c r="F76" s="40">
        <v>714.81666666666661</v>
      </c>
      <c r="G76" s="40">
        <v>697.63333333333321</v>
      </c>
      <c r="H76" s="40">
        <v>753.63333333333321</v>
      </c>
      <c r="I76" s="40">
        <v>770.81666666666661</v>
      </c>
      <c r="J76" s="40">
        <v>781.63333333333321</v>
      </c>
      <c r="K76" s="31">
        <v>760</v>
      </c>
      <c r="L76" s="31">
        <v>732</v>
      </c>
      <c r="M76" s="31">
        <v>11.02036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430.55</v>
      </c>
      <c r="D77" s="40">
        <v>435.08333333333331</v>
      </c>
      <c r="E77" s="40">
        <v>421.21666666666664</v>
      </c>
      <c r="F77" s="40">
        <v>411.88333333333333</v>
      </c>
      <c r="G77" s="40">
        <v>398.01666666666665</v>
      </c>
      <c r="H77" s="40">
        <v>444.41666666666663</v>
      </c>
      <c r="I77" s="40">
        <v>458.2833333333333</v>
      </c>
      <c r="J77" s="40">
        <v>467.61666666666662</v>
      </c>
      <c r="K77" s="31">
        <v>448.95</v>
      </c>
      <c r="L77" s="31">
        <v>425.75</v>
      </c>
      <c r="M77" s="31">
        <v>5.2382299999999997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201.45</v>
      </c>
      <c r="D78" s="40">
        <v>202.78333333333333</v>
      </c>
      <c r="E78" s="40">
        <v>198.66666666666666</v>
      </c>
      <c r="F78" s="40">
        <v>195.88333333333333</v>
      </c>
      <c r="G78" s="40">
        <v>191.76666666666665</v>
      </c>
      <c r="H78" s="40">
        <v>205.56666666666666</v>
      </c>
      <c r="I78" s="40">
        <v>209.68333333333334</v>
      </c>
      <c r="J78" s="40">
        <v>212.46666666666667</v>
      </c>
      <c r="K78" s="31">
        <v>206.9</v>
      </c>
      <c r="L78" s="31">
        <v>200</v>
      </c>
      <c r="M78" s="31">
        <v>34.296250000000001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787.6</v>
      </c>
      <c r="D79" s="40">
        <v>790.75</v>
      </c>
      <c r="E79" s="40">
        <v>775.5</v>
      </c>
      <c r="F79" s="40">
        <v>763.4</v>
      </c>
      <c r="G79" s="40">
        <v>748.15</v>
      </c>
      <c r="H79" s="40">
        <v>802.85</v>
      </c>
      <c r="I79" s="40">
        <v>818.1</v>
      </c>
      <c r="J79" s="40">
        <v>830.2</v>
      </c>
      <c r="K79" s="31">
        <v>806</v>
      </c>
      <c r="L79" s="31">
        <v>778.65</v>
      </c>
      <c r="M79" s="31">
        <v>20.509150000000002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69.3</v>
      </c>
      <c r="D80" s="40">
        <v>70.266666666666666</v>
      </c>
      <c r="E80" s="40">
        <v>67.983333333333334</v>
      </c>
      <c r="F80" s="40">
        <v>66.666666666666671</v>
      </c>
      <c r="G80" s="40">
        <v>64.38333333333334</v>
      </c>
      <c r="H80" s="40">
        <v>71.583333333333329</v>
      </c>
      <c r="I80" s="40">
        <v>73.86666666666666</v>
      </c>
      <c r="J80" s="40">
        <v>75.183333333333323</v>
      </c>
      <c r="K80" s="31">
        <v>72.55</v>
      </c>
      <c r="L80" s="31">
        <v>68.95</v>
      </c>
      <c r="M80" s="31">
        <v>453.61973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447.25</v>
      </c>
      <c r="D81" s="40">
        <v>447.58333333333331</v>
      </c>
      <c r="E81" s="40">
        <v>442.16666666666663</v>
      </c>
      <c r="F81" s="40">
        <v>437.08333333333331</v>
      </c>
      <c r="G81" s="40">
        <v>431.66666666666663</v>
      </c>
      <c r="H81" s="40">
        <v>452.66666666666663</v>
      </c>
      <c r="I81" s="40">
        <v>458.08333333333326</v>
      </c>
      <c r="J81" s="40">
        <v>463.16666666666663</v>
      </c>
      <c r="K81" s="31">
        <v>453</v>
      </c>
      <c r="L81" s="31">
        <v>442.5</v>
      </c>
      <c r="M81" s="31">
        <v>39.14996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10753.05</v>
      </c>
      <c r="D82" s="40">
        <v>10922.6</v>
      </c>
      <c r="E82" s="40">
        <v>10548.45</v>
      </c>
      <c r="F82" s="40">
        <v>10343.85</v>
      </c>
      <c r="G82" s="40">
        <v>9969.7000000000007</v>
      </c>
      <c r="H82" s="40">
        <v>11127.2</v>
      </c>
      <c r="I82" s="40">
        <v>11501.349999999999</v>
      </c>
      <c r="J82" s="40">
        <v>11705.95</v>
      </c>
      <c r="K82" s="31">
        <v>11296.75</v>
      </c>
      <c r="L82" s="31">
        <v>10718</v>
      </c>
      <c r="M82" s="31">
        <v>3.6269999999999997E-2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694.5</v>
      </c>
      <c r="D83" s="40">
        <v>694.68333333333339</v>
      </c>
      <c r="E83" s="40">
        <v>684.06666666666683</v>
      </c>
      <c r="F83" s="40">
        <v>673.63333333333344</v>
      </c>
      <c r="G83" s="40">
        <v>663.01666666666688</v>
      </c>
      <c r="H83" s="40">
        <v>705.11666666666679</v>
      </c>
      <c r="I83" s="40">
        <v>715.73333333333335</v>
      </c>
      <c r="J83" s="40">
        <v>726.16666666666674</v>
      </c>
      <c r="K83" s="31">
        <v>705.3</v>
      </c>
      <c r="L83" s="31">
        <v>684.25</v>
      </c>
      <c r="M83" s="31">
        <v>65.872559999999993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323.8</v>
      </c>
      <c r="D84" s="40">
        <v>329.76666666666665</v>
      </c>
      <c r="E84" s="40">
        <v>316.5333333333333</v>
      </c>
      <c r="F84" s="40">
        <v>309.26666666666665</v>
      </c>
      <c r="G84" s="40">
        <v>296.0333333333333</v>
      </c>
      <c r="H84" s="40">
        <v>337.0333333333333</v>
      </c>
      <c r="I84" s="40">
        <v>350.26666666666665</v>
      </c>
      <c r="J84" s="40">
        <v>357.5333333333333</v>
      </c>
      <c r="K84" s="31">
        <v>343</v>
      </c>
      <c r="L84" s="31">
        <v>322.5</v>
      </c>
      <c r="M84" s="31">
        <v>72.249290000000002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1388.15</v>
      </c>
      <c r="D85" s="40">
        <v>1388.55</v>
      </c>
      <c r="E85" s="40">
        <v>1363.6</v>
      </c>
      <c r="F85" s="40">
        <v>1339.05</v>
      </c>
      <c r="G85" s="40">
        <v>1314.1</v>
      </c>
      <c r="H85" s="40">
        <v>1413.1</v>
      </c>
      <c r="I85" s="40">
        <v>1438.0500000000002</v>
      </c>
      <c r="J85" s="40">
        <v>1462.6</v>
      </c>
      <c r="K85" s="31">
        <v>1413.5</v>
      </c>
      <c r="L85" s="31">
        <v>1364</v>
      </c>
      <c r="M85" s="31">
        <v>0.55876000000000003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414.65</v>
      </c>
      <c r="D86" s="40">
        <v>412.55</v>
      </c>
      <c r="E86" s="40">
        <v>406.1</v>
      </c>
      <c r="F86" s="40">
        <v>397.55</v>
      </c>
      <c r="G86" s="40">
        <v>391.1</v>
      </c>
      <c r="H86" s="40">
        <v>421.1</v>
      </c>
      <c r="I86" s="40">
        <v>427.54999999999995</v>
      </c>
      <c r="J86" s="40">
        <v>436.1</v>
      </c>
      <c r="K86" s="31">
        <v>419</v>
      </c>
      <c r="L86" s="31">
        <v>404</v>
      </c>
      <c r="M86" s="31">
        <v>10.651960000000001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106.5</v>
      </c>
      <c r="D87" s="40">
        <v>106.16666666666667</v>
      </c>
      <c r="E87" s="40">
        <v>104.83333333333334</v>
      </c>
      <c r="F87" s="40">
        <v>103.16666666666667</v>
      </c>
      <c r="G87" s="40">
        <v>101.83333333333334</v>
      </c>
      <c r="H87" s="40">
        <v>107.83333333333334</v>
      </c>
      <c r="I87" s="40">
        <v>109.16666666666669</v>
      </c>
      <c r="J87" s="40">
        <v>110.83333333333334</v>
      </c>
      <c r="K87" s="31">
        <v>107.5</v>
      </c>
      <c r="L87" s="31">
        <v>104.5</v>
      </c>
      <c r="M87" s="31">
        <v>2.50834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6266.75</v>
      </c>
      <c r="D88" s="40">
        <v>6274.7833333333328</v>
      </c>
      <c r="E88" s="40">
        <v>6167.0166666666655</v>
      </c>
      <c r="F88" s="40">
        <v>6067.2833333333328</v>
      </c>
      <c r="G88" s="40">
        <v>5959.5166666666655</v>
      </c>
      <c r="H88" s="40">
        <v>6374.5166666666655</v>
      </c>
      <c r="I88" s="40">
        <v>6482.2833333333319</v>
      </c>
      <c r="J88" s="40">
        <v>6582.0166666666655</v>
      </c>
      <c r="K88" s="31">
        <v>6382.55</v>
      </c>
      <c r="L88" s="31">
        <v>6175.05</v>
      </c>
      <c r="M88" s="31">
        <v>0.18251999999999999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899.5</v>
      </c>
      <c r="D89" s="40">
        <v>897.83333333333337</v>
      </c>
      <c r="E89" s="40">
        <v>890.7166666666667</v>
      </c>
      <c r="F89" s="40">
        <v>881.93333333333328</v>
      </c>
      <c r="G89" s="40">
        <v>874.81666666666661</v>
      </c>
      <c r="H89" s="40">
        <v>906.61666666666679</v>
      </c>
      <c r="I89" s="40">
        <v>913.73333333333335</v>
      </c>
      <c r="J89" s="40">
        <v>922.51666666666688</v>
      </c>
      <c r="K89" s="31">
        <v>904.95</v>
      </c>
      <c r="L89" s="31">
        <v>889.05</v>
      </c>
      <c r="M89" s="31">
        <v>0.44573000000000002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1105.6500000000001</v>
      </c>
      <c r="D90" s="40">
        <v>1110.3333333333333</v>
      </c>
      <c r="E90" s="40">
        <v>1095.6666666666665</v>
      </c>
      <c r="F90" s="40">
        <v>1085.6833333333332</v>
      </c>
      <c r="G90" s="40">
        <v>1071.0166666666664</v>
      </c>
      <c r="H90" s="40">
        <v>1120.3166666666666</v>
      </c>
      <c r="I90" s="40">
        <v>1134.9833333333331</v>
      </c>
      <c r="J90" s="40">
        <v>1144.9666666666667</v>
      </c>
      <c r="K90" s="31">
        <v>1125</v>
      </c>
      <c r="L90" s="31">
        <v>1100.3499999999999</v>
      </c>
      <c r="M90" s="31">
        <v>0.41098000000000001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16931.25</v>
      </c>
      <c r="D91" s="40">
        <v>17072.983333333334</v>
      </c>
      <c r="E91" s="40">
        <v>16685.966666666667</v>
      </c>
      <c r="F91" s="40">
        <v>16440.683333333334</v>
      </c>
      <c r="G91" s="40">
        <v>16053.666666666668</v>
      </c>
      <c r="H91" s="40">
        <v>17318.266666666666</v>
      </c>
      <c r="I91" s="40">
        <v>17705.283333333336</v>
      </c>
      <c r="J91" s="40">
        <v>17950.566666666666</v>
      </c>
      <c r="K91" s="31">
        <v>17460</v>
      </c>
      <c r="L91" s="31">
        <v>16827.7</v>
      </c>
      <c r="M91" s="31">
        <v>0.24198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448.5</v>
      </c>
      <c r="D92" s="40">
        <v>444.16666666666669</v>
      </c>
      <c r="E92" s="40">
        <v>433.33333333333337</v>
      </c>
      <c r="F92" s="40">
        <v>418.16666666666669</v>
      </c>
      <c r="G92" s="40">
        <v>407.33333333333337</v>
      </c>
      <c r="H92" s="40">
        <v>459.33333333333337</v>
      </c>
      <c r="I92" s="40">
        <v>470.16666666666674</v>
      </c>
      <c r="J92" s="40">
        <v>485.33333333333337</v>
      </c>
      <c r="K92" s="31">
        <v>455</v>
      </c>
      <c r="L92" s="31">
        <v>429</v>
      </c>
      <c r="M92" s="31">
        <v>6.05905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3690</v>
      </c>
      <c r="D93" s="40">
        <v>3700</v>
      </c>
      <c r="E93" s="40">
        <v>3640</v>
      </c>
      <c r="F93" s="40">
        <v>3590</v>
      </c>
      <c r="G93" s="40">
        <v>3530</v>
      </c>
      <c r="H93" s="40">
        <v>3750</v>
      </c>
      <c r="I93" s="40">
        <v>3810</v>
      </c>
      <c r="J93" s="40">
        <v>3860</v>
      </c>
      <c r="K93" s="31">
        <v>3760</v>
      </c>
      <c r="L93" s="31">
        <v>3650</v>
      </c>
      <c r="M93" s="31">
        <v>1.9203300000000001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162.85</v>
      </c>
      <c r="D94" s="40">
        <v>162.85</v>
      </c>
      <c r="E94" s="40">
        <v>161.19999999999999</v>
      </c>
      <c r="F94" s="40">
        <v>159.54999999999998</v>
      </c>
      <c r="G94" s="40">
        <v>157.89999999999998</v>
      </c>
      <c r="H94" s="40">
        <v>164.5</v>
      </c>
      <c r="I94" s="40">
        <v>166.15000000000003</v>
      </c>
      <c r="J94" s="40">
        <v>167.8</v>
      </c>
      <c r="K94" s="31">
        <v>164.5</v>
      </c>
      <c r="L94" s="31">
        <v>161.19999999999999</v>
      </c>
      <c r="M94" s="31">
        <v>14.15582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365.95</v>
      </c>
      <c r="D95" s="40">
        <v>369.55</v>
      </c>
      <c r="E95" s="40">
        <v>356.40000000000003</v>
      </c>
      <c r="F95" s="40">
        <v>346.85</v>
      </c>
      <c r="G95" s="40">
        <v>333.70000000000005</v>
      </c>
      <c r="H95" s="40">
        <v>379.1</v>
      </c>
      <c r="I95" s="40">
        <v>392.25</v>
      </c>
      <c r="J95" s="40">
        <v>401.8</v>
      </c>
      <c r="K95" s="31">
        <v>382.7</v>
      </c>
      <c r="L95" s="31">
        <v>360</v>
      </c>
      <c r="M95" s="31">
        <v>3.23075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93</v>
      </c>
      <c r="D96" s="40">
        <v>93.7</v>
      </c>
      <c r="E96" s="40">
        <v>91.7</v>
      </c>
      <c r="F96" s="40">
        <v>90.4</v>
      </c>
      <c r="G96" s="40">
        <v>88.4</v>
      </c>
      <c r="H96" s="40">
        <v>95</v>
      </c>
      <c r="I96" s="40">
        <v>97</v>
      </c>
      <c r="J96" s="40">
        <v>98.3</v>
      </c>
      <c r="K96" s="31">
        <v>95.7</v>
      </c>
      <c r="L96" s="31">
        <v>92.4</v>
      </c>
      <c r="M96" s="31">
        <v>38.560560000000002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2819.55</v>
      </c>
      <c r="D97" s="40">
        <v>2823.0333333333333</v>
      </c>
      <c r="E97" s="40">
        <v>2778.5166666666664</v>
      </c>
      <c r="F97" s="40">
        <v>2737.4833333333331</v>
      </c>
      <c r="G97" s="40">
        <v>2692.9666666666662</v>
      </c>
      <c r="H97" s="40">
        <v>2864.0666666666666</v>
      </c>
      <c r="I97" s="40">
        <v>2908.5833333333339</v>
      </c>
      <c r="J97" s="40">
        <v>2949.6166666666668</v>
      </c>
      <c r="K97" s="31">
        <v>2867.55</v>
      </c>
      <c r="L97" s="31">
        <v>2782</v>
      </c>
      <c r="M97" s="31">
        <v>0.18032000000000001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306</v>
      </c>
      <c r="D98" s="40">
        <v>307.51666666666665</v>
      </c>
      <c r="E98" s="40">
        <v>300.5333333333333</v>
      </c>
      <c r="F98" s="40">
        <v>295.06666666666666</v>
      </c>
      <c r="G98" s="40">
        <v>288.08333333333331</v>
      </c>
      <c r="H98" s="40">
        <v>312.98333333333329</v>
      </c>
      <c r="I98" s="40">
        <v>319.96666666666664</v>
      </c>
      <c r="J98" s="40">
        <v>325.43333333333328</v>
      </c>
      <c r="K98" s="31">
        <v>314.5</v>
      </c>
      <c r="L98" s="31">
        <v>302.05</v>
      </c>
      <c r="M98" s="31">
        <v>1.82335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502.4</v>
      </c>
      <c r="D99" s="40">
        <v>507.13333333333338</v>
      </c>
      <c r="E99" s="40">
        <v>496.26666666666677</v>
      </c>
      <c r="F99" s="40">
        <v>490.13333333333338</v>
      </c>
      <c r="G99" s="40">
        <v>479.26666666666677</v>
      </c>
      <c r="H99" s="40">
        <v>513.26666666666677</v>
      </c>
      <c r="I99" s="40">
        <v>524.13333333333344</v>
      </c>
      <c r="J99" s="40">
        <v>530.26666666666677</v>
      </c>
      <c r="K99" s="31">
        <v>518</v>
      </c>
      <c r="L99" s="31">
        <v>501</v>
      </c>
      <c r="M99" s="31">
        <v>11.13599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657.5</v>
      </c>
      <c r="D100" s="40">
        <v>662.93333333333339</v>
      </c>
      <c r="E100" s="40">
        <v>627.71666666666681</v>
      </c>
      <c r="F100" s="40">
        <v>597.93333333333339</v>
      </c>
      <c r="G100" s="40">
        <v>562.71666666666681</v>
      </c>
      <c r="H100" s="40">
        <v>692.71666666666681</v>
      </c>
      <c r="I100" s="40">
        <v>727.93333333333351</v>
      </c>
      <c r="J100" s="40">
        <v>757.71666666666681</v>
      </c>
      <c r="K100" s="31">
        <v>698.15</v>
      </c>
      <c r="L100" s="31">
        <v>633.15</v>
      </c>
      <c r="M100" s="31">
        <v>55.982430000000001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198.6</v>
      </c>
      <c r="D101" s="40">
        <v>199.35</v>
      </c>
      <c r="E101" s="40">
        <v>195.35</v>
      </c>
      <c r="F101" s="40">
        <v>192.1</v>
      </c>
      <c r="G101" s="40">
        <v>188.1</v>
      </c>
      <c r="H101" s="40">
        <v>202.6</v>
      </c>
      <c r="I101" s="40">
        <v>206.6</v>
      </c>
      <c r="J101" s="40">
        <v>209.85</v>
      </c>
      <c r="K101" s="31">
        <v>203.35</v>
      </c>
      <c r="L101" s="31">
        <v>196.1</v>
      </c>
      <c r="M101" s="31">
        <v>232.49476000000001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860.15</v>
      </c>
      <c r="D102" s="40">
        <v>866.66666666666663</v>
      </c>
      <c r="E102" s="40">
        <v>848.48333333333323</v>
      </c>
      <c r="F102" s="40">
        <v>836.81666666666661</v>
      </c>
      <c r="G102" s="40">
        <v>818.63333333333321</v>
      </c>
      <c r="H102" s="40">
        <v>878.33333333333326</v>
      </c>
      <c r="I102" s="40">
        <v>896.51666666666665</v>
      </c>
      <c r="J102" s="40">
        <v>908.18333333333328</v>
      </c>
      <c r="K102" s="31">
        <v>884.85</v>
      </c>
      <c r="L102" s="31">
        <v>855</v>
      </c>
      <c r="M102" s="31">
        <v>1.11412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510.4</v>
      </c>
      <c r="D103" s="40">
        <v>513.13333333333333</v>
      </c>
      <c r="E103" s="40">
        <v>498.26666666666665</v>
      </c>
      <c r="F103" s="40">
        <v>486.13333333333333</v>
      </c>
      <c r="G103" s="40">
        <v>471.26666666666665</v>
      </c>
      <c r="H103" s="40">
        <v>525.26666666666665</v>
      </c>
      <c r="I103" s="40">
        <v>540.13333333333321</v>
      </c>
      <c r="J103" s="40">
        <v>552.26666666666665</v>
      </c>
      <c r="K103" s="31">
        <v>528</v>
      </c>
      <c r="L103" s="31">
        <v>501</v>
      </c>
      <c r="M103" s="31">
        <v>0.24839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844.95</v>
      </c>
      <c r="D104" s="40">
        <v>855.55000000000007</v>
      </c>
      <c r="E104" s="40">
        <v>822.30000000000018</v>
      </c>
      <c r="F104" s="40">
        <v>799.65000000000009</v>
      </c>
      <c r="G104" s="40">
        <v>766.4000000000002</v>
      </c>
      <c r="H104" s="40">
        <v>878.20000000000016</v>
      </c>
      <c r="I104" s="40">
        <v>911.44999999999993</v>
      </c>
      <c r="J104" s="40">
        <v>934.10000000000014</v>
      </c>
      <c r="K104" s="31">
        <v>888.8</v>
      </c>
      <c r="L104" s="31">
        <v>832.9</v>
      </c>
      <c r="M104" s="31">
        <v>1.1999200000000001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140.15</v>
      </c>
      <c r="D105" s="40">
        <v>141.18333333333331</v>
      </c>
      <c r="E105" s="40">
        <v>138.36666666666662</v>
      </c>
      <c r="F105" s="40">
        <v>136.58333333333331</v>
      </c>
      <c r="G105" s="40">
        <v>133.76666666666662</v>
      </c>
      <c r="H105" s="40">
        <v>142.96666666666661</v>
      </c>
      <c r="I105" s="40">
        <v>145.78333333333327</v>
      </c>
      <c r="J105" s="40">
        <v>147.56666666666661</v>
      </c>
      <c r="K105" s="31">
        <v>144</v>
      </c>
      <c r="L105" s="31">
        <v>139.4</v>
      </c>
      <c r="M105" s="31">
        <v>6.4983300000000002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1326.5</v>
      </c>
      <c r="D106" s="40">
        <v>1336.55</v>
      </c>
      <c r="E106" s="40">
        <v>1309.1999999999998</v>
      </c>
      <c r="F106" s="40">
        <v>1291.8999999999999</v>
      </c>
      <c r="G106" s="40">
        <v>1264.5499999999997</v>
      </c>
      <c r="H106" s="40">
        <v>1353.85</v>
      </c>
      <c r="I106" s="40">
        <v>1381.1999999999998</v>
      </c>
      <c r="J106" s="40">
        <v>1398.5</v>
      </c>
      <c r="K106" s="31">
        <v>1363.9</v>
      </c>
      <c r="L106" s="31">
        <v>1319.25</v>
      </c>
      <c r="M106" s="31">
        <v>0.97248000000000001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22.85</v>
      </c>
      <c r="D107" s="40">
        <v>23</v>
      </c>
      <c r="E107" s="40">
        <v>22.55</v>
      </c>
      <c r="F107" s="40">
        <v>22.25</v>
      </c>
      <c r="G107" s="40">
        <v>21.8</v>
      </c>
      <c r="H107" s="40">
        <v>23.3</v>
      </c>
      <c r="I107" s="40">
        <v>23.750000000000004</v>
      </c>
      <c r="J107" s="40">
        <v>24.05</v>
      </c>
      <c r="K107" s="31">
        <v>23.45</v>
      </c>
      <c r="L107" s="31">
        <v>22.7</v>
      </c>
      <c r="M107" s="31">
        <v>68.378200000000007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1344.2</v>
      </c>
      <c r="D108" s="40">
        <v>1352.3999999999999</v>
      </c>
      <c r="E108" s="40">
        <v>1329.7999999999997</v>
      </c>
      <c r="F108" s="40">
        <v>1315.3999999999999</v>
      </c>
      <c r="G108" s="40">
        <v>1292.7999999999997</v>
      </c>
      <c r="H108" s="40">
        <v>1366.7999999999997</v>
      </c>
      <c r="I108" s="40">
        <v>1389.3999999999996</v>
      </c>
      <c r="J108" s="40">
        <v>1403.7999999999997</v>
      </c>
      <c r="K108" s="31">
        <v>1375</v>
      </c>
      <c r="L108" s="31">
        <v>1338</v>
      </c>
      <c r="M108" s="31">
        <v>1.4925600000000001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540.04999999999995</v>
      </c>
      <c r="D109" s="40">
        <v>538.4666666666667</v>
      </c>
      <c r="E109" s="40">
        <v>532.98333333333335</v>
      </c>
      <c r="F109" s="40">
        <v>525.91666666666663</v>
      </c>
      <c r="G109" s="40">
        <v>520.43333333333328</v>
      </c>
      <c r="H109" s="40">
        <v>545.53333333333342</v>
      </c>
      <c r="I109" s="40">
        <v>551.01666666666677</v>
      </c>
      <c r="J109" s="40">
        <v>558.08333333333348</v>
      </c>
      <c r="K109" s="31">
        <v>543.95000000000005</v>
      </c>
      <c r="L109" s="31">
        <v>531.4</v>
      </c>
      <c r="M109" s="31">
        <v>1.9826900000000001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847.9</v>
      </c>
      <c r="D110" s="40">
        <v>855.45000000000016</v>
      </c>
      <c r="E110" s="40">
        <v>833.90000000000032</v>
      </c>
      <c r="F110" s="40">
        <v>819.9000000000002</v>
      </c>
      <c r="G110" s="40">
        <v>798.35000000000036</v>
      </c>
      <c r="H110" s="40">
        <v>869.45000000000027</v>
      </c>
      <c r="I110" s="40">
        <v>891.00000000000023</v>
      </c>
      <c r="J110" s="40">
        <v>905.00000000000023</v>
      </c>
      <c r="K110" s="31">
        <v>877</v>
      </c>
      <c r="L110" s="31">
        <v>841.45</v>
      </c>
      <c r="M110" s="31">
        <v>4.15062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5395.75</v>
      </c>
      <c r="D111" s="40">
        <v>5433.583333333333</v>
      </c>
      <c r="E111" s="40">
        <v>5287.1666666666661</v>
      </c>
      <c r="F111" s="40">
        <v>5178.583333333333</v>
      </c>
      <c r="G111" s="40">
        <v>5032.1666666666661</v>
      </c>
      <c r="H111" s="40">
        <v>5542.1666666666661</v>
      </c>
      <c r="I111" s="40">
        <v>5688.5833333333321</v>
      </c>
      <c r="J111" s="40">
        <v>5797.1666666666661</v>
      </c>
      <c r="K111" s="31">
        <v>5580</v>
      </c>
      <c r="L111" s="31">
        <v>5325</v>
      </c>
      <c r="M111" s="31">
        <v>0.1168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237.6</v>
      </c>
      <c r="D112" s="40">
        <v>241.55000000000004</v>
      </c>
      <c r="E112" s="40">
        <v>231.85000000000008</v>
      </c>
      <c r="F112" s="40">
        <v>226.10000000000005</v>
      </c>
      <c r="G112" s="40">
        <v>216.40000000000009</v>
      </c>
      <c r="H112" s="40">
        <v>247.30000000000007</v>
      </c>
      <c r="I112" s="40">
        <v>257.00000000000006</v>
      </c>
      <c r="J112" s="40">
        <v>262.75000000000006</v>
      </c>
      <c r="K112" s="31">
        <v>251.25</v>
      </c>
      <c r="L112" s="31">
        <v>235.8</v>
      </c>
      <c r="M112" s="31">
        <v>2.1544699999999999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330.85</v>
      </c>
      <c r="D113" s="40">
        <v>335.66666666666669</v>
      </c>
      <c r="E113" s="40">
        <v>321.78333333333336</v>
      </c>
      <c r="F113" s="40">
        <v>312.7166666666667</v>
      </c>
      <c r="G113" s="40">
        <v>298.83333333333337</v>
      </c>
      <c r="H113" s="40">
        <v>344.73333333333335</v>
      </c>
      <c r="I113" s="40">
        <v>358.61666666666667</v>
      </c>
      <c r="J113" s="40">
        <v>367.68333333333334</v>
      </c>
      <c r="K113" s="31">
        <v>349.55</v>
      </c>
      <c r="L113" s="31">
        <v>326.60000000000002</v>
      </c>
      <c r="M113" s="31">
        <v>11.87987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689.4</v>
      </c>
      <c r="D114" s="40">
        <v>688.98333333333323</v>
      </c>
      <c r="E114" s="40">
        <v>677.91666666666652</v>
      </c>
      <c r="F114" s="40">
        <v>666.43333333333328</v>
      </c>
      <c r="G114" s="40">
        <v>655.36666666666656</v>
      </c>
      <c r="H114" s="40">
        <v>700.46666666666647</v>
      </c>
      <c r="I114" s="40">
        <v>711.5333333333333</v>
      </c>
      <c r="J114" s="40">
        <v>723.01666666666642</v>
      </c>
      <c r="K114" s="31">
        <v>700.05</v>
      </c>
      <c r="L114" s="31">
        <v>677.5</v>
      </c>
      <c r="M114" s="31">
        <v>0.34336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598.4</v>
      </c>
      <c r="D115" s="40">
        <v>604.29999999999995</v>
      </c>
      <c r="E115" s="40">
        <v>588.29999999999995</v>
      </c>
      <c r="F115" s="40">
        <v>578.20000000000005</v>
      </c>
      <c r="G115" s="40">
        <v>562.20000000000005</v>
      </c>
      <c r="H115" s="40">
        <v>614.39999999999986</v>
      </c>
      <c r="I115" s="40">
        <v>630.39999999999986</v>
      </c>
      <c r="J115" s="40">
        <v>640.49999999999977</v>
      </c>
      <c r="K115" s="31">
        <v>620.29999999999995</v>
      </c>
      <c r="L115" s="31">
        <v>594.20000000000005</v>
      </c>
      <c r="M115" s="31">
        <v>36.482030000000002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896.35</v>
      </c>
      <c r="D116" s="40">
        <v>900.23333333333323</v>
      </c>
      <c r="E116" s="40">
        <v>885.46666666666647</v>
      </c>
      <c r="F116" s="40">
        <v>874.58333333333326</v>
      </c>
      <c r="G116" s="40">
        <v>859.81666666666649</v>
      </c>
      <c r="H116" s="40">
        <v>911.11666666666645</v>
      </c>
      <c r="I116" s="40">
        <v>925.8833333333331</v>
      </c>
      <c r="J116" s="40">
        <v>936.76666666666642</v>
      </c>
      <c r="K116" s="31">
        <v>915</v>
      </c>
      <c r="L116" s="31">
        <v>889.35</v>
      </c>
      <c r="M116" s="31">
        <v>13.60319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169.55</v>
      </c>
      <c r="D117" s="40">
        <v>169.33333333333334</v>
      </c>
      <c r="E117" s="40">
        <v>166.16666666666669</v>
      </c>
      <c r="F117" s="40">
        <v>162.78333333333333</v>
      </c>
      <c r="G117" s="40">
        <v>159.61666666666667</v>
      </c>
      <c r="H117" s="40">
        <v>172.7166666666667</v>
      </c>
      <c r="I117" s="40">
        <v>175.88333333333338</v>
      </c>
      <c r="J117" s="40">
        <v>179.26666666666671</v>
      </c>
      <c r="K117" s="31">
        <v>172.5</v>
      </c>
      <c r="L117" s="31">
        <v>165.95</v>
      </c>
      <c r="M117" s="31">
        <v>20.052810000000001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175.9</v>
      </c>
      <c r="D118" s="40">
        <v>178.5</v>
      </c>
      <c r="E118" s="40">
        <v>172.7</v>
      </c>
      <c r="F118" s="40">
        <v>169.5</v>
      </c>
      <c r="G118" s="40">
        <v>163.69999999999999</v>
      </c>
      <c r="H118" s="40">
        <v>181.7</v>
      </c>
      <c r="I118" s="40">
        <v>187.5</v>
      </c>
      <c r="J118" s="40">
        <v>190.7</v>
      </c>
      <c r="K118" s="31">
        <v>184.3</v>
      </c>
      <c r="L118" s="31">
        <v>175.3</v>
      </c>
      <c r="M118" s="31">
        <v>136.03152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356.25</v>
      </c>
      <c r="D119" s="40">
        <v>356.56666666666666</v>
      </c>
      <c r="E119" s="40">
        <v>354.18333333333334</v>
      </c>
      <c r="F119" s="40">
        <v>352.11666666666667</v>
      </c>
      <c r="G119" s="40">
        <v>349.73333333333335</v>
      </c>
      <c r="H119" s="40">
        <v>358.63333333333333</v>
      </c>
      <c r="I119" s="40">
        <v>361.01666666666665</v>
      </c>
      <c r="J119" s="40">
        <v>363.08333333333331</v>
      </c>
      <c r="K119" s="31">
        <v>358.95</v>
      </c>
      <c r="L119" s="31">
        <v>354.5</v>
      </c>
      <c r="M119" s="31">
        <v>1.49868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5397.5</v>
      </c>
      <c r="D120" s="40">
        <v>5432.6333333333332</v>
      </c>
      <c r="E120" s="40">
        <v>5300.2666666666664</v>
      </c>
      <c r="F120" s="40">
        <v>5203.0333333333328</v>
      </c>
      <c r="G120" s="40">
        <v>5070.6666666666661</v>
      </c>
      <c r="H120" s="40">
        <v>5529.8666666666668</v>
      </c>
      <c r="I120" s="40">
        <v>5662.2333333333336</v>
      </c>
      <c r="J120" s="40">
        <v>5759.4666666666672</v>
      </c>
      <c r="K120" s="31">
        <v>5565</v>
      </c>
      <c r="L120" s="31">
        <v>5335.4</v>
      </c>
      <c r="M120" s="31">
        <v>4.17767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1563.65</v>
      </c>
      <c r="D121" s="40">
        <v>1575.2166666666665</v>
      </c>
      <c r="E121" s="40">
        <v>1543.4333333333329</v>
      </c>
      <c r="F121" s="40">
        <v>1523.2166666666665</v>
      </c>
      <c r="G121" s="40">
        <v>1491.4333333333329</v>
      </c>
      <c r="H121" s="40">
        <v>1595.4333333333329</v>
      </c>
      <c r="I121" s="40">
        <v>1627.2166666666662</v>
      </c>
      <c r="J121" s="40">
        <v>1647.4333333333329</v>
      </c>
      <c r="K121" s="31">
        <v>1607</v>
      </c>
      <c r="L121" s="31">
        <v>1555</v>
      </c>
      <c r="M121" s="31">
        <v>4.8346400000000003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3074.65</v>
      </c>
      <c r="D122" s="40">
        <v>3074.8666666666668</v>
      </c>
      <c r="E122" s="40">
        <v>3047.3833333333337</v>
      </c>
      <c r="F122" s="40">
        <v>3020.1166666666668</v>
      </c>
      <c r="G122" s="40">
        <v>2992.6333333333337</v>
      </c>
      <c r="H122" s="40">
        <v>3102.1333333333337</v>
      </c>
      <c r="I122" s="40">
        <v>3129.6166666666672</v>
      </c>
      <c r="J122" s="40">
        <v>3156.8833333333337</v>
      </c>
      <c r="K122" s="31">
        <v>3102.35</v>
      </c>
      <c r="L122" s="31">
        <v>3047.6</v>
      </c>
      <c r="M122" s="31">
        <v>1.6270500000000001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680.15</v>
      </c>
      <c r="D123" s="40">
        <v>674.25</v>
      </c>
      <c r="E123" s="40">
        <v>663.5</v>
      </c>
      <c r="F123" s="40">
        <v>646.85</v>
      </c>
      <c r="G123" s="40">
        <v>636.1</v>
      </c>
      <c r="H123" s="40">
        <v>690.9</v>
      </c>
      <c r="I123" s="40">
        <v>701.65</v>
      </c>
      <c r="J123" s="40">
        <v>718.3</v>
      </c>
      <c r="K123" s="31">
        <v>685</v>
      </c>
      <c r="L123" s="31">
        <v>657.6</v>
      </c>
      <c r="M123" s="31">
        <v>38.69614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824.25</v>
      </c>
      <c r="D124" s="40">
        <v>830.4</v>
      </c>
      <c r="E124" s="40">
        <v>813.84999999999991</v>
      </c>
      <c r="F124" s="40">
        <v>803.44999999999993</v>
      </c>
      <c r="G124" s="40">
        <v>786.89999999999986</v>
      </c>
      <c r="H124" s="40">
        <v>840.8</v>
      </c>
      <c r="I124" s="40">
        <v>857.34999999999991</v>
      </c>
      <c r="J124" s="40">
        <v>867.75</v>
      </c>
      <c r="K124" s="31">
        <v>846.95</v>
      </c>
      <c r="L124" s="31">
        <v>820</v>
      </c>
      <c r="M124" s="31">
        <v>2.2048000000000001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645.75</v>
      </c>
      <c r="D125" s="40">
        <v>643.33333333333337</v>
      </c>
      <c r="E125" s="40">
        <v>637.7166666666667</v>
      </c>
      <c r="F125" s="40">
        <v>629.68333333333328</v>
      </c>
      <c r="G125" s="40">
        <v>624.06666666666661</v>
      </c>
      <c r="H125" s="40">
        <v>651.36666666666679</v>
      </c>
      <c r="I125" s="40">
        <v>656.98333333333335</v>
      </c>
      <c r="J125" s="40">
        <v>665.01666666666688</v>
      </c>
      <c r="K125" s="31">
        <v>648.95000000000005</v>
      </c>
      <c r="L125" s="31">
        <v>635.29999999999995</v>
      </c>
      <c r="M125" s="31">
        <v>0.49654999999999999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468.1</v>
      </c>
      <c r="D126" s="40">
        <v>463.88333333333338</v>
      </c>
      <c r="E126" s="40">
        <v>454.31666666666678</v>
      </c>
      <c r="F126" s="40">
        <v>440.53333333333342</v>
      </c>
      <c r="G126" s="40">
        <v>430.96666666666681</v>
      </c>
      <c r="H126" s="40">
        <v>477.66666666666674</v>
      </c>
      <c r="I126" s="40">
        <v>487.23333333333335</v>
      </c>
      <c r="J126" s="40">
        <v>501.01666666666671</v>
      </c>
      <c r="K126" s="31">
        <v>473.45</v>
      </c>
      <c r="L126" s="31">
        <v>450.1</v>
      </c>
      <c r="M126" s="31">
        <v>18.627400000000002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885.25</v>
      </c>
      <c r="D127" s="40">
        <v>892.26666666666677</v>
      </c>
      <c r="E127" s="40">
        <v>874.53333333333353</v>
      </c>
      <c r="F127" s="40">
        <v>863.81666666666672</v>
      </c>
      <c r="G127" s="40">
        <v>846.08333333333348</v>
      </c>
      <c r="H127" s="40">
        <v>902.98333333333358</v>
      </c>
      <c r="I127" s="40">
        <v>920.71666666666692</v>
      </c>
      <c r="J127" s="40">
        <v>931.43333333333362</v>
      </c>
      <c r="K127" s="31">
        <v>910</v>
      </c>
      <c r="L127" s="31">
        <v>881.55</v>
      </c>
      <c r="M127" s="31">
        <v>9.5632999999999999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1120.75</v>
      </c>
      <c r="D128" s="40">
        <v>1142.4333333333332</v>
      </c>
      <c r="E128" s="40">
        <v>1081.1666666666663</v>
      </c>
      <c r="F128" s="40">
        <v>1041.583333333333</v>
      </c>
      <c r="G128" s="40">
        <v>980.31666666666615</v>
      </c>
      <c r="H128" s="40">
        <v>1182.0166666666664</v>
      </c>
      <c r="I128" s="40">
        <v>1243.2833333333333</v>
      </c>
      <c r="J128" s="40">
        <v>1282.8666666666666</v>
      </c>
      <c r="K128" s="31">
        <v>1203.7</v>
      </c>
      <c r="L128" s="31">
        <v>1102.8499999999999</v>
      </c>
      <c r="M128" s="31">
        <v>4.9696400000000001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94.3</v>
      </c>
      <c r="D129" s="40">
        <v>94.8</v>
      </c>
      <c r="E129" s="40">
        <v>93.5</v>
      </c>
      <c r="F129" s="40">
        <v>92.7</v>
      </c>
      <c r="G129" s="40">
        <v>91.4</v>
      </c>
      <c r="H129" s="40">
        <v>95.6</v>
      </c>
      <c r="I129" s="40">
        <v>96.899999999999977</v>
      </c>
      <c r="J129" s="40">
        <v>97.699999999999989</v>
      </c>
      <c r="K129" s="31">
        <v>96.1</v>
      </c>
      <c r="L129" s="31">
        <v>94</v>
      </c>
      <c r="M129" s="31">
        <v>13.50769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935.1</v>
      </c>
      <c r="D130" s="40">
        <v>959.0333333333333</v>
      </c>
      <c r="E130" s="40">
        <v>906.06666666666661</v>
      </c>
      <c r="F130" s="40">
        <v>877.0333333333333</v>
      </c>
      <c r="G130" s="40">
        <v>824.06666666666661</v>
      </c>
      <c r="H130" s="40">
        <v>988.06666666666661</v>
      </c>
      <c r="I130" s="40">
        <v>1041.0333333333333</v>
      </c>
      <c r="J130" s="40">
        <v>1070.0666666666666</v>
      </c>
      <c r="K130" s="31">
        <v>1012</v>
      </c>
      <c r="L130" s="31">
        <v>930</v>
      </c>
      <c r="M130" s="31">
        <v>3.6235900000000001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413.65</v>
      </c>
      <c r="D131" s="40">
        <v>412.98333333333335</v>
      </c>
      <c r="E131" s="40">
        <v>407.4666666666667</v>
      </c>
      <c r="F131" s="40">
        <v>401.28333333333336</v>
      </c>
      <c r="G131" s="40">
        <v>395.76666666666671</v>
      </c>
      <c r="H131" s="40">
        <v>419.16666666666669</v>
      </c>
      <c r="I131" s="40">
        <v>424.68333333333334</v>
      </c>
      <c r="J131" s="40">
        <v>430.86666666666667</v>
      </c>
      <c r="K131" s="31">
        <v>418.5</v>
      </c>
      <c r="L131" s="31">
        <v>406.8</v>
      </c>
      <c r="M131" s="31">
        <v>80.706050000000005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590.75</v>
      </c>
      <c r="D132" s="40">
        <v>590.91666666666663</v>
      </c>
      <c r="E132" s="40">
        <v>584.83333333333326</v>
      </c>
      <c r="F132" s="40">
        <v>578.91666666666663</v>
      </c>
      <c r="G132" s="40">
        <v>572.83333333333326</v>
      </c>
      <c r="H132" s="40">
        <v>596.83333333333326</v>
      </c>
      <c r="I132" s="40">
        <v>602.91666666666652</v>
      </c>
      <c r="J132" s="40">
        <v>608.83333333333326</v>
      </c>
      <c r="K132" s="31">
        <v>597</v>
      </c>
      <c r="L132" s="31">
        <v>585</v>
      </c>
      <c r="M132" s="31">
        <v>14.072749999999999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1928.05</v>
      </c>
      <c r="D133" s="40">
        <v>1941.6833333333334</v>
      </c>
      <c r="E133" s="40">
        <v>1888.3666666666668</v>
      </c>
      <c r="F133" s="40">
        <v>1848.6833333333334</v>
      </c>
      <c r="G133" s="40">
        <v>1795.3666666666668</v>
      </c>
      <c r="H133" s="40">
        <v>1981.3666666666668</v>
      </c>
      <c r="I133" s="40">
        <v>2034.6833333333334</v>
      </c>
      <c r="J133" s="40">
        <v>2074.3666666666668</v>
      </c>
      <c r="K133" s="31">
        <v>1995</v>
      </c>
      <c r="L133" s="31">
        <v>1902</v>
      </c>
      <c r="M133" s="31">
        <v>1.2915300000000001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2437.35</v>
      </c>
      <c r="D134" s="40">
        <v>2446.6333333333332</v>
      </c>
      <c r="E134" s="40">
        <v>2370.9166666666665</v>
      </c>
      <c r="F134" s="40">
        <v>2304.4833333333331</v>
      </c>
      <c r="G134" s="40">
        <v>2228.7666666666664</v>
      </c>
      <c r="H134" s="40">
        <v>2513.0666666666666</v>
      </c>
      <c r="I134" s="40">
        <v>2588.7833333333338</v>
      </c>
      <c r="J134" s="40">
        <v>2655.2166666666667</v>
      </c>
      <c r="K134" s="31">
        <v>2522.35</v>
      </c>
      <c r="L134" s="31">
        <v>2380.1999999999998</v>
      </c>
      <c r="M134" s="31">
        <v>23.625389999999999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268.7</v>
      </c>
      <c r="D135" s="40">
        <v>271.16666666666669</v>
      </c>
      <c r="E135" s="40">
        <v>262.53333333333336</v>
      </c>
      <c r="F135" s="40">
        <v>256.36666666666667</v>
      </c>
      <c r="G135" s="40">
        <v>247.73333333333335</v>
      </c>
      <c r="H135" s="40">
        <v>277.33333333333337</v>
      </c>
      <c r="I135" s="40">
        <v>285.9666666666667</v>
      </c>
      <c r="J135" s="40">
        <v>292.13333333333338</v>
      </c>
      <c r="K135" s="31">
        <v>279.8</v>
      </c>
      <c r="L135" s="31">
        <v>265</v>
      </c>
      <c r="M135" s="31">
        <v>43.068420000000003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208.05</v>
      </c>
      <c r="D136" s="40">
        <v>211.23333333333335</v>
      </c>
      <c r="E136" s="40">
        <v>200.91666666666669</v>
      </c>
      <c r="F136" s="40">
        <v>193.78333333333333</v>
      </c>
      <c r="G136" s="40">
        <v>183.46666666666667</v>
      </c>
      <c r="H136" s="40">
        <v>218.3666666666667</v>
      </c>
      <c r="I136" s="40">
        <v>228.68333333333337</v>
      </c>
      <c r="J136" s="40">
        <v>235.81666666666672</v>
      </c>
      <c r="K136" s="31">
        <v>221.55</v>
      </c>
      <c r="L136" s="31">
        <v>204.1</v>
      </c>
      <c r="M136" s="31">
        <v>24.306229999999999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774.65</v>
      </c>
      <c r="D137" s="40">
        <v>785.51666666666654</v>
      </c>
      <c r="E137" s="40">
        <v>757.48333333333312</v>
      </c>
      <c r="F137" s="40">
        <v>740.31666666666661</v>
      </c>
      <c r="G137" s="40">
        <v>712.28333333333319</v>
      </c>
      <c r="H137" s="40">
        <v>802.68333333333305</v>
      </c>
      <c r="I137" s="40">
        <v>830.71666666666658</v>
      </c>
      <c r="J137" s="40">
        <v>847.88333333333298</v>
      </c>
      <c r="K137" s="31">
        <v>813.55</v>
      </c>
      <c r="L137" s="31">
        <v>768.35</v>
      </c>
      <c r="M137" s="31">
        <v>0.60572000000000004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643.95000000000005</v>
      </c>
      <c r="D138" s="40">
        <v>652.75000000000011</v>
      </c>
      <c r="E138" s="40">
        <v>630.6500000000002</v>
      </c>
      <c r="F138" s="40">
        <v>617.35000000000014</v>
      </c>
      <c r="G138" s="40">
        <v>595.25000000000023</v>
      </c>
      <c r="H138" s="40">
        <v>666.05000000000018</v>
      </c>
      <c r="I138" s="40">
        <v>688.15000000000009</v>
      </c>
      <c r="J138" s="40">
        <v>701.45000000000016</v>
      </c>
      <c r="K138" s="31">
        <v>674.85</v>
      </c>
      <c r="L138" s="31">
        <v>639.45000000000005</v>
      </c>
      <c r="M138" s="31">
        <v>4.1824899999999996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18.8</v>
      </c>
      <c r="D139" s="40">
        <v>18.933333333333334</v>
      </c>
      <c r="E139" s="40">
        <v>18.166666666666668</v>
      </c>
      <c r="F139" s="40">
        <v>17.533333333333335</v>
      </c>
      <c r="G139" s="40">
        <v>16.766666666666669</v>
      </c>
      <c r="H139" s="40">
        <v>19.566666666666666</v>
      </c>
      <c r="I139" s="40">
        <v>20.333333333333332</v>
      </c>
      <c r="J139" s="40">
        <v>20.966666666666665</v>
      </c>
      <c r="K139" s="31">
        <v>19.7</v>
      </c>
      <c r="L139" s="31">
        <v>18.3</v>
      </c>
      <c r="M139" s="31">
        <v>52.723399999999998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214</v>
      </c>
      <c r="D140" s="40">
        <v>216.25</v>
      </c>
      <c r="E140" s="40">
        <v>208.35</v>
      </c>
      <c r="F140" s="40">
        <v>202.7</v>
      </c>
      <c r="G140" s="40">
        <v>194.79999999999998</v>
      </c>
      <c r="H140" s="40">
        <v>221.9</v>
      </c>
      <c r="I140" s="40">
        <v>229.79999999999998</v>
      </c>
      <c r="J140" s="40">
        <v>235.45000000000002</v>
      </c>
      <c r="K140" s="31">
        <v>224.15</v>
      </c>
      <c r="L140" s="31">
        <v>210.6</v>
      </c>
      <c r="M140" s="31">
        <v>4.4214900000000004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5073.3999999999996</v>
      </c>
      <c r="D141" s="40">
        <v>5120.8</v>
      </c>
      <c r="E141" s="40">
        <v>5002.6000000000004</v>
      </c>
      <c r="F141" s="40">
        <v>4931.8</v>
      </c>
      <c r="G141" s="40">
        <v>4813.6000000000004</v>
      </c>
      <c r="H141" s="40">
        <v>5191.6000000000004</v>
      </c>
      <c r="I141" s="40">
        <v>5309.7999999999993</v>
      </c>
      <c r="J141" s="40">
        <v>5380.6</v>
      </c>
      <c r="K141" s="31">
        <v>5239</v>
      </c>
      <c r="L141" s="31">
        <v>5050</v>
      </c>
      <c r="M141" s="31">
        <v>3.7297899999999999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5112.05</v>
      </c>
      <c r="D142" s="40">
        <v>5176.7166666666662</v>
      </c>
      <c r="E142" s="40">
        <v>4985.4333333333325</v>
      </c>
      <c r="F142" s="40">
        <v>4858.8166666666666</v>
      </c>
      <c r="G142" s="40">
        <v>4667.5333333333328</v>
      </c>
      <c r="H142" s="40">
        <v>5303.3333333333321</v>
      </c>
      <c r="I142" s="40">
        <v>5494.6166666666668</v>
      </c>
      <c r="J142" s="40">
        <v>5621.2333333333318</v>
      </c>
      <c r="K142" s="31">
        <v>5368</v>
      </c>
      <c r="L142" s="31">
        <v>5050.1000000000004</v>
      </c>
      <c r="M142" s="31">
        <v>4.5770600000000004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3383.35</v>
      </c>
      <c r="D143" s="40">
        <v>3427.1</v>
      </c>
      <c r="E143" s="40">
        <v>3304.2999999999997</v>
      </c>
      <c r="F143" s="40">
        <v>3225.25</v>
      </c>
      <c r="G143" s="40">
        <v>3102.45</v>
      </c>
      <c r="H143" s="40">
        <v>3506.1499999999996</v>
      </c>
      <c r="I143" s="40">
        <v>3628.95</v>
      </c>
      <c r="J143" s="40">
        <v>3707.9999999999995</v>
      </c>
      <c r="K143" s="31">
        <v>3549.9</v>
      </c>
      <c r="L143" s="31">
        <v>3348.05</v>
      </c>
      <c r="M143" s="31">
        <v>2.60364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4637.45</v>
      </c>
      <c r="D144" s="40">
        <v>4639.5</v>
      </c>
      <c r="E144" s="40">
        <v>4591.2</v>
      </c>
      <c r="F144" s="40">
        <v>4544.95</v>
      </c>
      <c r="G144" s="40">
        <v>4496.6499999999996</v>
      </c>
      <c r="H144" s="40">
        <v>4685.75</v>
      </c>
      <c r="I144" s="40">
        <v>4734.0499999999993</v>
      </c>
      <c r="J144" s="40">
        <v>4780.3</v>
      </c>
      <c r="K144" s="31">
        <v>4687.8</v>
      </c>
      <c r="L144" s="31">
        <v>4593.25</v>
      </c>
      <c r="M144" s="31">
        <v>3.6299600000000001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470</v>
      </c>
      <c r="D145" s="40">
        <v>473.33333333333331</v>
      </c>
      <c r="E145" s="40">
        <v>457.66666666666663</v>
      </c>
      <c r="F145" s="40">
        <v>445.33333333333331</v>
      </c>
      <c r="G145" s="40">
        <v>429.66666666666663</v>
      </c>
      <c r="H145" s="40">
        <v>485.66666666666663</v>
      </c>
      <c r="I145" s="40">
        <v>501.33333333333326</v>
      </c>
      <c r="J145" s="40">
        <v>513.66666666666663</v>
      </c>
      <c r="K145" s="31">
        <v>489</v>
      </c>
      <c r="L145" s="31">
        <v>461</v>
      </c>
      <c r="M145" s="31">
        <v>2.5224700000000002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138.19999999999999</v>
      </c>
      <c r="D146" s="40">
        <v>139.25</v>
      </c>
      <c r="E146" s="40">
        <v>135.25</v>
      </c>
      <c r="F146" s="40">
        <v>132.30000000000001</v>
      </c>
      <c r="G146" s="40">
        <v>128.30000000000001</v>
      </c>
      <c r="H146" s="40">
        <v>142.19999999999999</v>
      </c>
      <c r="I146" s="40">
        <v>146.19999999999999</v>
      </c>
      <c r="J146" s="40">
        <v>149.14999999999998</v>
      </c>
      <c r="K146" s="31">
        <v>143.25</v>
      </c>
      <c r="L146" s="31">
        <v>136.30000000000001</v>
      </c>
      <c r="M146" s="31">
        <v>7.9270800000000001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218.15</v>
      </c>
      <c r="D147" s="40">
        <v>218.21666666666667</v>
      </c>
      <c r="E147" s="40">
        <v>216.03333333333333</v>
      </c>
      <c r="F147" s="40">
        <v>213.91666666666666</v>
      </c>
      <c r="G147" s="40">
        <v>211.73333333333332</v>
      </c>
      <c r="H147" s="40">
        <v>220.33333333333334</v>
      </c>
      <c r="I147" s="40">
        <v>222.51666666666668</v>
      </c>
      <c r="J147" s="40">
        <v>224.63333333333335</v>
      </c>
      <c r="K147" s="31">
        <v>220.4</v>
      </c>
      <c r="L147" s="31">
        <v>216.1</v>
      </c>
      <c r="M147" s="31">
        <v>5.1314200000000003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77.900000000000006</v>
      </c>
      <c r="D148" s="40">
        <v>78.366666666666674</v>
      </c>
      <c r="E148" s="40">
        <v>76.533333333333346</v>
      </c>
      <c r="F148" s="40">
        <v>75.166666666666671</v>
      </c>
      <c r="G148" s="40">
        <v>73.333333333333343</v>
      </c>
      <c r="H148" s="40">
        <v>79.733333333333348</v>
      </c>
      <c r="I148" s="40">
        <v>81.566666666666663</v>
      </c>
      <c r="J148" s="40">
        <v>82.933333333333351</v>
      </c>
      <c r="K148" s="31">
        <v>80.2</v>
      </c>
      <c r="L148" s="31">
        <v>77</v>
      </c>
      <c r="M148" s="31">
        <v>19.127610000000001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2612.5500000000002</v>
      </c>
      <c r="D149" s="40">
        <v>2635.1166666666668</v>
      </c>
      <c r="E149" s="40">
        <v>2578.2333333333336</v>
      </c>
      <c r="F149" s="40">
        <v>2543.916666666667</v>
      </c>
      <c r="G149" s="40">
        <v>2487.0333333333338</v>
      </c>
      <c r="H149" s="40">
        <v>2669.4333333333334</v>
      </c>
      <c r="I149" s="40">
        <v>2726.3166666666666</v>
      </c>
      <c r="J149" s="40">
        <v>2760.6333333333332</v>
      </c>
      <c r="K149" s="31">
        <v>2692</v>
      </c>
      <c r="L149" s="31">
        <v>2600.8000000000002</v>
      </c>
      <c r="M149" s="31">
        <v>5.1902900000000001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200.85</v>
      </c>
      <c r="D150" s="40">
        <v>201.73333333333335</v>
      </c>
      <c r="E150" s="40">
        <v>199.1166666666667</v>
      </c>
      <c r="F150" s="40">
        <v>197.38333333333335</v>
      </c>
      <c r="G150" s="40">
        <v>194.76666666666671</v>
      </c>
      <c r="H150" s="40">
        <v>203.4666666666667</v>
      </c>
      <c r="I150" s="40">
        <v>206.08333333333337</v>
      </c>
      <c r="J150" s="40">
        <v>207.81666666666669</v>
      </c>
      <c r="K150" s="31">
        <v>204.35</v>
      </c>
      <c r="L150" s="31">
        <v>200</v>
      </c>
      <c r="M150" s="31">
        <v>1.1309199999999999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542.79999999999995</v>
      </c>
      <c r="D151" s="40">
        <v>541</v>
      </c>
      <c r="E151" s="40">
        <v>534</v>
      </c>
      <c r="F151" s="40">
        <v>525.20000000000005</v>
      </c>
      <c r="G151" s="40">
        <v>518.20000000000005</v>
      </c>
      <c r="H151" s="40">
        <v>549.79999999999995</v>
      </c>
      <c r="I151" s="40">
        <v>556.79999999999995</v>
      </c>
      <c r="J151" s="40">
        <v>565.59999999999991</v>
      </c>
      <c r="K151" s="31">
        <v>548</v>
      </c>
      <c r="L151" s="31">
        <v>532.20000000000005</v>
      </c>
      <c r="M151" s="31">
        <v>3.65781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1755.05</v>
      </c>
      <c r="D152" s="40">
        <v>1751.6666666666667</v>
      </c>
      <c r="E152" s="40">
        <v>1718.3833333333334</v>
      </c>
      <c r="F152" s="40">
        <v>1681.7166666666667</v>
      </c>
      <c r="G152" s="40">
        <v>1648.4333333333334</v>
      </c>
      <c r="H152" s="40">
        <v>1788.3333333333335</v>
      </c>
      <c r="I152" s="40">
        <v>1821.6166666666668</v>
      </c>
      <c r="J152" s="40">
        <v>1858.2833333333335</v>
      </c>
      <c r="K152" s="31">
        <v>1784.95</v>
      </c>
      <c r="L152" s="31">
        <v>1715</v>
      </c>
      <c r="M152" s="31">
        <v>1.82233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74.349999999999994</v>
      </c>
      <c r="D153" s="40">
        <v>74.233333333333334</v>
      </c>
      <c r="E153" s="40">
        <v>73.316666666666663</v>
      </c>
      <c r="F153" s="40">
        <v>72.283333333333331</v>
      </c>
      <c r="G153" s="40">
        <v>71.36666666666666</v>
      </c>
      <c r="H153" s="40">
        <v>75.266666666666666</v>
      </c>
      <c r="I153" s="40">
        <v>76.183333333333323</v>
      </c>
      <c r="J153" s="40">
        <v>77.216666666666669</v>
      </c>
      <c r="K153" s="31">
        <v>75.150000000000006</v>
      </c>
      <c r="L153" s="31">
        <v>73.2</v>
      </c>
      <c r="M153" s="31">
        <v>18.662649999999999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129.1</v>
      </c>
      <c r="D154" s="40">
        <v>131.05000000000001</v>
      </c>
      <c r="E154" s="40">
        <v>126.10000000000002</v>
      </c>
      <c r="F154" s="40">
        <v>123.10000000000002</v>
      </c>
      <c r="G154" s="40">
        <v>118.15000000000003</v>
      </c>
      <c r="H154" s="40">
        <v>134.05000000000001</v>
      </c>
      <c r="I154" s="40">
        <v>139</v>
      </c>
      <c r="J154" s="40">
        <v>142</v>
      </c>
      <c r="K154" s="31">
        <v>136</v>
      </c>
      <c r="L154" s="31">
        <v>128.05000000000001</v>
      </c>
      <c r="M154" s="31">
        <v>7.1301100000000002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811</v>
      </c>
      <c r="D155" s="40">
        <v>811.6</v>
      </c>
      <c r="E155" s="40">
        <v>804.7</v>
      </c>
      <c r="F155" s="40">
        <v>798.4</v>
      </c>
      <c r="G155" s="40">
        <v>791.5</v>
      </c>
      <c r="H155" s="40">
        <v>817.90000000000009</v>
      </c>
      <c r="I155" s="40">
        <v>824.8</v>
      </c>
      <c r="J155" s="40">
        <v>831.10000000000014</v>
      </c>
      <c r="K155" s="31">
        <v>818.5</v>
      </c>
      <c r="L155" s="31">
        <v>805.3</v>
      </c>
      <c r="M155" s="31">
        <v>0.25161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1463.3</v>
      </c>
      <c r="D156" s="40">
        <v>1475.3833333333332</v>
      </c>
      <c r="E156" s="40">
        <v>1440.4166666666665</v>
      </c>
      <c r="F156" s="40">
        <v>1417.5333333333333</v>
      </c>
      <c r="G156" s="40">
        <v>1382.5666666666666</v>
      </c>
      <c r="H156" s="40">
        <v>1498.2666666666664</v>
      </c>
      <c r="I156" s="40">
        <v>1533.2333333333331</v>
      </c>
      <c r="J156" s="40">
        <v>1556.1166666666663</v>
      </c>
      <c r="K156" s="31">
        <v>1510.35</v>
      </c>
      <c r="L156" s="31">
        <v>1452.5</v>
      </c>
      <c r="M156" s="31">
        <v>12.426310000000001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178.65</v>
      </c>
      <c r="D157" s="40">
        <v>179.91666666666666</v>
      </c>
      <c r="E157" s="40">
        <v>176.58333333333331</v>
      </c>
      <c r="F157" s="40">
        <v>174.51666666666665</v>
      </c>
      <c r="G157" s="40">
        <v>171.18333333333331</v>
      </c>
      <c r="H157" s="40">
        <v>181.98333333333332</v>
      </c>
      <c r="I157" s="40">
        <v>185.31666666666663</v>
      </c>
      <c r="J157" s="40">
        <v>187.38333333333333</v>
      </c>
      <c r="K157" s="31">
        <v>183.25</v>
      </c>
      <c r="L157" s="31">
        <v>177.85</v>
      </c>
      <c r="M157" s="31">
        <v>26.369019999999999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332.55</v>
      </c>
      <c r="D158" s="40">
        <v>329.86666666666667</v>
      </c>
      <c r="E158" s="40">
        <v>323.83333333333337</v>
      </c>
      <c r="F158" s="40">
        <v>315.11666666666667</v>
      </c>
      <c r="G158" s="40">
        <v>309.08333333333337</v>
      </c>
      <c r="H158" s="40">
        <v>338.58333333333337</v>
      </c>
      <c r="I158" s="40">
        <v>344.61666666666667</v>
      </c>
      <c r="J158" s="40">
        <v>353.33333333333337</v>
      </c>
      <c r="K158" s="31">
        <v>335.9</v>
      </c>
      <c r="L158" s="31">
        <v>321.14999999999998</v>
      </c>
      <c r="M158" s="31">
        <v>2.5003099999999998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103.9</v>
      </c>
      <c r="D159" s="40">
        <v>101.06666666666668</v>
      </c>
      <c r="E159" s="40">
        <v>96.433333333333351</v>
      </c>
      <c r="F159" s="40">
        <v>88.966666666666669</v>
      </c>
      <c r="G159" s="40">
        <v>84.333333333333343</v>
      </c>
      <c r="H159" s="40">
        <v>108.53333333333336</v>
      </c>
      <c r="I159" s="40">
        <v>113.16666666666669</v>
      </c>
      <c r="J159" s="40">
        <v>120.63333333333337</v>
      </c>
      <c r="K159" s="31">
        <v>105.7</v>
      </c>
      <c r="L159" s="31">
        <v>93.6</v>
      </c>
      <c r="M159" s="31">
        <v>1289.41859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3266.2</v>
      </c>
      <c r="D160" s="40">
        <v>3263.9833333333336</v>
      </c>
      <c r="E160" s="40">
        <v>3187.2166666666672</v>
      </c>
      <c r="F160" s="40">
        <v>3108.2333333333336</v>
      </c>
      <c r="G160" s="40">
        <v>3031.4666666666672</v>
      </c>
      <c r="H160" s="40">
        <v>3342.9666666666672</v>
      </c>
      <c r="I160" s="40">
        <v>3419.7333333333336</v>
      </c>
      <c r="J160" s="40">
        <v>3498.7166666666672</v>
      </c>
      <c r="K160" s="31">
        <v>3340.75</v>
      </c>
      <c r="L160" s="31">
        <v>3185</v>
      </c>
      <c r="M160" s="31">
        <v>0.17541999999999999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456.8</v>
      </c>
      <c r="D161" s="40">
        <v>457.2833333333333</v>
      </c>
      <c r="E161" s="40">
        <v>452.31666666666661</v>
      </c>
      <c r="F161" s="40">
        <v>447.83333333333331</v>
      </c>
      <c r="G161" s="40">
        <v>442.86666666666662</v>
      </c>
      <c r="H161" s="40">
        <v>461.76666666666659</v>
      </c>
      <c r="I161" s="40">
        <v>466.73333333333329</v>
      </c>
      <c r="J161" s="40">
        <v>471.21666666666658</v>
      </c>
      <c r="K161" s="31">
        <v>462.25</v>
      </c>
      <c r="L161" s="31">
        <v>452.8</v>
      </c>
      <c r="M161" s="31">
        <v>1.2794700000000001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224.4</v>
      </c>
      <c r="D162" s="40">
        <v>225.9</v>
      </c>
      <c r="E162" s="40">
        <v>219</v>
      </c>
      <c r="F162" s="40">
        <v>213.6</v>
      </c>
      <c r="G162" s="40">
        <v>206.7</v>
      </c>
      <c r="H162" s="40">
        <v>231.3</v>
      </c>
      <c r="I162" s="40">
        <v>238.20000000000005</v>
      </c>
      <c r="J162" s="40">
        <v>243.60000000000002</v>
      </c>
      <c r="K162" s="31">
        <v>232.8</v>
      </c>
      <c r="L162" s="31">
        <v>220.5</v>
      </c>
      <c r="M162" s="31">
        <v>5.3438499999999998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200.85</v>
      </c>
      <c r="D163" s="40">
        <v>202.26666666666665</v>
      </c>
      <c r="E163" s="40">
        <v>197.08333333333331</v>
      </c>
      <c r="F163" s="40">
        <v>193.31666666666666</v>
      </c>
      <c r="G163" s="40">
        <v>188.13333333333333</v>
      </c>
      <c r="H163" s="40">
        <v>206.0333333333333</v>
      </c>
      <c r="I163" s="40">
        <v>211.21666666666664</v>
      </c>
      <c r="J163" s="40">
        <v>214.98333333333329</v>
      </c>
      <c r="K163" s="31">
        <v>207.45</v>
      </c>
      <c r="L163" s="31">
        <v>198.5</v>
      </c>
      <c r="M163" s="31">
        <v>32.813029999999998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256.14999999999998</v>
      </c>
      <c r="D164" s="40">
        <v>259.23333333333329</v>
      </c>
      <c r="E164" s="40">
        <v>252.01666666666659</v>
      </c>
      <c r="F164" s="40">
        <v>247.8833333333333</v>
      </c>
      <c r="G164" s="40">
        <v>240.6666666666666</v>
      </c>
      <c r="H164" s="40">
        <v>263.36666666666656</v>
      </c>
      <c r="I164" s="40">
        <v>270.58333333333326</v>
      </c>
      <c r="J164" s="40">
        <v>274.71666666666658</v>
      </c>
      <c r="K164" s="31">
        <v>266.45</v>
      </c>
      <c r="L164" s="31">
        <v>255.1</v>
      </c>
      <c r="M164" s="31">
        <v>11.73066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7.15</v>
      </c>
      <c r="D165" s="40">
        <v>7.2</v>
      </c>
      <c r="E165" s="40">
        <v>7.0500000000000007</v>
      </c>
      <c r="F165" s="40">
        <v>6.95</v>
      </c>
      <c r="G165" s="40">
        <v>6.8000000000000007</v>
      </c>
      <c r="H165" s="40">
        <v>7.3000000000000007</v>
      </c>
      <c r="I165" s="40">
        <v>7.4500000000000011</v>
      </c>
      <c r="J165" s="40">
        <v>7.5500000000000007</v>
      </c>
      <c r="K165" s="31">
        <v>7.35</v>
      </c>
      <c r="L165" s="31">
        <v>7.1</v>
      </c>
      <c r="M165" s="31">
        <v>86.270020000000002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50.15</v>
      </c>
      <c r="D166" s="40">
        <v>50.783333333333331</v>
      </c>
      <c r="E166" s="40">
        <v>49.36666666666666</v>
      </c>
      <c r="F166" s="40">
        <v>48.583333333333329</v>
      </c>
      <c r="G166" s="40">
        <v>47.166666666666657</v>
      </c>
      <c r="H166" s="40">
        <v>51.566666666666663</v>
      </c>
      <c r="I166" s="40">
        <v>52.983333333333334</v>
      </c>
      <c r="J166" s="40">
        <v>53.766666666666666</v>
      </c>
      <c r="K166" s="31">
        <v>52.2</v>
      </c>
      <c r="L166" s="31">
        <v>50</v>
      </c>
      <c r="M166" s="31">
        <v>23.808019999999999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150.5</v>
      </c>
      <c r="D167" s="40">
        <v>151.04999999999998</v>
      </c>
      <c r="E167" s="40">
        <v>148.19999999999996</v>
      </c>
      <c r="F167" s="40">
        <v>145.89999999999998</v>
      </c>
      <c r="G167" s="40">
        <v>143.04999999999995</v>
      </c>
      <c r="H167" s="40">
        <v>153.34999999999997</v>
      </c>
      <c r="I167" s="40">
        <v>156.19999999999999</v>
      </c>
      <c r="J167" s="40">
        <v>158.49999999999997</v>
      </c>
      <c r="K167" s="31">
        <v>153.9</v>
      </c>
      <c r="L167" s="31">
        <v>148.75</v>
      </c>
      <c r="M167" s="31">
        <v>90.699119999999994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307.3</v>
      </c>
      <c r="D168" s="40">
        <v>310.06666666666666</v>
      </c>
      <c r="E168" s="40">
        <v>303.18333333333334</v>
      </c>
      <c r="F168" s="40">
        <v>299.06666666666666</v>
      </c>
      <c r="G168" s="40">
        <v>292.18333333333334</v>
      </c>
      <c r="H168" s="40">
        <v>314.18333333333334</v>
      </c>
      <c r="I168" s="40">
        <v>321.06666666666666</v>
      </c>
      <c r="J168" s="40">
        <v>325.18333333333334</v>
      </c>
      <c r="K168" s="31">
        <v>316.95</v>
      </c>
      <c r="L168" s="31">
        <v>305.95</v>
      </c>
      <c r="M168" s="31">
        <v>0.36534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4953.55</v>
      </c>
      <c r="D169" s="40">
        <v>4943.9333333333334</v>
      </c>
      <c r="E169" s="40">
        <v>4892.8666666666668</v>
      </c>
      <c r="F169" s="40">
        <v>4832.1833333333334</v>
      </c>
      <c r="G169" s="40">
        <v>4781.1166666666668</v>
      </c>
      <c r="H169" s="40">
        <v>5004.6166666666668</v>
      </c>
      <c r="I169" s="40">
        <v>5055.6833333333343</v>
      </c>
      <c r="J169" s="40">
        <v>5116.3666666666668</v>
      </c>
      <c r="K169" s="31">
        <v>4995</v>
      </c>
      <c r="L169" s="31">
        <v>4883.25</v>
      </c>
      <c r="M169" s="31">
        <v>0.57679999999999998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39.85</v>
      </c>
      <c r="D170" s="40">
        <v>40.4</v>
      </c>
      <c r="E170" s="40">
        <v>39.049999999999997</v>
      </c>
      <c r="F170" s="40">
        <v>38.25</v>
      </c>
      <c r="G170" s="40">
        <v>36.9</v>
      </c>
      <c r="H170" s="40">
        <v>41.199999999999996</v>
      </c>
      <c r="I170" s="40">
        <v>42.550000000000004</v>
      </c>
      <c r="J170" s="40">
        <v>43.349999999999994</v>
      </c>
      <c r="K170" s="31">
        <v>41.75</v>
      </c>
      <c r="L170" s="31">
        <v>39.6</v>
      </c>
      <c r="M170" s="31">
        <v>197.96472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3284.35</v>
      </c>
      <c r="D171" s="40">
        <v>3292.3833333333337</v>
      </c>
      <c r="E171" s="40">
        <v>3222.0166666666673</v>
      </c>
      <c r="F171" s="40">
        <v>3159.6833333333338</v>
      </c>
      <c r="G171" s="40">
        <v>3089.3166666666675</v>
      </c>
      <c r="H171" s="40">
        <v>3354.7166666666672</v>
      </c>
      <c r="I171" s="40">
        <v>3425.083333333333</v>
      </c>
      <c r="J171" s="40">
        <v>3487.416666666667</v>
      </c>
      <c r="K171" s="31">
        <v>3362.75</v>
      </c>
      <c r="L171" s="31">
        <v>3230.05</v>
      </c>
      <c r="M171" s="31">
        <v>0.18678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224.35</v>
      </c>
      <c r="D172" s="40">
        <v>223.36666666666667</v>
      </c>
      <c r="E172" s="40">
        <v>220.23333333333335</v>
      </c>
      <c r="F172" s="40">
        <v>216.11666666666667</v>
      </c>
      <c r="G172" s="40">
        <v>212.98333333333335</v>
      </c>
      <c r="H172" s="40">
        <v>227.48333333333335</v>
      </c>
      <c r="I172" s="40">
        <v>230.61666666666667</v>
      </c>
      <c r="J172" s="40">
        <v>234.73333333333335</v>
      </c>
      <c r="K172" s="31">
        <v>226.5</v>
      </c>
      <c r="L172" s="31">
        <v>219.25</v>
      </c>
      <c r="M172" s="31">
        <v>3.6332100000000001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3502.35</v>
      </c>
      <c r="D173" s="40">
        <v>3536.8666666666668</v>
      </c>
      <c r="E173" s="40">
        <v>3424.7333333333336</v>
      </c>
      <c r="F173" s="40">
        <v>3347.1166666666668</v>
      </c>
      <c r="G173" s="40">
        <v>3234.9833333333336</v>
      </c>
      <c r="H173" s="40">
        <v>3614.4833333333336</v>
      </c>
      <c r="I173" s="40">
        <v>3726.6166666666668</v>
      </c>
      <c r="J173" s="40">
        <v>3804.2333333333336</v>
      </c>
      <c r="K173" s="31">
        <v>3649</v>
      </c>
      <c r="L173" s="31">
        <v>3459.25</v>
      </c>
      <c r="M173" s="31">
        <v>0.14424999999999999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138.94999999999999</v>
      </c>
      <c r="D174" s="40">
        <v>139.6</v>
      </c>
      <c r="E174" s="40">
        <v>137</v>
      </c>
      <c r="F174" s="40">
        <v>135.05000000000001</v>
      </c>
      <c r="G174" s="40">
        <v>132.45000000000002</v>
      </c>
      <c r="H174" s="40">
        <v>141.54999999999998</v>
      </c>
      <c r="I174" s="40">
        <v>144.14999999999995</v>
      </c>
      <c r="J174" s="40">
        <v>146.09999999999997</v>
      </c>
      <c r="K174" s="31">
        <v>142.19999999999999</v>
      </c>
      <c r="L174" s="31">
        <v>137.65</v>
      </c>
      <c r="M174" s="31">
        <v>6.7334300000000002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5691.35</v>
      </c>
      <c r="D175" s="40">
        <v>5735.8</v>
      </c>
      <c r="E175" s="40">
        <v>5616.6</v>
      </c>
      <c r="F175" s="40">
        <v>5541.85</v>
      </c>
      <c r="G175" s="40">
        <v>5422.6500000000005</v>
      </c>
      <c r="H175" s="40">
        <v>5810.55</v>
      </c>
      <c r="I175" s="40">
        <v>5929.7499999999991</v>
      </c>
      <c r="J175" s="40">
        <v>6004.5</v>
      </c>
      <c r="K175" s="31">
        <v>5855</v>
      </c>
      <c r="L175" s="31">
        <v>5661.05</v>
      </c>
      <c r="M175" s="31">
        <v>4.6870000000000002E-2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3693.95</v>
      </c>
      <c r="D176" s="40">
        <v>3666.5333333333333</v>
      </c>
      <c r="E176" s="40">
        <v>3608.0666666666666</v>
      </c>
      <c r="F176" s="40">
        <v>3522.1833333333334</v>
      </c>
      <c r="G176" s="40">
        <v>3463.7166666666667</v>
      </c>
      <c r="H176" s="40">
        <v>3752.4166666666665</v>
      </c>
      <c r="I176" s="40">
        <v>3810.8833333333328</v>
      </c>
      <c r="J176" s="40">
        <v>3896.7666666666664</v>
      </c>
      <c r="K176" s="31">
        <v>3725</v>
      </c>
      <c r="L176" s="31">
        <v>3580.65</v>
      </c>
      <c r="M176" s="31">
        <v>1.9233800000000001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1466.1</v>
      </c>
      <c r="D177" s="40">
        <v>1467.4333333333334</v>
      </c>
      <c r="E177" s="40">
        <v>1458.8666666666668</v>
      </c>
      <c r="F177" s="40">
        <v>1451.6333333333334</v>
      </c>
      <c r="G177" s="40">
        <v>1443.0666666666668</v>
      </c>
      <c r="H177" s="40">
        <v>1474.6666666666667</v>
      </c>
      <c r="I177" s="40">
        <v>1483.2333333333333</v>
      </c>
      <c r="J177" s="40">
        <v>1490.4666666666667</v>
      </c>
      <c r="K177" s="31">
        <v>1476</v>
      </c>
      <c r="L177" s="31">
        <v>1460.2</v>
      </c>
      <c r="M177" s="31">
        <v>0.15115000000000001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493.15</v>
      </c>
      <c r="D178" s="40">
        <v>497.11666666666662</v>
      </c>
      <c r="E178" s="40">
        <v>484.38333333333321</v>
      </c>
      <c r="F178" s="40">
        <v>475.61666666666662</v>
      </c>
      <c r="G178" s="40">
        <v>462.88333333333321</v>
      </c>
      <c r="H178" s="40">
        <v>505.88333333333321</v>
      </c>
      <c r="I178" s="40">
        <v>518.61666666666667</v>
      </c>
      <c r="J178" s="40">
        <v>527.38333333333321</v>
      </c>
      <c r="K178" s="31">
        <v>509.85</v>
      </c>
      <c r="L178" s="31">
        <v>488.35</v>
      </c>
      <c r="M178" s="31">
        <v>10.67329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1285.75</v>
      </c>
      <c r="D179" s="40">
        <v>1255.8</v>
      </c>
      <c r="E179" s="40">
        <v>1212.1999999999998</v>
      </c>
      <c r="F179" s="40">
        <v>1138.6499999999999</v>
      </c>
      <c r="G179" s="40">
        <v>1095.0499999999997</v>
      </c>
      <c r="H179" s="40">
        <v>1329.35</v>
      </c>
      <c r="I179" s="40">
        <v>1372.9499999999998</v>
      </c>
      <c r="J179" s="40">
        <v>1446.5</v>
      </c>
      <c r="K179" s="31">
        <v>1299.4000000000001</v>
      </c>
      <c r="L179" s="31">
        <v>1182.25</v>
      </c>
      <c r="M179" s="31">
        <v>1.5093000000000001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618.75</v>
      </c>
      <c r="D180" s="40">
        <v>620.63333333333333</v>
      </c>
      <c r="E180" s="40">
        <v>608.36666666666667</v>
      </c>
      <c r="F180" s="40">
        <v>597.98333333333335</v>
      </c>
      <c r="G180" s="40">
        <v>585.7166666666667</v>
      </c>
      <c r="H180" s="40">
        <v>631.01666666666665</v>
      </c>
      <c r="I180" s="40">
        <v>643.2833333333333</v>
      </c>
      <c r="J180" s="40">
        <v>653.66666666666663</v>
      </c>
      <c r="K180" s="31">
        <v>632.9</v>
      </c>
      <c r="L180" s="31">
        <v>610.25</v>
      </c>
      <c r="M180" s="31">
        <v>0.45458999999999999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960.8</v>
      </c>
      <c r="D181" s="40">
        <v>965.61666666666667</v>
      </c>
      <c r="E181" s="40">
        <v>948.23333333333335</v>
      </c>
      <c r="F181" s="40">
        <v>935.66666666666663</v>
      </c>
      <c r="G181" s="40">
        <v>918.2833333333333</v>
      </c>
      <c r="H181" s="40">
        <v>978.18333333333339</v>
      </c>
      <c r="I181" s="40">
        <v>995.56666666666683</v>
      </c>
      <c r="J181" s="40">
        <v>1008.1333333333334</v>
      </c>
      <c r="K181" s="31">
        <v>983</v>
      </c>
      <c r="L181" s="31">
        <v>953.05</v>
      </c>
      <c r="M181" s="31">
        <v>9.8846399999999992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578.79999999999995</v>
      </c>
      <c r="D182" s="40">
        <v>575.06666666666661</v>
      </c>
      <c r="E182" s="40">
        <v>568.73333333333323</v>
      </c>
      <c r="F182" s="40">
        <v>558.66666666666663</v>
      </c>
      <c r="G182" s="40">
        <v>552.33333333333326</v>
      </c>
      <c r="H182" s="40">
        <v>585.13333333333321</v>
      </c>
      <c r="I182" s="40">
        <v>591.4666666666667</v>
      </c>
      <c r="J182" s="40">
        <v>601.53333333333319</v>
      </c>
      <c r="K182" s="31">
        <v>581.4</v>
      </c>
      <c r="L182" s="31">
        <v>565</v>
      </c>
      <c r="M182" s="31">
        <v>1.7999099999999999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2350.9</v>
      </c>
      <c r="D183" s="40">
        <v>2359.0833333333335</v>
      </c>
      <c r="E183" s="40">
        <v>2283.3666666666668</v>
      </c>
      <c r="F183" s="40">
        <v>2215.8333333333335</v>
      </c>
      <c r="G183" s="40">
        <v>2140.1166666666668</v>
      </c>
      <c r="H183" s="40">
        <v>2426.6166666666668</v>
      </c>
      <c r="I183" s="40">
        <v>2502.333333333333</v>
      </c>
      <c r="J183" s="40">
        <v>2569.8666666666668</v>
      </c>
      <c r="K183" s="31">
        <v>2434.8000000000002</v>
      </c>
      <c r="L183" s="31">
        <v>2291.5500000000002</v>
      </c>
      <c r="M183" s="31">
        <v>21.653320000000001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319.8</v>
      </c>
      <c r="D184" s="40">
        <v>321.2166666666667</v>
      </c>
      <c r="E184" s="40">
        <v>315.58333333333337</v>
      </c>
      <c r="F184" s="40">
        <v>311.36666666666667</v>
      </c>
      <c r="G184" s="40">
        <v>305.73333333333335</v>
      </c>
      <c r="H184" s="40">
        <v>325.43333333333339</v>
      </c>
      <c r="I184" s="40">
        <v>331.06666666666672</v>
      </c>
      <c r="J184" s="40">
        <v>335.28333333333342</v>
      </c>
      <c r="K184" s="31">
        <v>326.85000000000002</v>
      </c>
      <c r="L184" s="31">
        <v>317</v>
      </c>
      <c r="M184" s="31">
        <v>13.5616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550.70000000000005</v>
      </c>
      <c r="D185" s="40">
        <v>560.0333333333333</v>
      </c>
      <c r="E185" s="40">
        <v>535.66666666666663</v>
      </c>
      <c r="F185" s="40">
        <v>520.63333333333333</v>
      </c>
      <c r="G185" s="40">
        <v>496.26666666666665</v>
      </c>
      <c r="H185" s="40">
        <v>575.06666666666661</v>
      </c>
      <c r="I185" s="40">
        <v>599.43333333333339</v>
      </c>
      <c r="J185" s="40">
        <v>614.46666666666658</v>
      </c>
      <c r="K185" s="31">
        <v>584.4</v>
      </c>
      <c r="L185" s="31">
        <v>545</v>
      </c>
      <c r="M185" s="31">
        <v>6.3913900000000003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1713.8</v>
      </c>
      <c r="D186" s="40">
        <v>1729.55</v>
      </c>
      <c r="E186" s="40">
        <v>1694.35</v>
      </c>
      <c r="F186" s="40">
        <v>1674.8999999999999</v>
      </c>
      <c r="G186" s="40">
        <v>1639.6999999999998</v>
      </c>
      <c r="H186" s="40">
        <v>1749</v>
      </c>
      <c r="I186" s="40">
        <v>1784.2000000000003</v>
      </c>
      <c r="J186" s="40">
        <v>1803.65</v>
      </c>
      <c r="K186" s="31">
        <v>1764.75</v>
      </c>
      <c r="L186" s="31">
        <v>1710.1</v>
      </c>
      <c r="M186" s="31">
        <v>7.1624999999999996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317.39999999999998</v>
      </c>
      <c r="D187" s="40">
        <v>320.34999999999997</v>
      </c>
      <c r="E187" s="40">
        <v>311.34999999999991</v>
      </c>
      <c r="F187" s="40">
        <v>305.29999999999995</v>
      </c>
      <c r="G187" s="40">
        <v>296.2999999999999</v>
      </c>
      <c r="H187" s="40">
        <v>326.39999999999992</v>
      </c>
      <c r="I187" s="40">
        <v>335.40000000000003</v>
      </c>
      <c r="J187" s="40">
        <v>341.44999999999993</v>
      </c>
      <c r="K187" s="31">
        <v>329.35</v>
      </c>
      <c r="L187" s="31">
        <v>314.3</v>
      </c>
      <c r="M187" s="31">
        <v>2.65238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132.55000000000001</v>
      </c>
      <c r="D188" s="40">
        <v>134.20000000000002</v>
      </c>
      <c r="E188" s="40">
        <v>129.70000000000005</v>
      </c>
      <c r="F188" s="40">
        <v>126.85000000000002</v>
      </c>
      <c r="G188" s="40">
        <v>122.35000000000005</v>
      </c>
      <c r="H188" s="40">
        <v>137.05000000000004</v>
      </c>
      <c r="I188" s="40">
        <v>141.54999999999998</v>
      </c>
      <c r="J188" s="40">
        <v>144.40000000000003</v>
      </c>
      <c r="K188" s="31">
        <v>138.69999999999999</v>
      </c>
      <c r="L188" s="31">
        <v>131.35</v>
      </c>
      <c r="M188" s="31">
        <v>14.94495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1443.6</v>
      </c>
      <c r="D189" s="40">
        <v>1446.4333333333334</v>
      </c>
      <c r="E189" s="40">
        <v>1382.8666666666668</v>
      </c>
      <c r="F189" s="40">
        <v>1322.1333333333334</v>
      </c>
      <c r="G189" s="40">
        <v>1258.5666666666668</v>
      </c>
      <c r="H189" s="40">
        <v>1507.1666666666667</v>
      </c>
      <c r="I189" s="40">
        <v>1570.7333333333333</v>
      </c>
      <c r="J189" s="40">
        <v>1631.4666666666667</v>
      </c>
      <c r="K189" s="31">
        <v>1510</v>
      </c>
      <c r="L189" s="31">
        <v>1385.7</v>
      </c>
      <c r="M189" s="31">
        <v>0.77049999999999996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699.2</v>
      </c>
      <c r="D190" s="40">
        <v>710.61666666666667</v>
      </c>
      <c r="E190" s="40">
        <v>673.58333333333337</v>
      </c>
      <c r="F190" s="40">
        <v>647.9666666666667</v>
      </c>
      <c r="G190" s="40">
        <v>610.93333333333339</v>
      </c>
      <c r="H190" s="40">
        <v>736.23333333333335</v>
      </c>
      <c r="I190" s="40">
        <v>773.26666666666665</v>
      </c>
      <c r="J190" s="40">
        <v>798.88333333333333</v>
      </c>
      <c r="K190" s="31">
        <v>747.65</v>
      </c>
      <c r="L190" s="31">
        <v>685</v>
      </c>
      <c r="M190" s="31">
        <v>4.3552299999999997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169.8</v>
      </c>
      <c r="D191" s="40">
        <v>169.73333333333335</v>
      </c>
      <c r="E191" s="40">
        <v>168.06666666666669</v>
      </c>
      <c r="F191" s="40">
        <v>166.33333333333334</v>
      </c>
      <c r="G191" s="40">
        <v>164.66666666666669</v>
      </c>
      <c r="H191" s="40">
        <v>171.4666666666667</v>
      </c>
      <c r="I191" s="40">
        <v>173.13333333333333</v>
      </c>
      <c r="J191" s="40">
        <v>174.8666666666667</v>
      </c>
      <c r="K191" s="31">
        <v>171.4</v>
      </c>
      <c r="L191" s="31">
        <v>168</v>
      </c>
      <c r="M191" s="31">
        <v>1.97681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1844.4</v>
      </c>
      <c r="D192" s="40">
        <v>1876.1166666666668</v>
      </c>
      <c r="E192" s="40">
        <v>1788.2833333333335</v>
      </c>
      <c r="F192" s="40">
        <v>1732.1666666666667</v>
      </c>
      <c r="G192" s="40">
        <v>1644.3333333333335</v>
      </c>
      <c r="H192" s="40">
        <v>1932.2333333333336</v>
      </c>
      <c r="I192" s="40">
        <v>2020.0666666666666</v>
      </c>
      <c r="J192" s="40">
        <v>2076.1833333333334</v>
      </c>
      <c r="K192" s="31">
        <v>1963.95</v>
      </c>
      <c r="L192" s="31">
        <v>1820</v>
      </c>
      <c r="M192" s="31">
        <v>0.79327000000000003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614.4</v>
      </c>
      <c r="D193" s="40">
        <v>621.79999999999995</v>
      </c>
      <c r="E193" s="40">
        <v>604.39999999999986</v>
      </c>
      <c r="F193" s="40">
        <v>594.39999999999986</v>
      </c>
      <c r="G193" s="40">
        <v>576.99999999999977</v>
      </c>
      <c r="H193" s="40">
        <v>631.79999999999995</v>
      </c>
      <c r="I193" s="40">
        <v>649.20000000000005</v>
      </c>
      <c r="J193" s="40">
        <v>659.2</v>
      </c>
      <c r="K193" s="31">
        <v>639.20000000000005</v>
      </c>
      <c r="L193" s="31">
        <v>611.79999999999995</v>
      </c>
      <c r="M193" s="31">
        <v>10.09956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432.05</v>
      </c>
      <c r="D194" s="40">
        <v>436.16666666666669</v>
      </c>
      <c r="E194" s="40">
        <v>421.38333333333338</v>
      </c>
      <c r="F194" s="40">
        <v>410.7166666666667</v>
      </c>
      <c r="G194" s="40">
        <v>395.93333333333339</v>
      </c>
      <c r="H194" s="40">
        <v>446.83333333333337</v>
      </c>
      <c r="I194" s="40">
        <v>461.61666666666667</v>
      </c>
      <c r="J194" s="40">
        <v>472.28333333333336</v>
      </c>
      <c r="K194" s="31">
        <v>450.95</v>
      </c>
      <c r="L194" s="31">
        <v>425.5</v>
      </c>
      <c r="M194" s="31">
        <v>8.4875000000000007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114.9</v>
      </c>
      <c r="D195" s="40">
        <v>115.41666666666667</v>
      </c>
      <c r="E195" s="40">
        <v>113.28333333333335</v>
      </c>
      <c r="F195" s="40">
        <v>111.66666666666667</v>
      </c>
      <c r="G195" s="40">
        <v>109.53333333333335</v>
      </c>
      <c r="H195" s="40">
        <v>117.03333333333335</v>
      </c>
      <c r="I195" s="40">
        <v>119.16666666666667</v>
      </c>
      <c r="J195" s="40">
        <v>120.78333333333335</v>
      </c>
      <c r="K195" s="31">
        <v>117.55</v>
      </c>
      <c r="L195" s="31">
        <v>113.8</v>
      </c>
      <c r="M195" s="31">
        <v>10.760730000000001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126.85</v>
      </c>
      <c r="D196" s="40">
        <v>126.28333333333335</v>
      </c>
      <c r="E196" s="40">
        <v>124.66666666666669</v>
      </c>
      <c r="F196" s="40">
        <v>122.48333333333333</v>
      </c>
      <c r="G196" s="40">
        <v>120.86666666666667</v>
      </c>
      <c r="H196" s="40">
        <v>128.4666666666667</v>
      </c>
      <c r="I196" s="40">
        <v>130.08333333333334</v>
      </c>
      <c r="J196" s="40">
        <v>132.26666666666671</v>
      </c>
      <c r="K196" s="31">
        <v>127.9</v>
      </c>
      <c r="L196" s="31">
        <v>124.1</v>
      </c>
      <c r="M196" s="31">
        <v>19.34027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315.95</v>
      </c>
      <c r="D197" s="40">
        <v>315.81666666666666</v>
      </c>
      <c r="E197" s="40">
        <v>312.88333333333333</v>
      </c>
      <c r="F197" s="40">
        <v>309.81666666666666</v>
      </c>
      <c r="G197" s="40">
        <v>306.88333333333333</v>
      </c>
      <c r="H197" s="40">
        <v>318.88333333333333</v>
      </c>
      <c r="I197" s="40">
        <v>321.81666666666661</v>
      </c>
      <c r="J197" s="40">
        <v>324.88333333333333</v>
      </c>
      <c r="K197" s="31">
        <v>318.75</v>
      </c>
      <c r="L197" s="31">
        <v>312.75</v>
      </c>
      <c r="M197" s="31">
        <v>8.30274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576.85</v>
      </c>
      <c r="D198" s="40">
        <v>578.43333333333339</v>
      </c>
      <c r="E198" s="40">
        <v>568.41666666666674</v>
      </c>
      <c r="F198" s="40">
        <v>559.98333333333335</v>
      </c>
      <c r="G198" s="40">
        <v>549.9666666666667</v>
      </c>
      <c r="H198" s="40">
        <v>586.86666666666679</v>
      </c>
      <c r="I198" s="40">
        <v>596.88333333333344</v>
      </c>
      <c r="J198" s="40">
        <v>605.31666666666683</v>
      </c>
      <c r="K198" s="31">
        <v>588.45000000000005</v>
      </c>
      <c r="L198" s="31">
        <v>570</v>
      </c>
      <c r="M198" s="31">
        <v>0.58118000000000003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2037.9</v>
      </c>
      <c r="D199" s="40">
        <v>2099.1666666666665</v>
      </c>
      <c r="E199" s="40">
        <v>1963.6833333333329</v>
      </c>
      <c r="F199" s="40">
        <v>1889.4666666666665</v>
      </c>
      <c r="G199" s="40">
        <v>1753.9833333333329</v>
      </c>
      <c r="H199" s="40">
        <v>2173.3833333333332</v>
      </c>
      <c r="I199" s="40">
        <v>2308.8666666666668</v>
      </c>
      <c r="J199" s="40">
        <v>2383.083333333333</v>
      </c>
      <c r="K199" s="31">
        <v>2234.65</v>
      </c>
      <c r="L199" s="31">
        <v>2024.95</v>
      </c>
      <c r="M199" s="31">
        <v>2.3149500000000001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1194</v>
      </c>
      <c r="D200" s="40">
        <v>1201.1166666666666</v>
      </c>
      <c r="E200" s="40">
        <v>1178.8833333333332</v>
      </c>
      <c r="F200" s="40">
        <v>1163.7666666666667</v>
      </c>
      <c r="G200" s="40">
        <v>1141.5333333333333</v>
      </c>
      <c r="H200" s="40">
        <v>1216.2333333333331</v>
      </c>
      <c r="I200" s="40">
        <v>1238.4666666666662</v>
      </c>
      <c r="J200" s="40">
        <v>1253.583333333333</v>
      </c>
      <c r="K200" s="31">
        <v>1223.3499999999999</v>
      </c>
      <c r="L200" s="31">
        <v>1186</v>
      </c>
      <c r="M200" s="31">
        <v>38.123049999999999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2781.4</v>
      </c>
      <c r="D201" s="40">
        <v>2804.9499999999994</v>
      </c>
      <c r="E201" s="40">
        <v>2742.8999999999987</v>
      </c>
      <c r="F201" s="40">
        <v>2704.3999999999992</v>
      </c>
      <c r="G201" s="40">
        <v>2642.3499999999985</v>
      </c>
      <c r="H201" s="40">
        <v>2843.4499999999989</v>
      </c>
      <c r="I201" s="40">
        <v>2905.4999999999991</v>
      </c>
      <c r="J201" s="40">
        <v>2943.9999999999991</v>
      </c>
      <c r="K201" s="31">
        <v>2867</v>
      </c>
      <c r="L201" s="31">
        <v>2766.45</v>
      </c>
      <c r="M201" s="31">
        <v>5.0000200000000001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1680.75</v>
      </c>
      <c r="D202" s="40">
        <v>1686.5</v>
      </c>
      <c r="E202" s="40">
        <v>1665</v>
      </c>
      <c r="F202" s="40">
        <v>1649.25</v>
      </c>
      <c r="G202" s="40">
        <v>1627.75</v>
      </c>
      <c r="H202" s="40">
        <v>1702.25</v>
      </c>
      <c r="I202" s="40">
        <v>1723.75</v>
      </c>
      <c r="J202" s="40">
        <v>1739.5</v>
      </c>
      <c r="K202" s="31">
        <v>1708</v>
      </c>
      <c r="L202" s="31">
        <v>1670.75</v>
      </c>
      <c r="M202" s="31">
        <v>60.877769999999998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690.75</v>
      </c>
      <c r="D203" s="40">
        <v>690.25</v>
      </c>
      <c r="E203" s="40">
        <v>678.5</v>
      </c>
      <c r="F203" s="40">
        <v>666.25</v>
      </c>
      <c r="G203" s="40">
        <v>654.5</v>
      </c>
      <c r="H203" s="40">
        <v>702.5</v>
      </c>
      <c r="I203" s="40">
        <v>714.25</v>
      </c>
      <c r="J203" s="40">
        <v>726.5</v>
      </c>
      <c r="K203" s="31">
        <v>702</v>
      </c>
      <c r="L203" s="31">
        <v>678</v>
      </c>
      <c r="M203" s="31">
        <v>35.338900000000002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71.8</v>
      </c>
      <c r="D204" s="40">
        <v>72.45</v>
      </c>
      <c r="E204" s="40">
        <v>70.75</v>
      </c>
      <c r="F204" s="40">
        <v>69.7</v>
      </c>
      <c r="G204" s="40">
        <v>68</v>
      </c>
      <c r="H204" s="40">
        <v>73.5</v>
      </c>
      <c r="I204" s="40">
        <v>75.200000000000017</v>
      </c>
      <c r="J204" s="40">
        <v>76.25</v>
      </c>
      <c r="K204" s="31">
        <v>74.150000000000006</v>
      </c>
      <c r="L204" s="31">
        <v>71.400000000000006</v>
      </c>
      <c r="M204" s="31">
        <v>21.97418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1346.35</v>
      </c>
      <c r="D205" s="40">
        <v>1355.55</v>
      </c>
      <c r="E205" s="40">
        <v>1316.1</v>
      </c>
      <c r="F205" s="40">
        <v>1285.8499999999999</v>
      </c>
      <c r="G205" s="40">
        <v>1246.3999999999999</v>
      </c>
      <c r="H205" s="40">
        <v>1385.8</v>
      </c>
      <c r="I205" s="40">
        <v>1425.2500000000002</v>
      </c>
      <c r="J205" s="40">
        <v>1455.5</v>
      </c>
      <c r="K205" s="31">
        <v>1395</v>
      </c>
      <c r="L205" s="31">
        <v>1325.3</v>
      </c>
      <c r="M205" s="31">
        <v>3.23298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1367.8</v>
      </c>
      <c r="D206" s="40">
        <v>1357.25</v>
      </c>
      <c r="E206" s="40">
        <v>1336.55</v>
      </c>
      <c r="F206" s="40">
        <v>1305.3</v>
      </c>
      <c r="G206" s="40">
        <v>1284.5999999999999</v>
      </c>
      <c r="H206" s="40">
        <v>1388.5</v>
      </c>
      <c r="I206" s="40">
        <v>1409.1999999999998</v>
      </c>
      <c r="J206" s="40">
        <v>1440.45</v>
      </c>
      <c r="K206" s="31">
        <v>1377.95</v>
      </c>
      <c r="L206" s="31">
        <v>1326</v>
      </c>
      <c r="M206" s="31">
        <v>0.36257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1289.3499999999999</v>
      </c>
      <c r="D207" s="40">
        <v>1291.5</v>
      </c>
      <c r="E207" s="40">
        <v>1263.25</v>
      </c>
      <c r="F207" s="40">
        <v>1237.1500000000001</v>
      </c>
      <c r="G207" s="40">
        <v>1208.9000000000001</v>
      </c>
      <c r="H207" s="40">
        <v>1317.6</v>
      </c>
      <c r="I207" s="40">
        <v>1345.85</v>
      </c>
      <c r="J207" s="40">
        <v>1371.9499999999998</v>
      </c>
      <c r="K207" s="31">
        <v>1319.75</v>
      </c>
      <c r="L207" s="31">
        <v>1265.4000000000001</v>
      </c>
      <c r="M207" s="31">
        <v>16.311430000000001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241.3</v>
      </c>
      <c r="D208" s="40">
        <v>242.83333333333334</v>
      </c>
      <c r="E208" s="40">
        <v>238.66666666666669</v>
      </c>
      <c r="F208" s="40">
        <v>236.03333333333333</v>
      </c>
      <c r="G208" s="40">
        <v>231.86666666666667</v>
      </c>
      <c r="H208" s="40">
        <v>245.4666666666667</v>
      </c>
      <c r="I208" s="40">
        <v>249.63333333333338</v>
      </c>
      <c r="J208" s="40">
        <v>252.26666666666671</v>
      </c>
      <c r="K208" s="31">
        <v>247</v>
      </c>
      <c r="L208" s="31">
        <v>240.2</v>
      </c>
      <c r="M208" s="31">
        <v>1.40533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141</v>
      </c>
      <c r="D209" s="40">
        <v>142.28333333333333</v>
      </c>
      <c r="E209" s="40">
        <v>138.11666666666667</v>
      </c>
      <c r="F209" s="40">
        <v>135.23333333333335</v>
      </c>
      <c r="G209" s="40">
        <v>131.06666666666669</v>
      </c>
      <c r="H209" s="40">
        <v>145.16666666666666</v>
      </c>
      <c r="I209" s="40">
        <v>149.33333333333334</v>
      </c>
      <c r="J209" s="40">
        <v>152.21666666666664</v>
      </c>
      <c r="K209" s="31">
        <v>146.44999999999999</v>
      </c>
      <c r="L209" s="31">
        <v>139.4</v>
      </c>
      <c r="M209" s="31">
        <v>8.0067199999999996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2744.15</v>
      </c>
      <c r="D210" s="40">
        <v>2757.1999999999994</v>
      </c>
      <c r="E210" s="40">
        <v>2714.3999999999987</v>
      </c>
      <c r="F210" s="40">
        <v>2684.6499999999992</v>
      </c>
      <c r="G210" s="40">
        <v>2641.8499999999985</v>
      </c>
      <c r="H210" s="40">
        <v>2786.9499999999989</v>
      </c>
      <c r="I210" s="40">
        <v>2829.7499999999991</v>
      </c>
      <c r="J210" s="40">
        <v>2859.4999999999991</v>
      </c>
      <c r="K210" s="31">
        <v>2800</v>
      </c>
      <c r="L210" s="31">
        <v>2727.45</v>
      </c>
      <c r="M210" s="31">
        <v>3.8794200000000001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55.5</v>
      </c>
      <c r="D211" s="40">
        <v>56.183333333333337</v>
      </c>
      <c r="E211" s="40">
        <v>53.666666666666671</v>
      </c>
      <c r="F211" s="40">
        <v>51.833333333333336</v>
      </c>
      <c r="G211" s="40">
        <v>49.31666666666667</v>
      </c>
      <c r="H211" s="40">
        <v>58.016666666666673</v>
      </c>
      <c r="I211" s="40">
        <v>60.533333333333339</v>
      </c>
      <c r="J211" s="40">
        <v>62.366666666666674</v>
      </c>
      <c r="K211" s="31">
        <v>58.7</v>
      </c>
      <c r="L211" s="31">
        <v>54.35</v>
      </c>
      <c r="M211" s="31">
        <v>402.26238999999998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470.45</v>
      </c>
      <c r="D212" s="40">
        <v>475.65000000000003</v>
      </c>
      <c r="E212" s="40">
        <v>459.30000000000007</v>
      </c>
      <c r="F212" s="40">
        <v>448.15000000000003</v>
      </c>
      <c r="G212" s="40">
        <v>431.80000000000007</v>
      </c>
      <c r="H212" s="40">
        <v>486.80000000000007</v>
      </c>
      <c r="I212" s="40">
        <v>503.15000000000009</v>
      </c>
      <c r="J212" s="40">
        <v>514.30000000000007</v>
      </c>
      <c r="K212" s="31">
        <v>492</v>
      </c>
      <c r="L212" s="31">
        <v>464.5</v>
      </c>
      <c r="M212" s="31">
        <v>193.92383000000001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1327.15</v>
      </c>
      <c r="D213" s="40">
        <v>1339.6666666666667</v>
      </c>
      <c r="E213" s="40">
        <v>1282.5333333333335</v>
      </c>
      <c r="F213" s="40">
        <v>1237.9166666666667</v>
      </c>
      <c r="G213" s="40">
        <v>1180.7833333333335</v>
      </c>
      <c r="H213" s="40">
        <v>1384.2833333333335</v>
      </c>
      <c r="I213" s="40">
        <v>1441.4166666666667</v>
      </c>
      <c r="J213" s="40">
        <v>1486.0333333333335</v>
      </c>
      <c r="K213" s="31">
        <v>1396.8</v>
      </c>
      <c r="L213" s="31">
        <v>1295.05</v>
      </c>
      <c r="M213" s="31">
        <v>10.1952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129.65</v>
      </c>
      <c r="D214" s="40">
        <v>131.85</v>
      </c>
      <c r="E214" s="40">
        <v>125.29999999999998</v>
      </c>
      <c r="F214" s="40">
        <v>120.94999999999999</v>
      </c>
      <c r="G214" s="40">
        <v>114.39999999999998</v>
      </c>
      <c r="H214" s="40">
        <v>136.19999999999999</v>
      </c>
      <c r="I214" s="40">
        <v>142.75</v>
      </c>
      <c r="J214" s="40">
        <v>147.1</v>
      </c>
      <c r="K214" s="31">
        <v>138.4</v>
      </c>
      <c r="L214" s="31">
        <v>127.5</v>
      </c>
      <c r="M214" s="31">
        <v>74.583560000000006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327.85</v>
      </c>
      <c r="D215" s="40">
        <v>326.51666666666665</v>
      </c>
      <c r="E215" s="40">
        <v>323.63333333333333</v>
      </c>
      <c r="F215" s="40">
        <v>319.41666666666669</v>
      </c>
      <c r="G215" s="40">
        <v>316.53333333333336</v>
      </c>
      <c r="H215" s="40">
        <v>330.73333333333329</v>
      </c>
      <c r="I215" s="40">
        <v>333.61666666666662</v>
      </c>
      <c r="J215" s="40">
        <v>337.83333333333326</v>
      </c>
      <c r="K215" s="31">
        <v>329.4</v>
      </c>
      <c r="L215" s="31">
        <v>322.3</v>
      </c>
      <c r="M215" s="31">
        <v>41.376629999999999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2454.1</v>
      </c>
      <c r="D216" s="40">
        <v>2460.7833333333333</v>
      </c>
      <c r="E216" s="40">
        <v>2423.3166666666666</v>
      </c>
      <c r="F216" s="40">
        <v>2392.5333333333333</v>
      </c>
      <c r="G216" s="40">
        <v>2355.0666666666666</v>
      </c>
      <c r="H216" s="40">
        <v>2491.5666666666666</v>
      </c>
      <c r="I216" s="40">
        <v>2529.0333333333328</v>
      </c>
      <c r="J216" s="40">
        <v>2559.8166666666666</v>
      </c>
      <c r="K216" s="31">
        <v>2498.25</v>
      </c>
      <c r="L216" s="31">
        <v>2430</v>
      </c>
      <c r="M216" s="31">
        <v>18.456219999999998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322.35000000000002</v>
      </c>
      <c r="D217" s="40">
        <v>328.5</v>
      </c>
      <c r="E217" s="40">
        <v>309.55</v>
      </c>
      <c r="F217" s="40">
        <v>296.75</v>
      </c>
      <c r="G217" s="40">
        <v>277.8</v>
      </c>
      <c r="H217" s="40">
        <v>341.3</v>
      </c>
      <c r="I217" s="40">
        <v>360.25000000000006</v>
      </c>
      <c r="J217" s="40">
        <v>373.05</v>
      </c>
      <c r="K217" s="31">
        <v>347.45</v>
      </c>
      <c r="L217" s="31">
        <v>315.7</v>
      </c>
      <c r="M217" s="31">
        <v>38.607230000000001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42999.05</v>
      </c>
      <c r="D218" s="40">
        <v>42940.983333333337</v>
      </c>
      <c r="E218" s="40">
        <v>42683.066666666673</v>
      </c>
      <c r="F218" s="40">
        <v>42367.083333333336</v>
      </c>
      <c r="G218" s="40">
        <v>42109.166666666672</v>
      </c>
      <c r="H218" s="40">
        <v>43256.966666666674</v>
      </c>
      <c r="I218" s="40">
        <v>43514.883333333331</v>
      </c>
      <c r="J218" s="40">
        <v>43830.866666666676</v>
      </c>
      <c r="K218" s="31">
        <v>43198.9</v>
      </c>
      <c r="L218" s="31">
        <v>42625</v>
      </c>
      <c r="M218" s="31">
        <v>2.8840000000000001E-2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43.8</v>
      </c>
      <c r="D219" s="40">
        <v>44.1</v>
      </c>
      <c r="E219" s="40">
        <v>43.2</v>
      </c>
      <c r="F219" s="40">
        <v>42.6</v>
      </c>
      <c r="G219" s="40">
        <v>41.7</v>
      </c>
      <c r="H219" s="40">
        <v>44.7</v>
      </c>
      <c r="I219" s="40">
        <v>45.599999999999994</v>
      </c>
      <c r="J219" s="40">
        <v>46.2</v>
      </c>
      <c r="K219" s="31">
        <v>45</v>
      </c>
      <c r="L219" s="31">
        <v>43.5</v>
      </c>
      <c r="M219" s="31">
        <v>32.45523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2903.95</v>
      </c>
      <c r="D220" s="40">
        <v>2899.4333333333329</v>
      </c>
      <c r="E220" s="40">
        <v>2860.516666666666</v>
      </c>
      <c r="F220" s="40">
        <v>2817.083333333333</v>
      </c>
      <c r="G220" s="40">
        <v>2778.1666666666661</v>
      </c>
      <c r="H220" s="40">
        <v>2942.8666666666659</v>
      </c>
      <c r="I220" s="40">
        <v>2981.7833333333328</v>
      </c>
      <c r="J220" s="40">
        <v>3025.2166666666658</v>
      </c>
      <c r="K220" s="31">
        <v>2938.35</v>
      </c>
      <c r="L220" s="31">
        <v>2856</v>
      </c>
      <c r="M220" s="31">
        <v>43.643419999999999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259.64999999999998</v>
      </c>
      <c r="D221" s="40">
        <v>261.21666666666664</v>
      </c>
      <c r="E221" s="40">
        <v>257.43333333333328</v>
      </c>
      <c r="F221" s="40">
        <v>255.21666666666664</v>
      </c>
      <c r="G221" s="40">
        <v>251.43333333333328</v>
      </c>
      <c r="H221" s="40">
        <v>263.43333333333328</v>
      </c>
      <c r="I221" s="40">
        <v>267.2166666666667</v>
      </c>
      <c r="J221" s="40">
        <v>269.43333333333328</v>
      </c>
      <c r="K221" s="31">
        <v>265</v>
      </c>
      <c r="L221" s="31">
        <v>259</v>
      </c>
      <c r="M221" s="31">
        <v>0.41968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759.3</v>
      </c>
      <c r="D222" s="40">
        <v>759.5</v>
      </c>
      <c r="E222" s="40">
        <v>753.15</v>
      </c>
      <c r="F222" s="40">
        <v>747</v>
      </c>
      <c r="G222" s="40">
        <v>740.65</v>
      </c>
      <c r="H222" s="40">
        <v>765.65</v>
      </c>
      <c r="I222" s="40">
        <v>771.99999999999989</v>
      </c>
      <c r="J222" s="40">
        <v>778.15</v>
      </c>
      <c r="K222" s="31">
        <v>765.85</v>
      </c>
      <c r="L222" s="31">
        <v>753.35</v>
      </c>
      <c r="M222" s="31">
        <v>132.48928000000001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1500.55</v>
      </c>
      <c r="D223" s="40">
        <v>1507.5666666666666</v>
      </c>
      <c r="E223" s="40">
        <v>1484.4333333333332</v>
      </c>
      <c r="F223" s="40">
        <v>1468.3166666666666</v>
      </c>
      <c r="G223" s="40">
        <v>1445.1833333333332</v>
      </c>
      <c r="H223" s="40">
        <v>1523.6833333333332</v>
      </c>
      <c r="I223" s="40">
        <v>1546.8166666666664</v>
      </c>
      <c r="J223" s="40">
        <v>1562.9333333333332</v>
      </c>
      <c r="K223" s="31">
        <v>1530.7</v>
      </c>
      <c r="L223" s="31">
        <v>1491.45</v>
      </c>
      <c r="M223" s="31">
        <v>9.4110099999999992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620.5</v>
      </c>
      <c r="D224" s="40">
        <v>625.7833333333333</v>
      </c>
      <c r="E224" s="40">
        <v>613.71666666666658</v>
      </c>
      <c r="F224" s="40">
        <v>606.93333333333328</v>
      </c>
      <c r="G224" s="40">
        <v>594.86666666666656</v>
      </c>
      <c r="H224" s="40">
        <v>632.56666666666661</v>
      </c>
      <c r="I224" s="40">
        <v>644.63333333333321</v>
      </c>
      <c r="J224" s="40">
        <v>651.41666666666663</v>
      </c>
      <c r="K224" s="31">
        <v>637.85</v>
      </c>
      <c r="L224" s="31">
        <v>619</v>
      </c>
      <c r="M224" s="31">
        <v>8.5460700000000003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784.3</v>
      </c>
      <c r="D225" s="40">
        <v>783.76666666666677</v>
      </c>
      <c r="E225" s="40">
        <v>768.53333333333353</v>
      </c>
      <c r="F225" s="40">
        <v>752.76666666666677</v>
      </c>
      <c r="G225" s="40">
        <v>737.53333333333353</v>
      </c>
      <c r="H225" s="40">
        <v>799.53333333333353</v>
      </c>
      <c r="I225" s="40">
        <v>814.76666666666688</v>
      </c>
      <c r="J225" s="40">
        <v>830.53333333333353</v>
      </c>
      <c r="K225" s="31">
        <v>799</v>
      </c>
      <c r="L225" s="31">
        <v>768</v>
      </c>
      <c r="M225" s="31">
        <v>4.7492000000000001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53.2</v>
      </c>
      <c r="D226" s="40">
        <v>54.416666666666664</v>
      </c>
      <c r="E226" s="40">
        <v>51.533333333333331</v>
      </c>
      <c r="F226" s="40">
        <v>49.866666666666667</v>
      </c>
      <c r="G226" s="40">
        <v>46.983333333333334</v>
      </c>
      <c r="H226" s="40">
        <v>56.083333333333329</v>
      </c>
      <c r="I226" s="40">
        <v>58.966666666666669</v>
      </c>
      <c r="J226" s="40">
        <v>60.633333333333326</v>
      </c>
      <c r="K226" s="31">
        <v>57.3</v>
      </c>
      <c r="L226" s="31">
        <v>52.75</v>
      </c>
      <c r="M226" s="31">
        <v>180.64116000000001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50</v>
      </c>
      <c r="D227" s="40">
        <v>50.333333333333336</v>
      </c>
      <c r="E227" s="40">
        <v>49.166666666666671</v>
      </c>
      <c r="F227" s="40">
        <v>48.333333333333336</v>
      </c>
      <c r="G227" s="40">
        <v>47.166666666666671</v>
      </c>
      <c r="H227" s="40">
        <v>51.166666666666671</v>
      </c>
      <c r="I227" s="40">
        <v>52.333333333333343</v>
      </c>
      <c r="J227" s="40">
        <v>53.166666666666671</v>
      </c>
      <c r="K227" s="31">
        <v>51.5</v>
      </c>
      <c r="L227" s="31">
        <v>49.5</v>
      </c>
      <c r="M227" s="31">
        <v>518.06071999999995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54.2</v>
      </c>
      <c r="D228" s="40">
        <v>54</v>
      </c>
      <c r="E228" s="40">
        <v>53</v>
      </c>
      <c r="F228" s="40">
        <v>51.8</v>
      </c>
      <c r="G228" s="40">
        <v>50.8</v>
      </c>
      <c r="H228" s="40">
        <v>55.2</v>
      </c>
      <c r="I228" s="40">
        <v>56.2</v>
      </c>
      <c r="J228" s="40">
        <v>57.400000000000006</v>
      </c>
      <c r="K228" s="31">
        <v>55</v>
      </c>
      <c r="L228" s="31">
        <v>52.8</v>
      </c>
      <c r="M228" s="31">
        <v>95.847319999999996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1297.05</v>
      </c>
      <c r="D229" s="40">
        <v>1267.0333333333335</v>
      </c>
      <c r="E229" s="40">
        <v>1216.0666666666671</v>
      </c>
      <c r="F229" s="40">
        <v>1135.0833333333335</v>
      </c>
      <c r="G229" s="40">
        <v>1084.116666666667</v>
      </c>
      <c r="H229" s="40">
        <v>1348.0166666666671</v>
      </c>
      <c r="I229" s="40">
        <v>1398.9833333333338</v>
      </c>
      <c r="J229" s="40">
        <v>1479.9666666666672</v>
      </c>
      <c r="K229" s="31">
        <v>1318</v>
      </c>
      <c r="L229" s="31">
        <v>1186.05</v>
      </c>
      <c r="M229" s="31">
        <v>8.8044399999999996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296.8</v>
      </c>
      <c r="D230" s="40">
        <v>298.5333333333333</v>
      </c>
      <c r="E230" s="40">
        <v>290.06666666666661</v>
      </c>
      <c r="F230" s="40">
        <v>283.33333333333331</v>
      </c>
      <c r="G230" s="40">
        <v>274.86666666666662</v>
      </c>
      <c r="H230" s="40">
        <v>305.26666666666659</v>
      </c>
      <c r="I230" s="40">
        <v>313.73333333333329</v>
      </c>
      <c r="J230" s="40">
        <v>320.46666666666658</v>
      </c>
      <c r="K230" s="31">
        <v>307</v>
      </c>
      <c r="L230" s="31">
        <v>291.8</v>
      </c>
      <c r="M230" s="31">
        <v>3.08677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1573.5</v>
      </c>
      <c r="D231" s="40">
        <v>1614.5333333333335</v>
      </c>
      <c r="E231" s="40">
        <v>1445.0666666666671</v>
      </c>
      <c r="F231" s="40">
        <v>1316.6333333333334</v>
      </c>
      <c r="G231" s="40">
        <v>1147.166666666667</v>
      </c>
      <c r="H231" s="40">
        <v>1742.9666666666672</v>
      </c>
      <c r="I231" s="40">
        <v>1912.4333333333338</v>
      </c>
      <c r="J231" s="40">
        <v>2040.8666666666672</v>
      </c>
      <c r="K231" s="31">
        <v>1784</v>
      </c>
      <c r="L231" s="31">
        <v>1486.1</v>
      </c>
      <c r="M231" s="31">
        <v>2.6745299999999999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568.20000000000005</v>
      </c>
      <c r="D232" s="40">
        <v>572.2166666666667</v>
      </c>
      <c r="E232" s="40">
        <v>560.98333333333335</v>
      </c>
      <c r="F232" s="40">
        <v>553.76666666666665</v>
      </c>
      <c r="G232" s="40">
        <v>542.5333333333333</v>
      </c>
      <c r="H232" s="40">
        <v>579.43333333333339</v>
      </c>
      <c r="I232" s="40">
        <v>590.66666666666674</v>
      </c>
      <c r="J232" s="40">
        <v>597.88333333333344</v>
      </c>
      <c r="K232" s="31">
        <v>583.45000000000005</v>
      </c>
      <c r="L232" s="31">
        <v>565</v>
      </c>
      <c r="M232" s="31">
        <v>1.6381600000000001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293.60000000000002</v>
      </c>
      <c r="D233" s="40">
        <v>280.06666666666666</v>
      </c>
      <c r="E233" s="40">
        <v>266.5333333333333</v>
      </c>
      <c r="F233" s="40">
        <v>239.46666666666664</v>
      </c>
      <c r="G233" s="40">
        <v>225.93333333333328</v>
      </c>
      <c r="H233" s="40">
        <v>307.13333333333333</v>
      </c>
      <c r="I233" s="40">
        <v>320.66666666666674</v>
      </c>
      <c r="J233" s="40">
        <v>347.73333333333335</v>
      </c>
      <c r="K233" s="31">
        <v>293.60000000000002</v>
      </c>
      <c r="L233" s="31">
        <v>253</v>
      </c>
      <c r="M233" s="31">
        <v>427.51715999999999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51.55</v>
      </c>
      <c r="D234" s="40">
        <v>50.4</v>
      </c>
      <c r="E234" s="40">
        <v>47.9</v>
      </c>
      <c r="F234" s="40">
        <v>44.25</v>
      </c>
      <c r="G234" s="40">
        <v>41.75</v>
      </c>
      <c r="H234" s="40">
        <v>54.05</v>
      </c>
      <c r="I234" s="40">
        <v>56.55</v>
      </c>
      <c r="J234" s="40">
        <v>60.199999999999996</v>
      </c>
      <c r="K234" s="31">
        <v>52.9</v>
      </c>
      <c r="L234" s="31">
        <v>46.75</v>
      </c>
      <c r="M234" s="31">
        <v>334.59940999999998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236.6</v>
      </c>
      <c r="D235" s="40">
        <v>238.69999999999996</v>
      </c>
      <c r="E235" s="40">
        <v>231.59999999999991</v>
      </c>
      <c r="F235" s="40">
        <v>226.59999999999994</v>
      </c>
      <c r="G235" s="40">
        <v>219.49999999999989</v>
      </c>
      <c r="H235" s="40">
        <v>243.69999999999993</v>
      </c>
      <c r="I235" s="40">
        <v>250.8</v>
      </c>
      <c r="J235" s="40">
        <v>255.79999999999995</v>
      </c>
      <c r="K235" s="31">
        <v>245.8</v>
      </c>
      <c r="L235" s="31">
        <v>233.7</v>
      </c>
      <c r="M235" s="31">
        <v>355.37151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121.4</v>
      </c>
      <c r="D236" s="40">
        <v>122.23333333333333</v>
      </c>
      <c r="E236" s="40">
        <v>119.91666666666667</v>
      </c>
      <c r="F236" s="40">
        <v>118.43333333333334</v>
      </c>
      <c r="G236" s="40">
        <v>116.11666666666667</v>
      </c>
      <c r="H236" s="40">
        <v>123.71666666666667</v>
      </c>
      <c r="I236" s="40">
        <v>126.03333333333333</v>
      </c>
      <c r="J236" s="40">
        <v>127.51666666666667</v>
      </c>
      <c r="K236" s="31">
        <v>124.55</v>
      </c>
      <c r="L236" s="31">
        <v>120.75</v>
      </c>
      <c r="M236" s="31">
        <v>2.4369000000000001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197.25</v>
      </c>
      <c r="D237" s="40">
        <v>200.31666666666669</v>
      </c>
      <c r="E237" s="40">
        <v>191.23333333333338</v>
      </c>
      <c r="F237" s="40">
        <v>185.2166666666667</v>
      </c>
      <c r="G237" s="40">
        <v>176.13333333333338</v>
      </c>
      <c r="H237" s="40">
        <v>206.33333333333337</v>
      </c>
      <c r="I237" s="40">
        <v>215.41666666666669</v>
      </c>
      <c r="J237" s="40">
        <v>221.43333333333337</v>
      </c>
      <c r="K237" s="31">
        <v>209.4</v>
      </c>
      <c r="L237" s="31">
        <v>194.3</v>
      </c>
      <c r="M237" s="31">
        <v>36.24483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229.75</v>
      </c>
      <c r="D238" s="40">
        <v>233.66666666666666</v>
      </c>
      <c r="E238" s="40">
        <v>220.08333333333331</v>
      </c>
      <c r="F238" s="40">
        <v>210.41666666666666</v>
      </c>
      <c r="G238" s="40">
        <v>196.83333333333331</v>
      </c>
      <c r="H238" s="40">
        <v>243.33333333333331</v>
      </c>
      <c r="I238" s="40">
        <v>256.91666666666663</v>
      </c>
      <c r="J238" s="40">
        <v>266.58333333333331</v>
      </c>
      <c r="K238" s="31">
        <v>247.25</v>
      </c>
      <c r="L238" s="31">
        <v>224</v>
      </c>
      <c r="M238" s="31">
        <v>339.07972000000001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162.80000000000001</v>
      </c>
      <c r="D239" s="40">
        <v>162.93333333333334</v>
      </c>
      <c r="E239" s="40">
        <v>157.86666666666667</v>
      </c>
      <c r="F239" s="40">
        <v>152.93333333333334</v>
      </c>
      <c r="G239" s="40">
        <v>147.86666666666667</v>
      </c>
      <c r="H239" s="40">
        <v>167.86666666666667</v>
      </c>
      <c r="I239" s="40">
        <v>172.93333333333334</v>
      </c>
      <c r="J239" s="40">
        <v>177.86666666666667</v>
      </c>
      <c r="K239" s="31">
        <v>168</v>
      </c>
      <c r="L239" s="31">
        <v>158</v>
      </c>
      <c r="M239" s="31">
        <v>133.62186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7911.75</v>
      </c>
      <c r="D240" s="40">
        <v>8003.9000000000005</v>
      </c>
      <c r="E240" s="40">
        <v>7707.85</v>
      </c>
      <c r="F240" s="40">
        <v>7503.95</v>
      </c>
      <c r="G240" s="40">
        <v>7207.9</v>
      </c>
      <c r="H240" s="40">
        <v>8207.8000000000011</v>
      </c>
      <c r="I240" s="40">
        <v>8503.8500000000022</v>
      </c>
      <c r="J240" s="40">
        <v>8707.7500000000018</v>
      </c>
      <c r="K240" s="31">
        <v>8299.9500000000007</v>
      </c>
      <c r="L240" s="31">
        <v>7800</v>
      </c>
      <c r="M240" s="31">
        <v>4.3397899999999998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182.5</v>
      </c>
      <c r="D241" s="40">
        <v>181.35</v>
      </c>
      <c r="E241" s="40">
        <v>176.95</v>
      </c>
      <c r="F241" s="40">
        <v>171.4</v>
      </c>
      <c r="G241" s="40">
        <v>167</v>
      </c>
      <c r="H241" s="40">
        <v>186.89999999999998</v>
      </c>
      <c r="I241" s="40">
        <v>191.3</v>
      </c>
      <c r="J241" s="40">
        <v>196.84999999999997</v>
      </c>
      <c r="K241" s="31">
        <v>185.75</v>
      </c>
      <c r="L241" s="31">
        <v>175.8</v>
      </c>
      <c r="M241" s="31">
        <v>215.14727999999999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764.6</v>
      </c>
      <c r="D242" s="40">
        <v>786.1</v>
      </c>
      <c r="E242" s="40">
        <v>738.5</v>
      </c>
      <c r="F242" s="40">
        <v>712.4</v>
      </c>
      <c r="G242" s="40">
        <v>664.8</v>
      </c>
      <c r="H242" s="40">
        <v>812.2</v>
      </c>
      <c r="I242" s="40">
        <v>859.80000000000018</v>
      </c>
      <c r="J242" s="40">
        <v>885.90000000000009</v>
      </c>
      <c r="K242" s="31">
        <v>833.7</v>
      </c>
      <c r="L242" s="31">
        <v>760</v>
      </c>
      <c r="M242" s="31">
        <v>330.5806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204.65</v>
      </c>
      <c r="D243" s="40">
        <v>210.79999999999998</v>
      </c>
      <c r="E243" s="40">
        <v>196.69999999999996</v>
      </c>
      <c r="F243" s="40">
        <v>188.74999999999997</v>
      </c>
      <c r="G243" s="40">
        <v>174.64999999999995</v>
      </c>
      <c r="H243" s="40">
        <v>218.74999999999997</v>
      </c>
      <c r="I243" s="40">
        <v>232.85</v>
      </c>
      <c r="J243" s="40">
        <v>240.79999999999998</v>
      </c>
      <c r="K243" s="31">
        <v>224.9</v>
      </c>
      <c r="L243" s="31">
        <v>202.85</v>
      </c>
      <c r="M243" s="31">
        <v>132.70594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130.69999999999999</v>
      </c>
      <c r="D244" s="40">
        <v>131.45000000000002</v>
      </c>
      <c r="E244" s="40">
        <v>129.25000000000003</v>
      </c>
      <c r="F244" s="40">
        <v>127.80000000000001</v>
      </c>
      <c r="G244" s="40">
        <v>125.60000000000002</v>
      </c>
      <c r="H244" s="40">
        <v>132.90000000000003</v>
      </c>
      <c r="I244" s="40">
        <v>135.10000000000002</v>
      </c>
      <c r="J244" s="40">
        <v>136.55000000000004</v>
      </c>
      <c r="K244" s="31">
        <v>133.65</v>
      </c>
      <c r="L244" s="31">
        <v>130</v>
      </c>
      <c r="M244" s="31">
        <v>109.17937000000001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21.65</v>
      </c>
      <c r="D245" s="40">
        <v>21.75</v>
      </c>
      <c r="E245" s="40">
        <v>21.35</v>
      </c>
      <c r="F245" s="40">
        <v>21.05</v>
      </c>
      <c r="G245" s="40">
        <v>20.650000000000002</v>
      </c>
      <c r="H245" s="40">
        <v>22.05</v>
      </c>
      <c r="I245" s="40">
        <v>22.45</v>
      </c>
      <c r="J245" s="40">
        <v>22.75</v>
      </c>
      <c r="K245" s="31">
        <v>22.15</v>
      </c>
      <c r="L245" s="31">
        <v>21.45</v>
      </c>
      <c r="M245" s="31">
        <v>61.712150000000001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4622.55</v>
      </c>
      <c r="D246" s="40">
        <v>4584.2</v>
      </c>
      <c r="E246" s="40">
        <v>4488.3999999999996</v>
      </c>
      <c r="F246" s="40">
        <v>4354.25</v>
      </c>
      <c r="G246" s="40">
        <v>4258.45</v>
      </c>
      <c r="H246" s="40">
        <v>4718.3499999999995</v>
      </c>
      <c r="I246" s="40">
        <v>4814.1500000000005</v>
      </c>
      <c r="J246" s="40">
        <v>4948.2999999999993</v>
      </c>
      <c r="K246" s="31">
        <v>4680</v>
      </c>
      <c r="L246" s="31">
        <v>4450.05</v>
      </c>
      <c r="M246" s="31">
        <v>56.04504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279.3</v>
      </c>
      <c r="D247" s="40">
        <v>279.91666666666669</v>
      </c>
      <c r="E247" s="40">
        <v>270.38333333333338</v>
      </c>
      <c r="F247" s="40">
        <v>261.4666666666667</v>
      </c>
      <c r="G247" s="40">
        <v>251.93333333333339</v>
      </c>
      <c r="H247" s="40">
        <v>288.83333333333337</v>
      </c>
      <c r="I247" s="40">
        <v>298.36666666666667</v>
      </c>
      <c r="J247" s="40">
        <v>307.28333333333336</v>
      </c>
      <c r="K247" s="31">
        <v>289.45</v>
      </c>
      <c r="L247" s="31">
        <v>271</v>
      </c>
      <c r="M247" s="31">
        <v>5.3472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464.15</v>
      </c>
      <c r="D248" s="40">
        <v>468.93333333333339</v>
      </c>
      <c r="E248" s="40">
        <v>455.81666666666678</v>
      </c>
      <c r="F248" s="40">
        <v>447.48333333333341</v>
      </c>
      <c r="G248" s="40">
        <v>434.36666666666679</v>
      </c>
      <c r="H248" s="40">
        <v>477.26666666666677</v>
      </c>
      <c r="I248" s="40">
        <v>490.38333333333333</v>
      </c>
      <c r="J248" s="40">
        <v>498.71666666666675</v>
      </c>
      <c r="K248" s="31">
        <v>482.05</v>
      </c>
      <c r="L248" s="31">
        <v>460.6</v>
      </c>
      <c r="M248" s="31">
        <v>2.5274399999999999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476.1</v>
      </c>
      <c r="D249" s="40">
        <v>482.2166666666667</v>
      </c>
      <c r="E249" s="40">
        <v>468.93333333333339</v>
      </c>
      <c r="F249" s="40">
        <v>461.76666666666671</v>
      </c>
      <c r="G249" s="40">
        <v>448.48333333333341</v>
      </c>
      <c r="H249" s="40">
        <v>489.38333333333338</v>
      </c>
      <c r="I249" s="40">
        <v>502.66666666666669</v>
      </c>
      <c r="J249" s="40">
        <v>509.83333333333337</v>
      </c>
      <c r="K249" s="31">
        <v>495.5</v>
      </c>
      <c r="L249" s="31">
        <v>475.05</v>
      </c>
      <c r="M249" s="31">
        <v>50.99924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302</v>
      </c>
      <c r="D250" s="40">
        <v>299.26666666666665</v>
      </c>
      <c r="E250" s="40">
        <v>292.73333333333329</v>
      </c>
      <c r="F250" s="40">
        <v>283.46666666666664</v>
      </c>
      <c r="G250" s="40">
        <v>276.93333333333328</v>
      </c>
      <c r="H250" s="40">
        <v>308.5333333333333</v>
      </c>
      <c r="I250" s="40">
        <v>315.06666666666661</v>
      </c>
      <c r="J250" s="40">
        <v>324.33333333333331</v>
      </c>
      <c r="K250" s="31">
        <v>305.8</v>
      </c>
      <c r="L250" s="31">
        <v>290</v>
      </c>
      <c r="M250" s="31">
        <v>53.30583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1196.4000000000001</v>
      </c>
      <c r="D251" s="40">
        <v>1192.6333333333334</v>
      </c>
      <c r="E251" s="40">
        <v>1180.5666666666668</v>
      </c>
      <c r="F251" s="40">
        <v>1164.7333333333333</v>
      </c>
      <c r="G251" s="40">
        <v>1152.6666666666667</v>
      </c>
      <c r="H251" s="40">
        <v>1208.4666666666669</v>
      </c>
      <c r="I251" s="40">
        <v>1220.5333333333335</v>
      </c>
      <c r="J251" s="40">
        <v>1236.366666666667</v>
      </c>
      <c r="K251" s="31">
        <v>1204.7</v>
      </c>
      <c r="L251" s="31">
        <v>1176.8</v>
      </c>
      <c r="M251" s="31">
        <v>26.18946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45.2</v>
      </c>
      <c r="D252" s="40">
        <v>45.383333333333333</v>
      </c>
      <c r="E252" s="40">
        <v>44.316666666666663</v>
      </c>
      <c r="F252" s="40">
        <v>43.43333333333333</v>
      </c>
      <c r="G252" s="40">
        <v>42.36666666666666</v>
      </c>
      <c r="H252" s="40">
        <v>46.266666666666666</v>
      </c>
      <c r="I252" s="40">
        <v>47.333333333333343</v>
      </c>
      <c r="J252" s="40">
        <v>48.216666666666669</v>
      </c>
      <c r="K252" s="31">
        <v>46.45</v>
      </c>
      <c r="L252" s="31">
        <v>44.5</v>
      </c>
      <c r="M252" s="31">
        <v>55.728659999999998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6289.65</v>
      </c>
      <c r="D253" s="40">
        <v>6454.8833333333341</v>
      </c>
      <c r="E253" s="40">
        <v>6059.7666666666682</v>
      </c>
      <c r="F253" s="40">
        <v>5829.8833333333341</v>
      </c>
      <c r="G253" s="40">
        <v>5434.7666666666682</v>
      </c>
      <c r="H253" s="40">
        <v>6684.7666666666682</v>
      </c>
      <c r="I253" s="40">
        <v>7079.883333333335</v>
      </c>
      <c r="J253" s="40">
        <v>7309.7666666666682</v>
      </c>
      <c r="K253" s="31">
        <v>6850</v>
      </c>
      <c r="L253" s="31">
        <v>6225</v>
      </c>
      <c r="M253" s="31">
        <v>5.56318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1719.8</v>
      </c>
      <c r="D254" s="40">
        <v>1730</v>
      </c>
      <c r="E254" s="40">
        <v>1696.8</v>
      </c>
      <c r="F254" s="40">
        <v>1673.8</v>
      </c>
      <c r="G254" s="40">
        <v>1640.6</v>
      </c>
      <c r="H254" s="40">
        <v>1753</v>
      </c>
      <c r="I254" s="40">
        <v>1786.1999999999998</v>
      </c>
      <c r="J254" s="40">
        <v>1809.2</v>
      </c>
      <c r="K254" s="31">
        <v>1763.2</v>
      </c>
      <c r="L254" s="31">
        <v>1707</v>
      </c>
      <c r="M254" s="31">
        <v>73.698089999999993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1111.25</v>
      </c>
      <c r="D255" s="40">
        <v>1133.9666666666667</v>
      </c>
      <c r="E255" s="40">
        <v>1082.2833333333333</v>
      </c>
      <c r="F255" s="40">
        <v>1053.3166666666666</v>
      </c>
      <c r="G255" s="40">
        <v>1001.6333333333332</v>
      </c>
      <c r="H255" s="40">
        <v>1162.9333333333334</v>
      </c>
      <c r="I255" s="40">
        <v>1214.6166666666668</v>
      </c>
      <c r="J255" s="40">
        <v>1243.5833333333335</v>
      </c>
      <c r="K255" s="31">
        <v>1185.6500000000001</v>
      </c>
      <c r="L255" s="31">
        <v>1105</v>
      </c>
      <c r="M255" s="31">
        <v>0.50763999999999998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417.8</v>
      </c>
      <c r="D256" s="40">
        <v>422.85000000000008</v>
      </c>
      <c r="E256" s="40">
        <v>408.80000000000018</v>
      </c>
      <c r="F256" s="40">
        <v>399.80000000000013</v>
      </c>
      <c r="G256" s="40">
        <v>385.75000000000023</v>
      </c>
      <c r="H256" s="40">
        <v>431.85000000000014</v>
      </c>
      <c r="I256" s="40">
        <v>445.9</v>
      </c>
      <c r="J256" s="40">
        <v>454.90000000000009</v>
      </c>
      <c r="K256" s="31">
        <v>436.9</v>
      </c>
      <c r="L256" s="31">
        <v>413.85</v>
      </c>
      <c r="M256" s="31">
        <v>19.547460000000001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670.45</v>
      </c>
      <c r="D257" s="40">
        <v>668.11666666666667</v>
      </c>
      <c r="E257" s="40">
        <v>659.23333333333335</v>
      </c>
      <c r="F257" s="40">
        <v>648.01666666666665</v>
      </c>
      <c r="G257" s="40">
        <v>639.13333333333333</v>
      </c>
      <c r="H257" s="40">
        <v>679.33333333333337</v>
      </c>
      <c r="I257" s="40">
        <v>688.21666666666681</v>
      </c>
      <c r="J257" s="40">
        <v>699.43333333333339</v>
      </c>
      <c r="K257" s="31">
        <v>677</v>
      </c>
      <c r="L257" s="31">
        <v>656.9</v>
      </c>
      <c r="M257" s="31">
        <v>1.39696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2018.7</v>
      </c>
      <c r="D258" s="40">
        <v>2028.2833333333335</v>
      </c>
      <c r="E258" s="40">
        <v>1991.5666666666671</v>
      </c>
      <c r="F258" s="40">
        <v>1964.4333333333336</v>
      </c>
      <c r="G258" s="40">
        <v>1927.7166666666672</v>
      </c>
      <c r="H258" s="40">
        <v>2055.416666666667</v>
      </c>
      <c r="I258" s="40">
        <v>2092.1333333333337</v>
      </c>
      <c r="J258" s="40">
        <v>2119.2666666666669</v>
      </c>
      <c r="K258" s="31">
        <v>2065</v>
      </c>
      <c r="L258" s="31">
        <v>2001.15</v>
      </c>
      <c r="M258" s="31">
        <v>3.6097399999999999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2279.85</v>
      </c>
      <c r="D259" s="40">
        <v>2272.65</v>
      </c>
      <c r="E259" s="40">
        <v>2238.4500000000003</v>
      </c>
      <c r="F259" s="40">
        <v>2197.0500000000002</v>
      </c>
      <c r="G259" s="40">
        <v>2162.8500000000004</v>
      </c>
      <c r="H259" s="40">
        <v>2314.0500000000002</v>
      </c>
      <c r="I259" s="40">
        <v>2348.25</v>
      </c>
      <c r="J259" s="40">
        <v>2389.65</v>
      </c>
      <c r="K259" s="31">
        <v>2306.85</v>
      </c>
      <c r="L259" s="31">
        <v>2231.25</v>
      </c>
      <c r="M259" s="31">
        <v>1.71109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1697.05</v>
      </c>
      <c r="D260" s="40">
        <v>1706.5333333333335</v>
      </c>
      <c r="E260" s="40">
        <v>1657.0666666666671</v>
      </c>
      <c r="F260" s="40">
        <v>1617.0833333333335</v>
      </c>
      <c r="G260" s="40">
        <v>1567.616666666667</v>
      </c>
      <c r="H260" s="40">
        <v>1746.5166666666671</v>
      </c>
      <c r="I260" s="40">
        <v>1795.9833333333338</v>
      </c>
      <c r="J260" s="40">
        <v>1835.9666666666672</v>
      </c>
      <c r="K260" s="31">
        <v>1756</v>
      </c>
      <c r="L260" s="31">
        <v>1666.55</v>
      </c>
      <c r="M260" s="31">
        <v>1.42706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3175.05</v>
      </c>
      <c r="D261" s="40">
        <v>3195.0666666666671</v>
      </c>
      <c r="E261" s="40">
        <v>3130.1333333333341</v>
      </c>
      <c r="F261" s="40">
        <v>3085.2166666666672</v>
      </c>
      <c r="G261" s="40">
        <v>3020.2833333333342</v>
      </c>
      <c r="H261" s="40">
        <v>3239.983333333334</v>
      </c>
      <c r="I261" s="40">
        <v>3304.9166666666674</v>
      </c>
      <c r="J261" s="40">
        <v>3349.8333333333339</v>
      </c>
      <c r="K261" s="31">
        <v>3260</v>
      </c>
      <c r="L261" s="31">
        <v>3150.15</v>
      </c>
      <c r="M261" s="31">
        <v>0.58821000000000001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585.1</v>
      </c>
      <c r="D262" s="40">
        <v>588.1</v>
      </c>
      <c r="E262" s="40">
        <v>575.75</v>
      </c>
      <c r="F262" s="40">
        <v>566.4</v>
      </c>
      <c r="G262" s="40">
        <v>554.04999999999995</v>
      </c>
      <c r="H262" s="40">
        <v>597.45000000000005</v>
      </c>
      <c r="I262" s="40">
        <v>609.80000000000018</v>
      </c>
      <c r="J262" s="40">
        <v>619.15000000000009</v>
      </c>
      <c r="K262" s="31">
        <v>600.45000000000005</v>
      </c>
      <c r="L262" s="31">
        <v>578.75</v>
      </c>
      <c r="M262" s="31">
        <v>1.65605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225.6</v>
      </c>
      <c r="D263" s="40">
        <v>226.1</v>
      </c>
      <c r="E263" s="40">
        <v>221.25</v>
      </c>
      <c r="F263" s="40">
        <v>216.9</v>
      </c>
      <c r="G263" s="40">
        <v>212.05</v>
      </c>
      <c r="H263" s="40">
        <v>230.45</v>
      </c>
      <c r="I263" s="40">
        <v>235.29999999999995</v>
      </c>
      <c r="J263" s="40">
        <v>239.64999999999998</v>
      </c>
      <c r="K263" s="31">
        <v>230.95</v>
      </c>
      <c r="L263" s="31">
        <v>221.75</v>
      </c>
      <c r="M263" s="31">
        <v>8.5320999999999998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156.6</v>
      </c>
      <c r="D264" s="40">
        <v>158.66666666666666</v>
      </c>
      <c r="E264" s="40">
        <v>152.93333333333331</v>
      </c>
      <c r="F264" s="40">
        <v>149.26666666666665</v>
      </c>
      <c r="G264" s="40">
        <v>143.5333333333333</v>
      </c>
      <c r="H264" s="40">
        <v>162.33333333333331</v>
      </c>
      <c r="I264" s="40">
        <v>168.06666666666666</v>
      </c>
      <c r="J264" s="40">
        <v>171.73333333333332</v>
      </c>
      <c r="K264" s="31">
        <v>164.4</v>
      </c>
      <c r="L264" s="31">
        <v>155</v>
      </c>
      <c r="M264" s="31">
        <v>16.214659999999999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89.85</v>
      </c>
      <c r="D265" s="40">
        <v>90.216666666666654</v>
      </c>
      <c r="E265" s="40">
        <v>88.583333333333314</v>
      </c>
      <c r="F265" s="40">
        <v>87.316666666666663</v>
      </c>
      <c r="G265" s="40">
        <v>85.683333333333323</v>
      </c>
      <c r="H265" s="40">
        <v>91.483333333333306</v>
      </c>
      <c r="I265" s="40">
        <v>93.11666666666666</v>
      </c>
      <c r="J265" s="40">
        <v>94.383333333333297</v>
      </c>
      <c r="K265" s="31">
        <v>91.85</v>
      </c>
      <c r="L265" s="31">
        <v>88.95</v>
      </c>
      <c r="M265" s="31">
        <v>7.7479399999999998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380.85</v>
      </c>
      <c r="D266" s="40">
        <v>379.2833333333333</v>
      </c>
      <c r="E266" s="40">
        <v>374.56666666666661</v>
      </c>
      <c r="F266" s="40">
        <v>368.2833333333333</v>
      </c>
      <c r="G266" s="40">
        <v>363.56666666666661</v>
      </c>
      <c r="H266" s="40">
        <v>385.56666666666661</v>
      </c>
      <c r="I266" s="40">
        <v>390.2833333333333</v>
      </c>
      <c r="J266" s="40">
        <v>396.56666666666661</v>
      </c>
      <c r="K266" s="31">
        <v>384</v>
      </c>
      <c r="L266" s="31">
        <v>373</v>
      </c>
      <c r="M266" s="31">
        <v>15.213340000000001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667.8</v>
      </c>
      <c r="D267" s="40">
        <v>671.94999999999993</v>
      </c>
      <c r="E267" s="40">
        <v>653.89999999999986</v>
      </c>
      <c r="F267" s="40">
        <v>639.99999999999989</v>
      </c>
      <c r="G267" s="40">
        <v>621.94999999999982</v>
      </c>
      <c r="H267" s="40">
        <v>685.84999999999991</v>
      </c>
      <c r="I267" s="40">
        <v>703.89999999999986</v>
      </c>
      <c r="J267" s="40">
        <v>717.8</v>
      </c>
      <c r="K267" s="31">
        <v>690</v>
      </c>
      <c r="L267" s="31">
        <v>658.05</v>
      </c>
      <c r="M267" s="31">
        <v>101.62555999999999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102.35</v>
      </c>
      <c r="D268" s="40">
        <v>102.98333333333335</v>
      </c>
      <c r="E268" s="40">
        <v>100.76666666666669</v>
      </c>
      <c r="F268" s="40">
        <v>99.183333333333351</v>
      </c>
      <c r="G268" s="40">
        <v>96.966666666666697</v>
      </c>
      <c r="H268" s="40">
        <v>104.56666666666669</v>
      </c>
      <c r="I268" s="40">
        <v>106.78333333333333</v>
      </c>
      <c r="J268" s="40">
        <v>108.36666666666669</v>
      </c>
      <c r="K268" s="31">
        <v>105.2</v>
      </c>
      <c r="L268" s="31">
        <v>101.4</v>
      </c>
      <c r="M268" s="31">
        <v>1.4714700000000001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94.05</v>
      </c>
      <c r="D269" s="40">
        <v>93.533333333333346</v>
      </c>
      <c r="E269" s="40">
        <v>91.516666666666694</v>
      </c>
      <c r="F269" s="40">
        <v>88.983333333333348</v>
      </c>
      <c r="G269" s="40">
        <v>86.966666666666697</v>
      </c>
      <c r="H269" s="40">
        <v>96.066666666666691</v>
      </c>
      <c r="I269" s="40">
        <v>98.083333333333343</v>
      </c>
      <c r="J269" s="40">
        <v>100.61666666666669</v>
      </c>
      <c r="K269" s="31">
        <v>95.55</v>
      </c>
      <c r="L269" s="31">
        <v>91</v>
      </c>
      <c r="M269" s="31">
        <v>5.7748799999999996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113.4</v>
      </c>
      <c r="D270" s="40">
        <v>114.06666666666668</v>
      </c>
      <c r="E270" s="40">
        <v>111.48333333333335</v>
      </c>
      <c r="F270" s="40">
        <v>109.56666666666668</v>
      </c>
      <c r="G270" s="40">
        <v>106.98333333333335</v>
      </c>
      <c r="H270" s="40">
        <v>115.98333333333335</v>
      </c>
      <c r="I270" s="40">
        <v>118.56666666666669</v>
      </c>
      <c r="J270" s="40">
        <v>120.48333333333335</v>
      </c>
      <c r="K270" s="31">
        <v>116.65</v>
      </c>
      <c r="L270" s="31">
        <v>112.15</v>
      </c>
      <c r="M270" s="31">
        <v>8.9020100000000006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305.95</v>
      </c>
      <c r="D271" s="40">
        <v>310.43333333333334</v>
      </c>
      <c r="E271" s="40">
        <v>290.16666666666669</v>
      </c>
      <c r="F271" s="40">
        <v>274.38333333333333</v>
      </c>
      <c r="G271" s="40">
        <v>254.11666666666667</v>
      </c>
      <c r="H271" s="40">
        <v>326.2166666666667</v>
      </c>
      <c r="I271" s="40">
        <v>346.48333333333335</v>
      </c>
      <c r="J271" s="40">
        <v>362.26666666666671</v>
      </c>
      <c r="K271" s="31">
        <v>330.7</v>
      </c>
      <c r="L271" s="31">
        <v>294.64999999999998</v>
      </c>
      <c r="M271" s="31">
        <v>4.8147399999999996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168.05</v>
      </c>
      <c r="D272" s="40">
        <v>170.15</v>
      </c>
      <c r="E272" s="40">
        <v>164.45000000000002</v>
      </c>
      <c r="F272" s="40">
        <v>160.85000000000002</v>
      </c>
      <c r="G272" s="40">
        <v>155.15000000000003</v>
      </c>
      <c r="H272" s="40">
        <v>173.75</v>
      </c>
      <c r="I272" s="40">
        <v>179.45</v>
      </c>
      <c r="J272" s="40">
        <v>183.04999999999998</v>
      </c>
      <c r="K272" s="31">
        <v>175.85</v>
      </c>
      <c r="L272" s="31">
        <v>166.55</v>
      </c>
      <c r="M272" s="31">
        <v>10.293889999999999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425.1</v>
      </c>
      <c r="D273" s="40">
        <v>427.5</v>
      </c>
      <c r="E273" s="40">
        <v>418.5</v>
      </c>
      <c r="F273" s="40">
        <v>411.9</v>
      </c>
      <c r="G273" s="40">
        <v>402.9</v>
      </c>
      <c r="H273" s="40">
        <v>434.1</v>
      </c>
      <c r="I273" s="40">
        <v>443.1</v>
      </c>
      <c r="J273" s="40">
        <v>449.70000000000005</v>
      </c>
      <c r="K273" s="31">
        <v>436.5</v>
      </c>
      <c r="L273" s="31">
        <v>420.9</v>
      </c>
      <c r="M273" s="31">
        <v>56.920929999999998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2120</v>
      </c>
      <c r="D274" s="40">
        <v>2128.65</v>
      </c>
      <c r="E274" s="40">
        <v>2102.3500000000004</v>
      </c>
      <c r="F274" s="40">
        <v>2084.7000000000003</v>
      </c>
      <c r="G274" s="40">
        <v>2058.4000000000005</v>
      </c>
      <c r="H274" s="40">
        <v>2146.3000000000002</v>
      </c>
      <c r="I274" s="40">
        <v>2172.6000000000004</v>
      </c>
      <c r="J274" s="40">
        <v>2190.25</v>
      </c>
      <c r="K274" s="31">
        <v>2154.9499999999998</v>
      </c>
      <c r="L274" s="31">
        <v>2111</v>
      </c>
      <c r="M274" s="31">
        <v>6.7269999999999996E-2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3701.25</v>
      </c>
      <c r="D275" s="40">
        <v>3769.4166666666665</v>
      </c>
      <c r="E275" s="40">
        <v>3608.833333333333</v>
      </c>
      <c r="F275" s="40">
        <v>3516.4166666666665</v>
      </c>
      <c r="G275" s="40">
        <v>3355.833333333333</v>
      </c>
      <c r="H275" s="40">
        <v>3861.833333333333</v>
      </c>
      <c r="I275" s="40">
        <v>4022.4166666666661</v>
      </c>
      <c r="J275" s="40">
        <v>4114.833333333333</v>
      </c>
      <c r="K275" s="31">
        <v>3930</v>
      </c>
      <c r="L275" s="31">
        <v>3677</v>
      </c>
      <c r="M275" s="31">
        <v>9.1253399999999996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821.15</v>
      </c>
      <c r="D276" s="40">
        <v>834.63333333333321</v>
      </c>
      <c r="E276" s="40">
        <v>784.56666666666638</v>
      </c>
      <c r="F276" s="40">
        <v>747.98333333333312</v>
      </c>
      <c r="G276" s="40">
        <v>697.91666666666629</v>
      </c>
      <c r="H276" s="40">
        <v>871.21666666666647</v>
      </c>
      <c r="I276" s="40">
        <v>921.2833333333333</v>
      </c>
      <c r="J276" s="40">
        <v>957.86666666666656</v>
      </c>
      <c r="K276" s="31">
        <v>884.7</v>
      </c>
      <c r="L276" s="31">
        <v>798.05</v>
      </c>
      <c r="M276" s="31">
        <v>11.326739999999999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155.75</v>
      </c>
      <c r="D277" s="40">
        <v>156.21666666666667</v>
      </c>
      <c r="E277" s="40">
        <v>153.93333333333334</v>
      </c>
      <c r="F277" s="40">
        <v>152.11666666666667</v>
      </c>
      <c r="G277" s="40">
        <v>149.83333333333334</v>
      </c>
      <c r="H277" s="40">
        <v>158.03333333333333</v>
      </c>
      <c r="I277" s="40">
        <v>160.31666666666669</v>
      </c>
      <c r="J277" s="40">
        <v>162.13333333333333</v>
      </c>
      <c r="K277" s="31">
        <v>158.5</v>
      </c>
      <c r="L277" s="31">
        <v>154.4</v>
      </c>
      <c r="M277" s="31">
        <v>4.5762700000000001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423.05</v>
      </c>
      <c r="D278" s="40">
        <v>429.8</v>
      </c>
      <c r="E278" s="40">
        <v>413.25</v>
      </c>
      <c r="F278" s="40">
        <v>403.45</v>
      </c>
      <c r="G278" s="40">
        <v>386.9</v>
      </c>
      <c r="H278" s="40">
        <v>439.6</v>
      </c>
      <c r="I278" s="40">
        <v>456.15000000000009</v>
      </c>
      <c r="J278" s="40">
        <v>465.95000000000005</v>
      </c>
      <c r="K278" s="31">
        <v>446.35</v>
      </c>
      <c r="L278" s="31">
        <v>420</v>
      </c>
      <c r="M278" s="31">
        <v>5.1914999999999996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887.55</v>
      </c>
      <c r="D279" s="40">
        <v>876.69999999999993</v>
      </c>
      <c r="E279" s="40">
        <v>851.84999999999991</v>
      </c>
      <c r="F279" s="40">
        <v>816.15</v>
      </c>
      <c r="G279" s="40">
        <v>791.3</v>
      </c>
      <c r="H279" s="40">
        <v>912.39999999999986</v>
      </c>
      <c r="I279" s="40">
        <v>937.25</v>
      </c>
      <c r="J279" s="40">
        <v>972.94999999999982</v>
      </c>
      <c r="K279" s="31">
        <v>901.55</v>
      </c>
      <c r="L279" s="31">
        <v>841</v>
      </c>
      <c r="M279" s="31">
        <v>6.0652900000000001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292.45</v>
      </c>
      <c r="D280" s="40">
        <v>295.73333333333329</v>
      </c>
      <c r="E280" s="40">
        <v>283.81666666666661</v>
      </c>
      <c r="F280" s="40">
        <v>275.18333333333334</v>
      </c>
      <c r="G280" s="40">
        <v>263.26666666666665</v>
      </c>
      <c r="H280" s="40">
        <v>304.36666666666656</v>
      </c>
      <c r="I280" s="40">
        <v>316.28333333333319</v>
      </c>
      <c r="J280" s="40">
        <v>324.91666666666652</v>
      </c>
      <c r="K280" s="31">
        <v>307.64999999999998</v>
      </c>
      <c r="L280" s="31">
        <v>287.10000000000002</v>
      </c>
      <c r="M280" s="31">
        <v>5.9133399999999998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329.75</v>
      </c>
      <c r="D281" s="40">
        <v>331.48333333333335</v>
      </c>
      <c r="E281" s="40">
        <v>323.26666666666671</v>
      </c>
      <c r="F281" s="40">
        <v>316.78333333333336</v>
      </c>
      <c r="G281" s="40">
        <v>308.56666666666672</v>
      </c>
      <c r="H281" s="40">
        <v>337.9666666666667</v>
      </c>
      <c r="I281" s="40">
        <v>346.18333333333339</v>
      </c>
      <c r="J281" s="40">
        <v>352.66666666666669</v>
      </c>
      <c r="K281" s="31">
        <v>339.7</v>
      </c>
      <c r="L281" s="31">
        <v>325</v>
      </c>
      <c r="M281" s="31">
        <v>4.7353800000000001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286.64999999999998</v>
      </c>
      <c r="D282" s="40">
        <v>290.41666666666669</v>
      </c>
      <c r="E282" s="40">
        <v>277.43333333333339</v>
      </c>
      <c r="F282" s="40">
        <v>268.2166666666667</v>
      </c>
      <c r="G282" s="40">
        <v>255.23333333333341</v>
      </c>
      <c r="H282" s="40">
        <v>299.63333333333338</v>
      </c>
      <c r="I282" s="40">
        <v>312.61666666666662</v>
      </c>
      <c r="J282" s="40">
        <v>321.83333333333337</v>
      </c>
      <c r="K282" s="31">
        <v>303.39999999999998</v>
      </c>
      <c r="L282" s="31">
        <v>281.2</v>
      </c>
      <c r="M282" s="31">
        <v>5.3557699999999997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1242.5</v>
      </c>
      <c r="D283" s="40">
        <v>1258.5</v>
      </c>
      <c r="E283" s="40">
        <v>1219</v>
      </c>
      <c r="F283" s="40">
        <v>1195.5</v>
      </c>
      <c r="G283" s="40">
        <v>1156</v>
      </c>
      <c r="H283" s="40">
        <v>1282</v>
      </c>
      <c r="I283" s="40">
        <v>1321.5</v>
      </c>
      <c r="J283" s="40">
        <v>1345</v>
      </c>
      <c r="K283" s="31">
        <v>1298</v>
      </c>
      <c r="L283" s="31">
        <v>1235</v>
      </c>
      <c r="M283" s="31">
        <v>0.19434000000000001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1226.3</v>
      </c>
      <c r="D284" s="40">
        <v>1221.8333333333333</v>
      </c>
      <c r="E284" s="40">
        <v>1179.6166666666666</v>
      </c>
      <c r="F284" s="40">
        <v>1132.9333333333334</v>
      </c>
      <c r="G284" s="40">
        <v>1090.7166666666667</v>
      </c>
      <c r="H284" s="40">
        <v>1268.5166666666664</v>
      </c>
      <c r="I284" s="40">
        <v>1310.7333333333331</v>
      </c>
      <c r="J284" s="40">
        <v>1357.4166666666663</v>
      </c>
      <c r="K284" s="31">
        <v>1264.05</v>
      </c>
      <c r="L284" s="31">
        <v>1175.1500000000001</v>
      </c>
      <c r="M284" s="31">
        <v>10.165509999999999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427.8</v>
      </c>
      <c r="D285" s="40">
        <v>426.0333333333333</v>
      </c>
      <c r="E285" s="40">
        <v>420.06666666666661</v>
      </c>
      <c r="F285" s="40">
        <v>412.33333333333331</v>
      </c>
      <c r="G285" s="40">
        <v>406.36666666666662</v>
      </c>
      <c r="H285" s="40">
        <v>433.76666666666659</v>
      </c>
      <c r="I285" s="40">
        <v>439.73333333333329</v>
      </c>
      <c r="J285" s="40">
        <v>447.46666666666658</v>
      </c>
      <c r="K285" s="31">
        <v>432</v>
      </c>
      <c r="L285" s="31">
        <v>418.3</v>
      </c>
      <c r="M285" s="31">
        <v>2.0309200000000001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549.85</v>
      </c>
      <c r="D286" s="40">
        <v>552.11666666666667</v>
      </c>
      <c r="E286" s="40">
        <v>539.23333333333335</v>
      </c>
      <c r="F286" s="40">
        <v>528.61666666666667</v>
      </c>
      <c r="G286" s="40">
        <v>515.73333333333335</v>
      </c>
      <c r="H286" s="40">
        <v>562.73333333333335</v>
      </c>
      <c r="I286" s="40">
        <v>575.61666666666679</v>
      </c>
      <c r="J286" s="40">
        <v>586.23333333333335</v>
      </c>
      <c r="K286" s="31">
        <v>565</v>
      </c>
      <c r="L286" s="31">
        <v>541.5</v>
      </c>
      <c r="M286" s="31">
        <v>3.42496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50.6</v>
      </c>
      <c r="D287" s="40">
        <v>50.199999999999996</v>
      </c>
      <c r="E287" s="40">
        <v>48.899999999999991</v>
      </c>
      <c r="F287" s="40">
        <v>47.199999999999996</v>
      </c>
      <c r="G287" s="40">
        <v>45.899999999999991</v>
      </c>
      <c r="H287" s="40">
        <v>51.899999999999991</v>
      </c>
      <c r="I287" s="40">
        <v>53.199999999999989</v>
      </c>
      <c r="J287" s="40">
        <v>54.899999999999991</v>
      </c>
      <c r="K287" s="31">
        <v>51.5</v>
      </c>
      <c r="L287" s="31">
        <v>48.5</v>
      </c>
      <c r="M287" s="31">
        <v>67.37097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528.65</v>
      </c>
      <c r="D288" s="40">
        <v>528.29999999999995</v>
      </c>
      <c r="E288" s="40">
        <v>520.64999999999986</v>
      </c>
      <c r="F288" s="40">
        <v>512.64999999999986</v>
      </c>
      <c r="G288" s="40">
        <v>504.99999999999977</v>
      </c>
      <c r="H288" s="40">
        <v>536.29999999999995</v>
      </c>
      <c r="I288" s="40">
        <v>543.95000000000005</v>
      </c>
      <c r="J288" s="40">
        <v>551.95000000000005</v>
      </c>
      <c r="K288" s="31">
        <v>535.95000000000005</v>
      </c>
      <c r="L288" s="31">
        <v>520.29999999999995</v>
      </c>
      <c r="M288" s="31">
        <v>1.01576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491.8</v>
      </c>
      <c r="D289" s="40">
        <v>491.36666666666662</v>
      </c>
      <c r="E289" s="40">
        <v>468.68333333333328</v>
      </c>
      <c r="F289" s="40">
        <v>445.56666666666666</v>
      </c>
      <c r="G289" s="40">
        <v>422.88333333333333</v>
      </c>
      <c r="H289" s="40">
        <v>514.48333333333323</v>
      </c>
      <c r="I289" s="40">
        <v>537.16666666666652</v>
      </c>
      <c r="J289" s="40">
        <v>560.28333333333319</v>
      </c>
      <c r="K289" s="31">
        <v>514.04999999999995</v>
      </c>
      <c r="L289" s="31">
        <v>468.25</v>
      </c>
      <c r="M289" s="31">
        <v>31.033359999999998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2171.4</v>
      </c>
      <c r="D290" s="40">
        <v>2165.2666666666669</v>
      </c>
      <c r="E290" s="40">
        <v>2128.8833333333337</v>
      </c>
      <c r="F290" s="40">
        <v>2086.3666666666668</v>
      </c>
      <c r="G290" s="40">
        <v>2049.9833333333336</v>
      </c>
      <c r="H290" s="40">
        <v>2207.7833333333338</v>
      </c>
      <c r="I290" s="40">
        <v>2244.166666666667</v>
      </c>
      <c r="J290" s="40">
        <v>2286.6833333333338</v>
      </c>
      <c r="K290" s="31">
        <v>2201.65</v>
      </c>
      <c r="L290" s="31">
        <v>2122.75</v>
      </c>
      <c r="M290" s="31">
        <v>59.318260000000002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84.8</v>
      </c>
      <c r="D291" s="40">
        <v>85.383333333333326</v>
      </c>
      <c r="E291" s="40">
        <v>83.916666666666657</v>
      </c>
      <c r="F291" s="40">
        <v>83.033333333333331</v>
      </c>
      <c r="G291" s="40">
        <v>81.566666666666663</v>
      </c>
      <c r="H291" s="40">
        <v>86.266666666666652</v>
      </c>
      <c r="I291" s="40">
        <v>87.73333333333332</v>
      </c>
      <c r="J291" s="40">
        <v>88.616666666666646</v>
      </c>
      <c r="K291" s="31">
        <v>86.85</v>
      </c>
      <c r="L291" s="31">
        <v>84.5</v>
      </c>
      <c r="M291" s="31">
        <v>88.627160000000003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4577.95</v>
      </c>
      <c r="D292" s="40">
        <v>4662.6500000000005</v>
      </c>
      <c r="E292" s="40">
        <v>4465.3000000000011</v>
      </c>
      <c r="F292" s="40">
        <v>4352.6500000000005</v>
      </c>
      <c r="G292" s="40">
        <v>4155.3000000000011</v>
      </c>
      <c r="H292" s="40">
        <v>4775.3000000000011</v>
      </c>
      <c r="I292" s="40">
        <v>4972.6500000000015</v>
      </c>
      <c r="J292" s="40">
        <v>5085.3000000000011</v>
      </c>
      <c r="K292" s="31">
        <v>4860</v>
      </c>
      <c r="L292" s="31">
        <v>4550</v>
      </c>
      <c r="M292" s="31">
        <v>4.8713699999999998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408.5</v>
      </c>
      <c r="D293" s="40">
        <v>410.60000000000008</v>
      </c>
      <c r="E293" s="40">
        <v>401.50000000000017</v>
      </c>
      <c r="F293" s="40">
        <v>394.50000000000011</v>
      </c>
      <c r="G293" s="40">
        <v>385.4000000000002</v>
      </c>
      <c r="H293" s="40">
        <v>417.60000000000014</v>
      </c>
      <c r="I293" s="40">
        <v>426.70000000000005</v>
      </c>
      <c r="J293" s="40">
        <v>433.7000000000001</v>
      </c>
      <c r="K293" s="31">
        <v>419.7</v>
      </c>
      <c r="L293" s="31">
        <v>403.6</v>
      </c>
      <c r="M293" s="31">
        <v>156.75738000000001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302.5</v>
      </c>
      <c r="D294" s="40">
        <v>302.46666666666664</v>
      </c>
      <c r="E294" s="40">
        <v>297.2833333333333</v>
      </c>
      <c r="F294" s="40">
        <v>292.06666666666666</v>
      </c>
      <c r="G294" s="40">
        <v>286.88333333333333</v>
      </c>
      <c r="H294" s="40">
        <v>307.68333333333328</v>
      </c>
      <c r="I294" s="40">
        <v>312.86666666666656</v>
      </c>
      <c r="J294" s="40">
        <v>318.08333333333326</v>
      </c>
      <c r="K294" s="31">
        <v>307.64999999999998</v>
      </c>
      <c r="L294" s="31">
        <v>297.25</v>
      </c>
      <c r="M294" s="31">
        <v>1.2904899999999999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8546.7000000000007</v>
      </c>
      <c r="D295" s="40">
        <v>8637.9166666666679</v>
      </c>
      <c r="E295" s="40">
        <v>8413.9833333333354</v>
      </c>
      <c r="F295" s="40">
        <v>8281.2666666666682</v>
      </c>
      <c r="G295" s="40">
        <v>8057.3333333333358</v>
      </c>
      <c r="H295" s="40">
        <v>8770.633333333335</v>
      </c>
      <c r="I295" s="40">
        <v>8994.5666666666693</v>
      </c>
      <c r="J295" s="40">
        <v>9127.2833333333347</v>
      </c>
      <c r="K295" s="31">
        <v>8861.85</v>
      </c>
      <c r="L295" s="31">
        <v>8505.2000000000007</v>
      </c>
      <c r="M295" s="31">
        <v>5.6030000000000003E-2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6543.5</v>
      </c>
      <c r="D296" s="40">
        <v>6596.5</v>
      </c>
      <c r="E296" s="40">
        <v>6419.05</v>
      </c>
      <c r="F296" s="40">
        <v>6294.6</v>
      </c>
      <c r="G296" s="40">
        <v>6117.1500000000005</v>
      </c>
      <c r="H296" s="40">
        <v>6720.95</v>
      </c>
      <c r="I296" s="40">
        <v>6898.4000000000005</v>
      </c>
      <c r="J296" s="40">
        <v>7022.8499999999995</v>
      </c>
      <c r="K296" s="31">
        <v>6773.95</v>
      </c>
      <c r="L296" s="31">
        <v>6472.05</v>
      </c>
      <c r="M296" s="31">
        <v>4.9907599999999999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1792.25</v>
      </c>
      <c r="D297" s="40">
        <v>1801.7</v>
      </c>
      <c r="E297" s="40">
        <v>1771.9</v>
      </c>
      <c r="F297" s="40">
        <v>1751.55</v>
      </c>
      <c r="G297" s="40">
        <v>1721.75</v>
      </c>
      <c r="H297" s="40">
        <v>1822.0500000000002</v>
      </c>
      <c r="I297" s="40">
        <v>1851.85</v>
      </c>
      <c r="J297" s="40">
        <v>1872.2000000000003</v>
      </c>
      <c r="K297" s="31">
        <v>1831.5</v>
      </c>
      <c r="L297" s="31">
        <v>1781.35</v>
      </c>
      <c r="M297" s="31">
        <v>15.20637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536.5</v>
      </c>
      <c r="D298" s="40">
        <v>543.55000000000007</v>
      </c>
      <c r="E298" s="40">
        <v>512.95000000000016</v>
      </c>
      <c r="F298" s="40">
        <v>489.40000000000009</v>
      </c>
      <c r="G298" s="40">
        <v>458.80000000000018</v>
      </c>
      <c r="H298" s="40">
        <v>567.10000000000014</v>
      </c>
      <c r="I298" s="40">
        <v>597.70000000000005</v>
      </c>
      <c r="J298" s="40">
        <v>621.25000000000011</v>
      </c>
      <c r="K298" s="31">
        <v>574.15</v>
      </c>
      <c r="L298" s="31">
        <v>520</v>
      </c>
      <c r="M298" s="31">
        <v>85.677340000000001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51.25</v>
      </c>
      <c r="D299" s="40">
        <v>52.183333333333337</v>
      </c>
      <c r="E299" s="40">
        <v>49.466666666666676</v>
      </c>
      <c r="F299" s="40">
        <v>47.683333333333337</v>
      </c>
      <c r="G299" s="40">
        <v>44.966666666666676</v>
      </c>
      <c r="H299" s="40">
        <v>53.966666666666676</v>
      </c>
      <c r="I299" s="40">
        <v>56.683333333333344</v>
      </c>
      <c r="J299" s="40">
        <v>58.466666666666676</v>
      </c>
      <c r="K299" s="31">
        <v>54.9</v>
      </c>
      <c r="L299" s="31">
        <v>50.4</v>
      </c>
      <c r="M299" s="31">
        <v>50.428989999999999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2417.9</v>
      </c>
      <c r="D300" s="40">
        <v>2409.5666666666671</v>
      </c>
      <c r="E300" s="40">
        <v>2369.233333333334</v>
      </c>
      <c r="F300" s="40">
        <v>2320.5666666666671</v>
      </c>
      <c r="G300" s="40">
        <v>2280.233333333334</v>
      </c>
      <c r="H300" s="40">
        <v>2458.233333333334</v>
      </c>
      <c r="I300" s="40">
        <v>2498.5666666666671</v>
      </c>
      <c r="J300" s="40">
        <v>2547.233333333334</v>
      </c>
      <c r="K300" s="31">
        <v>2449.9</v>
      </c>
      <c r="L300" s="31">
        <v>2360.9</v>
      </c>
      <c r="M300" s="31">
        <v>0.78361999999999998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919.3</v>
      </c>
      <c r="D301" s="40">
        <v>924.38333333333333</v>
      </c>
      <c r="E301" s="40">
        <v>908.91666666666663</v>
      </c>
      <c r="F301" s="40">
        <v>898.5333333333333</v>
      </c>
      <c r="G301" s="40">
        <v>883.06666666666661</v>
      </c>
      <c r="H301" s="40">
        <v>934.76666666666665</v>
      </c>
      <c r="I301" s="40">
        <v>950.23333333333335</v>
      </c>
      <c r="J301" s="40">
        <v>960.61666666666667</v>
      </c>
      <c r="K301" s="31">
        <v>939.85</v>
      </c>
      <c r="L301" s="31">
        <v>914</v>
      </c>
      <c r="M301" s="31">
        <v>14.90587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3456.15</v>
      </c>
      <c r="D302" s="40">
        <v>3479.1</v>
      </c>
      <c r="E302" s="40">
        <v>3398.2</v>
      </c>
      <c r="F302" s="40">
        <v>3340.25</v>
      </c>
      <c r="G302" s="40">
        <v>3259.35</v>
      </c>
      <c r="H302" s="40">
        <v>3537.0499999999997</v>
      </c>
      <c r="I302" s="40">
        <v>3617.9500000000003</v>
      </c>
      <c r="J302" s="40">
        <v>3675.8999999999996</v>
      </c>
      <c r="K302" s="31">
        <v>3560</v>
      </c>
      <c r="L302" s="31">
        <v>3421.15</v>
      </c>
      <c r="M302" s="31">
        <v>0.30625000000000002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740.95</v>
      </c>
      <c r="D303" s="40">
        <v>748.98333333333323</v>
      </c>
      <c r="E303" s="40">
        <v>723.06666666666649</v>
      </c>
      <c r="F303" s="40">
        <v>705.18333333333328</v>
      </c>
      <c r="G303" s="40">
        <v>679.26666666666654</v>
      </c>
      <c r="H303" s="40">
        <v>766.86666666666645</v>
      </c>
      <c r="I303" s="40">
        <v>792.78333333333319</v>
      </c>
      <c r="J303" s="40">
        <v>810.6666666666664</v>
      </c>
      <c r="K303" s="31">
        <v>774.9</v>
      </c>
      <c r="L303" s="31">
        <v>731.1</v>
      </c>
      <c r="M303" s="31">
        <v>0.17817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45.65</v>
      </c>
      <c r="D304" s="40">
        <v>46.04999999999999</v>
      </c>
      <c r="E304" s="40">
        <v>44.899999999999977</v>
      </c>
      <c r="F304" s="40">
        <v>44.149999999999984</v>
      </c>
      <c r="G304" s="40">
        <v>42.999999999999972</v>
      </c>
      <c r="H304" s="40">
        <v>46.799999999999983</v>
      </c>
      <c r="I304" s="40">
        <v>47.95</v>
      </c>
      <c r="J304" s="40">
        <v>48.699999999999989</v>
      </c>
      <c r="K304" s="31">
        <v>47.2</v>
      </c>
      <c r="L304" s="31">
        <v>45.3</v>
      </c>
      <c r="M304" s="31">
        <v>19.828849999999999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161.1</v>
      </c>
      <c r="D305" s="40">
        <v>161.5</v>
      </c>
      <c r="E305" s="40">
        <v>159.1</v>
      </c>
      <c r="F305" s="40">
        <v>157.1</v>
      </c>
      <c r="G305" s="40">
        <v>154.69999999999999</v>
      </c>
      <c r="H305" s="40">
        <v>163.5</v>
      </c>
      <c r="I305" s="40">
        <v>165.89999999999998</v>
      </c>
      <c r="J305" s="40">
        <v>167.9</v>
      </c>
      <c r="K305" s="31">
        <v>163.9</v>
      </c>
      <c r="L305" s="31">
        <v>159.5</v>
      </c>
      <c r="M305" s="31">
        <v>3.02881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80800.399999999994</v>
      </c>
      <c r="D306" s="40">
        <v>81051.21666666666</v>
      </c>
      <c r="E306" s="40">
        <v>79829.18333333332</v>
      </c>
      <c r="F306" s="40">
        <v>78857.96666666666</v>
      </c>
      <c r="G306" s="40">
        <v>77635.93333333332</v>
      </c>
      <c r="H306" s="40">
        <v>82022.43333333332</v>
      </c>
      <c r="I306" s="40">
        <v>83244.466666666674</v>
      </c>
      <c r="J306" s="40">
        <v>84215.68333333332</v>
      </c>
      <c r="K306" s="31">
        <v>82273.25</v>
      </c>
      <c r="L306" s="31">
        <v>80080</v>
      </c>
      <c r="M306" s="31">
        <v>0.24048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1000.2</v>
      </c>
      <c r="D307" s="40">
        <v>1006.4666666666667</v>
      </c>
      <c r="E307" s="40">
        <v>987.73333333333335</v>
      </c>
      <c r="F307" s="40">
        <v>975.26666666666665</v>
      </c>
      <c r="G307" s="40">
        <v>956.5333333333333</v>
      </c>
      <c r="H307" s="40">
        <v>1018.9333333333334</v>
      </c>
      <c r="I307" s="40">
        <v>1037.6666666666667</v>
      </c>
      <c r="J307" s="40">
        <v>1050.1333333333334</v>
      </c>
      <c r="K307" s="31">
        <v>1025.2</v>
      </c>
      <c r="L307" s="31">
        <v>994</v>
      </c>
      <c r="M307" s="31">
        <v>5.6031399999999998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4626.3</v>
      </c>
      <c r="D308" s="40">
        <v>4651.7</v>
      </c>
      <c r="E308" s="40">
        <v>4568.3999999999996</v>
      </c>
      <c r="F308" s="40">
        <v>4510.5</v>
      </c>
      <c r="G308" s="40">
        <v>4427.2</v>
      </c>
      <c r="H308" s="40">
        <v>4709.5999999999995</v>
      </c>
      <c r="I308" s="40">
        <v>4792.9000000000005</v>
      </c>
      <c r="J308" s="40">
        <v>4850.7999999999993</v>
      </c>
      <c r="K308" s="31">
        <v>4735</v>
      </c>
      <c r="L308" s="31">
        <v>4593.8</v>
      </c>
      <c r="M308" s="31">
        <v>6.4329999999999998E-2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499.55</v>
      </c>
      <c r="D309" s="40">
        <v>503.01666666666665</v>
      </c>
      <c r="E309" s="40">
        <v>491.5333333333333</v>
      </c>
      <c r="F309" s="40">
        <v>483.51666666666665</v>
      </c>
      <c r="G309" s="40">
        <v>472.0333333333333</v>
      </c>
      <c r="H309" s="40">
        <v>511.0333333333333</v>
      </c>
      <c r="I309" s="40">
        <v>522.51666666666665</v>
      </c>
      <c r="J309" s="40">
        <v>530.5333333333333</v>
      </c>
      <c r="K309" s="31">
        <v>514.5</v>
      </c>
      <c r="L309" s="31">
        <v>495</v>
      </c>
      <c r="M309" s="31">
        <v>0.93628999999999996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187.05</v>
      </c>
      <c r="D310" s="40">
        <v>189.1</v>
      </c>
      <c r="E310" s="40">
        <v>184.39999999999998</v>
      </c>
      <c r="F310" s="40">
        <v>181.74999999999997</v>
      </c>
      <c r="G310" s="40">
        <v>177.04999999999995</v>
      </c>
      <c r="H310" s="40">
        <v>191.75</v>
      </c>
      <c r="I310" s="40">
        <v>196.45</v>
      </c>
      <c r="J310" s="40">
        <v>199.10000000000002</v>
      </c>
      <c r="K310" s="31">
        <v>193.8</v>
      </c>
      <c r="L310" s="31">
        <v>186.45</v>
      </c>
      <c r="M310" s="31">
        <v>56.982529999999997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887.85</v>
      </c>
      <c r="D311" s="40">
        <v>894.25</v>
      </c>
      <c r="E311" s="40">
        <v>878.7</v>
      </c>
      <c r="F311" s="40">
        <v>869.55000000000007</v>
      </c>
      <c r="G311" s="40">
        <v>854.00000000000011</v>
      </c>
      <c r="H311" s="40">
        <v>903.4</v>
      </c>
      <c r="I311" s="40">
        <v>918.94999999999993</v>
      </c>
      <c r="J311" s="40">
        <v>928.09999999999991</v>
      </c>
      <c r="K311" s="31">
        <v>909.8</v>
      </c>
      <c r="L311" s="31">
        <v>885.1</v>
      </c>
      <c r="M311" s="31">
        <v>19.993939999999998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271.3</v>
      </c>
      <c r="D312" s="40">
        <v>274.08333333333331</v>
      </c>
      <c r="E312" s="40">
        <v>260.66666666666663</v>
      </c>
      <c r="F312" s="40">
        <v>250.0333333333333</v>
      </c>
      <c r="G312" s="40">
        <v>236.61666666666662</v>
      </c>
      <c r="H312" s="40">
        <v>284.71666666666664</v>
      </c>
      <c r="I312" s="40">
        <v>298.13333333333327</v>
      </c>
      <c r="J312" s="40">
        <v>308.76666666666665</v>
      </c>
      <c r="K312" s="31">
        <v>287.5</v>
      </c>
      <c r="L312" s="31">
        <v>263.45</v>
      </c>
      <c r="M312" s="31">
        <v>6.4921300000000004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248.75</v>
      </c>
      <c r="D313" s="40">
        <v>247.26666666666665</v>
      </c>
      <c r="E313" s="40">
        <v>235.5333333333333</v>
      </c>
      <c r="F313" s="40">
        <v>222.31666666666666</v>
      </c>
      <c r="G313" s="40">
        <v>210.58333333333331</v>
      </c>
      <c r="H313" s="40">
        <v>260.48333333333329</v>
      </c>
      <c r="I313" s="40">
        <v>272.21666666666664</v>
      </c>
      <c r="J313" s="40">
        <v>285.43333333333328</v>
      </c>
      <c r="K313" s="31">
        <v>259</v>
      </c>
      <c r="L313" s="31">
        <v>234.05</v>
      </c>
      <c r="M313" s="31">
        <v>16.06831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690.25</v>
      </c>
      <c r="D314" s="40">
        <v>691.44999999999993</v>
      </c>
      <c r="E314" s="40">
        <v>680.84999999999991</v>
      </c>
      <c r="F314" s="40">
        <v>671.44999999999993</v>
      </c>
      <c r="G314" s="40">
        <v>660.84999999999991</v>
      </c>
      <c r="H314" s="40">
        <v>700.84999999999991</v>
      </c>
      <c r="I314" s="40">
        <v>711.45</v>
      </c>
      <c r="J314" s="40">
        <v>720.84999999999991</v>
      </c>
      <c r="K314" s="31">
        <v>702.05</v>
      </c>
      <c r="L314" s="31">
        <v>682.05</v>
      </c>
      <c r="M314" s="31">
        <v>0.72626000000000002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199.7</v>
      </c>
      <c r="D315" s="40">
        <v>202.21666666666667</v>
      </c>
      <c r="E315" s="40">
        <v>196.18333333333334</v>
      </c>
      <c r="F315" s="40">
        <v>192.66666666666666</v>
      </c>
      <c r="G315" s="40">
        <v>186.63333333333333</v>
      </c>
      <c r="H315" s="40">
        <v>205.73333333333335</v>
      </c>
      <c r="I315" s="40">
        <v>211.76666666666671</v>
      </c>
      <c r="J315" s="40">
        <v>215.28333333333336</v>
      </c>
      <c r="K315" s="31">
        <v>208.25</v>
      </c>
      <c r="L315" s="31">
        <v>198.7</v>
      </c>
      <c r="M315" s="31">
        <v>116.35925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50.35</v>
      </c>
      <c r="D316" s="40">
        <v>50.550000000000004</v>
      </c>
      <c r="E316" s="40">
        <v>49.800000000000011</v>
      </c>
      <c r="F316" s="40">
        <v>49.250000000000007</v>
      </c>
      <c r="G316" s="40">
        <v>48.500000000000014</v>
      </c>
      <c r="H316" s="40">
        <v>51.100000000000009</v>
      </c>
      <c r="I316" s="40">
        <v>51.849999999999994</v>
      </c>
      <c r="J316" s="40">
        <v>52.400000000000006</v>
      </c>
      <c r="K316" s="31">
        <v>51.3</v>
      </c>
      <c r="L316" s="31">
        <v>50</v>
      </c>
      <c r="M316" s="31">
        <v>12.15924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562.75</v>
      </c>
      <c r="D317" s="40">
        <v>561.9666666666667</v>
      </c>
      <c r="E317" s="40">
        <v>557.88333333333344</v>
      </c>
      <c r="F317" s="40">
        <v>553.01666666666677</v>
      </c>
      <c r="G317" s="40">
        <v>548.93333333333351</v>
      </c>
      <c r="H317" s="40">
        <v>566.83333333333337</v>
      </c>
      <c r="I317" s="40">
        <v>570.91666666666663</v>
      </c>
      <c r="J317" s="40">
        <v>575.7833333333333</v>
      </c>
      <c r="K317" s="31">
        <v>566.04999999999995</v>
      </c>
      <c r="L317" s="31">
        <v>557.1</v>
      </c>
      <c r="M317" s="31">
        <v>10.4682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7408.9</v>
      </c>
      <c r="D318" s="40">
        <v>7473.4833333333336</v>
      </c>
      <c r="E318" s="40">
        <v>7321.9666666666672</v>
      </c>
      <c r="F318" s="40">
        <v>7235.0333333333338</v>
      </c>
      <c r="G318" s="40">
        <v>7083.5166666666673</v>
      </c>
      <c r="H318" s="40">
        <v>7560.416666666667</v>
      </c>
      <c r="I318" s="40">
        <v>7711.9333333333334</v>
      </c>
      <c r="J318" s="40">
        <v>7798.8666666666668</v>
      </c>
      <c r="K318" s="31">
        <v>7625</v>
      </c>
      <c r="L318" s="31">
        <v>7386.55</v>
      </c>
      <c r="M318" s="31">
        <v>2.2452000000000001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977.05</v>
      </c>
      <c r="D319" s="40">
        <v>981.35</v>
      </c>
      <c r="E319" s="40">
        <v>961.75</v>
      </c>
      <c r="F319" s="40">
        <v>946.44999999999993</v>
      </c>
      <c r="G319" s="40">
        <v>926.84999999999991</v>
      </c>
      <c r="H319" s="40">
        <v>996.65000000000009</v>
      </c>
      <c r="I319" s="40">
        <v>1016.2500000000002</v>
      </c>
      <c r="J319" s="40">
        <v>1031.5500000000002</v>
      </c>
      <c r="K319" s="31">
        <v>1000.95</v>
      </c>
      <c r="L319" s="31">
        <v>966.05</v>
      </c>
      <c r="M319" s="31">
        <v>5.7001499999999998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332.75</v>
      </c>
      <c r="D320" s="40">
        <v>337.33333333333331</v>
      </c>
      <c r="E320" s="40">
        <v>325.66666666666663</v>
      </c>
      <c r="F320" s="40">
        <v>318.58333333333331</v>
      </c>
      <c r="G320" s="40">
        <v>306.91666666666663</v>
      </c>
      <c r="H320" s="40">
        <v>344.41666666666663</v>
      </c>
      <c r="I320" s="40">
        <v>356.08333333333326</v>
      </c>
      <c r="J320" s="40">
        <v>363.16666666666663</v>
      </c>
      <c r="K320" s="31">
        <v>349</v>
      </c>
      <c r="L320" s="31">
        <v>330.25</v>
      </c>
      <c r="M320" s="31">
        <v>7.4326699999999999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274.39999999999998</v>
      </c>
      <c r="D321" s="40">
        <v>277.01666666666665</v>
      </c>
      <c r="E321" s="40">
        <v>268.08333333333331</v>
      </c>
      <c r="F321" s="40">
        <v>261.76666666666665</v>
      </c>
      <c r="G321" s="40">
        <v>252.83333333333331</v>
      </c>
      <c r="H321" s="40">
        <v>283.33333333333331</v>
      </c>
      <c r="I321" s="40">
        <v>292.26666666666671</v>
      </c>
      <c r="J321" s="40">
        <v>298.58333333333331</v>
      </c>
      <c r="K321" s="31">
        <v>285.95</v>
      </c>
      <c r="L321" s="31">
        <v>270.7</v>
      </c>
      <c r="M321" s="31">
        <v>17.075669999999999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2812.25</v>
      </c>
      <c r="D322" s="40">
        <v>2836.5833333333335</v>
      </c>
      <c r="E322" s="40">
        <v>2756.666666666667</v>
      </c>
      <c r="F322" s="40">
        <v>2701.0833333333335</v>
      </c>
      <c r="G322" s="40">
        <v>2621.166666666667</v>
      </c>
      <c r="H322" s="40">
        <v>2892.166666666667</v>
      </c>
      <c r="I322" s="40">
        <v>2972.0833333333339</v>
      </c>
      <c r="J322" s="40">
        <v>3027.666666666667</v>
      </c>
      <c r="K322" s="31">
        <v>2916.5</v>
      </c>
      <c r="L322" s="31">
        <v>2781</v>
      </c>
      <c r="M322" s="31">
        <v>4.2080200000000003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4534.3</v>
      </c>
      <c r="D323" s="40">
        <v>4532.083333333333</v>
      </c>
      <c r="E323" s="40">
        <v>4420.0166666666664</v>
      </c>
      <c r="F323" s="40">
        <v>4305.7333333333336</v>
      </c>
      <c r="G323" s="40">
        <v>4193.666666666667</v>
      </c>
      <c r="H323" s="40">
        <v>4646.3666666666659</v>
      </c>
      <c r="I323" s="40">
        <v>4758.4333333333334</v>
      </c>
      <c r="J323" s="40">
        <v>4872.7166666666653</v>
      </c>
      <c r="K323" s="31">
        <v>4644.1499999999996</v>
      </c>
      <c r="L323" s="31">
        <v>4417.8</v>
      </c>
      <c r="M323" s="31">
        <v>18.650120000000001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130.05000000000001</v>
      </c>
      <c r="D324" s="40">
        <v>129.54999999999998</v>
      </c>
      <c r="E324" s="40">
        <v>127.99999999999997</v>
      </c>
      <c r="F324" s="40">
        <v>125.94999999999999</v>
      </c>
      <c r="G324" s="40">
        <v>124.39999999999998</v>
      </c>
      <c r="H324" s="40">
        <v>131.59999999999997</v>
      </c>
      <c r="I324" s="40">
        <v>133.14999999999998</v>
      </c>
      <c r="J324" s="40">
        <v>135.19999999999996</v>
      </c>
      <c r="K324" s="31">
        <v>131.1</v>
      </c>
      <c r="L324" s="31">
        <v>127.5</v>
      </c>
      <c r="M324" s="31">
        <v>4.3428899999999997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764.7</v>
      </c>
      <c r="D325" s="40">
        <v>760.85</v>
      </c>
      <c r="E325" s="40">
        <v>750.95</v>
      </c>
      <c r="F325" s="40">
        <v>737.2</v>
      </c>
      <c r="G325" s="40">
        <v>727.30000000000007</v>
      </c>
      <c r="H325" s="40">
        <v>774.6</v>
      </c>
      <c r="I325" s="40">
        <v>784.49999999999989</v>
      </c>
      <c r="J325" s="40">
        <v>798.25</v>
      </c>
      <c r="K325" s="31">
        <v>770.75</v>
      </c>
      <c r="L325" s="31">
        <v>747.1</v>
      </c>
      <c r="M325" s="31">
        <v>1.09266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192.2</v>
      </c>
      <c r="D326" s="40">
        <v>194.70000000000002</v>
      </c>
      <c r="E326" s="40">
        <v>188.50000000000003</v>
      </c>
      <c r="F326" s="40">
        <v>184.8</v>
      </c>
      <c r="G326" s="40">
        <v>178.60000000000002</v>
      </c>
      <c r="H326" s="40">
        <v>198.40000000000003</v>
      </c>
      <c r="I326" s="40">
        <v>204.60000000000002</v>
      </c>
      <c r="J326" s="40">
        <v>208.30000000000004</v>
      </c>
      <c r="K326" s="31">
        <v>200.9</v>
      </c>
      <c r="L326" s="31">
        <v>191</v>
      </c>
      <c r="M326" s="31">
        <v>3.7171699999999999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911.55</v>
      </c>
      <c r="D327" s="40">
        <v>918.25</v>
      </c>
      <c r="E327" s="40">
        <v>891.5</v>
      </c>
      <c r="F327" s="40">
        <v>871.45</v>
      </c>
      <c r="G327" s="40">
        <v>844.7</v>
      </c>
      <c r="H327" s="40">
        <v>938.3</v>
      </c>
      <c r="I327" s="40">
        <v>965.05</v>
      </c>
      <c r="J327" s="40">
        <v>985.09999999999991</v>
      </c>
      <c r="K327" s="31">
        <v>945</v>
      </c>
      <c r="L327" s="31">
        <v>898.2</v>
      </c>
      <c r="M327" s="31">
        <v>2.98875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3254.7</v>
      </c>
      <c r="D328" s="40">
        <v>3286.2999999999997</v>
      </c>
      <c r="E328" s="40">
        <v>3053.3999999999996</v>
      </c>
      <c r="F328" s="40">
        <v>2852.1</v>
      </c>
      <c r="G328" s="40">
        <v>2619.1999999999998</v>
      </c>
      <c r="H328" s="40">
        <v>3487.5999999999995</v>
      </c>
      <c r="I328" s="40">
        <v>3720.5</v>
      </c>
      <c r="J328" s="40">
        <v>3921.7999999999993</v>
      </c>
      <c r="K328" s="31">
        <v>3519.2</v>
      </c>
      <c r="L328" s="31">
        <v>3085</v>
      </c>
      <c r="M328" s="31">
        <v>26.888739999999999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1793.75</v>
      </c>
      <c r="D329" s="40">
        <v>1833.1833333333334</v>
      </c>
      <c r="E329" s="40">
        <v>1743.5166666666669</v>
      </c>
      <c r="F329" s="40">
        <v>1693.2833333333335</v>
      </c>
      <c r="G329" s="40">
        <v>1603.616666666667</v>
      </c>
      <c r="H329" s="40">
        <v>1883.4166666666667</v>
      </c>
      <c r="I329" s="40">
        <v>1973.0833333333333</v>
      </c>
      <c r="J329" s="40">
        <v>2023.3166666666666</v>
      </c>
      <c r="K329" s="31">
        <v>1922.85</v>
      </c>
      <c r="L329" s="31">
        <v>1782.95</v>
      </c>
      <c r="M329" s="31">
        <v>8.50075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1566.05</v>
      </c>
      <c r="D330" s="40">
        <v>1570.0166666666667</v>
      </c>
      <c r="E330" s="40">
        <v>1528.0333333333333</v>
      </c>
      <c r="F330" s="40">
        <v>1490.0166666666667</v>
      </c>
      <c r="G330" s="40">
        <v>1448.0333333333333</v>
      </c>
      <c r="H330" s="40">
        <v>1608.0333333333333</v>
      </c>
      <c r="I330" s="40">
        <v>1650.0166666666664</v>
      </c>
      <c r="J330" s="40">
        <v>1688.0333333333333</v>
      </c>
      <c r="K330" s="31">
        <v>1612</v>
      </c>
      <c r="L330" s="31">
        <v>1532</v>
      </c>
      <c r="M330" s="31">
        <v>29.971509999999999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839.7</v>
      </c>
      <c r="D331" s="40">
        <v>846.31666666666661</v>
      </c>
      <c r="E331" s="40">
        <v>826.83333333333326</v>
      </c>
      <c r="F331" s="40">
        <v>813.9666666666667</v>
      </c>
      <c r="G331" s="40">
        <v>794.48333333333335</v>
      </c>
      <c r="H331" s="40">
        <v>859.18333333333317</v>
      </c>
      <c r="I331" s="40">
        <v>878.66666666666652</v>
      </c>
      <c r="J331" s="40">
        <v>891.53333333333308</v>
      </c>
      <c r="K331" s="31">
        <v>865.8</v>
      </c>
      <c r="L331" s="31">
        <v>833.45</v>
      </c>
      <c r="M331" s="31">
        <v>2.7873399999999999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46.7</v>
      </c>
      <c r="D332" s="40">
        <v>47.083333333333336</v>
      </c>
      <c r="E332" s="40">
        <v>45.916666666666671</v>
      </c>
      <c r="F332" s="40">
        <v>45.133333333333333</v>
      </c>
      <c r="G332" s="40">
        <v>43.966666666666669</v>
      </c>
      <c r="H332" s="40">
        <v>47.866666666666674</v>
      </c>
      <c r="I332" s="40">
        <v>49.033333333333346</v>
      </c>
      <c r="J332" s="40">
        <v>49.816666666666677</v>
      </c>
      <c r="K332" s="31">
        <v>48.25</v>
      </c>
      <c r="L332" s="31">
        <v>46.3</v>
      </c>
      <c r="M332" s="31">
        <v>39.808579999999999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77</v>
      </c>
      <c r="D333" s="40">
        <v>77.516666666666666</v>
      </c>
      <c r="E333" s="40">
        <v>75.083333333333329</v>
      </c>
      <c r="F333" s="40">
        <v>73.166666666666657</v>
      </c>
      <c r="G333" s="40">
        <v>70.73333333333332</v>
      </c>
      <c r="H333" s="40">
        <v>79.433333333333337</v>
      </c>
      <c r="I333" s="40">
        <v>81.866666666666674</v>
      </c>
      <c r="J333" s="40">
        <v>83.783333333333346</v>
      </c>
      <c r="K333" s="31">
        <v>79.95</v>
      </c>
      <c r="L333" s="31">
        <v>75.599999999999994</v>
      </c>
      <c r="M333" s="31">
        <v>37.791899999999998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621.75</v>
      </c>
      <c r="D334" s="40">
        <v>622.41666666666663</v>
      </c>
      <c r="E334" s="40">
        <v>610.33333333333326</v>
      </c>
      <c r="F334" s="40">
        <v>598.91666666666663</v>
      </c>
      <c r="G334" s="40">
        <v>586.83333333333326</v>
      </c>
      <c r="H334" s="40">
        <v>633.83333333333326</v>
      </c>
      <c r="I334" s="40">
        <v>645.91666666666652</v>
      </c>
      <c r="J334" s="40">
        <v>657.33333333333326</v>
      </c>
      <c r="K334" s="31">
        <v>634.5</v>
      </c>
      <c r="L334" s="31">
        <v>611</v>
      </c>
      <c r="M334" s="31">
        <v>0.48887000000000003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32.4</v>
      </c>
      <c r="D335" s="40">
        <v>32.050000000000004</v>
      </c>
      <c r="E335" s="40">
        <v>31.350000000000009</v>
      </c>
      <c r="F335" s="40">
        <v>30.300000000000004</v>
      </c>
      <c r="G335" s="40">
        <v>29.600000000000009</v>
      </c>
      <c r="H335" s="40">
        <v>33.100000000000009</v>
      </c>
      <c r="I335" s="40">
        <v>33.800000000000011</v>
      </c>
      <c r="J335" s="40">
        <v>34.850000000000009</v>
      </c>
      <c r="K335" s="31">
        <v>32.75</v>
      </c>
      <c r="L335" s="31">
        <v>31</v>
      </c>
      <c r="M335" s="31">
        <v>173.99593999999999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63.6</v>
      </c>
      <c r="D336" s="40">
        <v>64.36666666666666</v>
      </c>
      <c r="E336" s="40">
        <v>61.23333333333332</v>
      </c>
      <c r="F336" s="40">
        <v>58.86666666666666</v>
      </c>
      <c r="G336" s="40">
        <v>55.73333333333332</v>
      </c>
      <c r="H336" s="40">
        <v>66.73333333333332</v>
      </c>
      <c r="I336" s="40">
        <v>69.866666666666674</v>
      </c>
      <c r="J336" s="40">
        <v>72.23333333333332</v>
      </c>
      <c r="K336" s="31">
        <v>67.5</v>
      </c>
      <c r="L336" s="31">
        <v>62</v>
      </c>
      <c r="M336" s="31">
        <v>88.57105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142.5</v>
      </c>
      <c r="D337" s="40">
        <v>143.5</v>
      </c>
      <c r="E337" s="40">
        <v>140</v>
      </c>
      <c r="F337" s="40">
        <v>137.5</v>
      </c>
      <c r="G337" s="40">
        <v>134</v>
      </c>
      <c r="H337" s="40">
        <v>146</v>
      </c>
      <c r="I337" s="40">
        <v>149.5</v>
      </c>
      <c r="J337" s="40">
        <v>152</v>
      </c>
      <c r="K337" s="31">
        <v>147</v>
      </c>
      <c r="L337" s="31">
        <v>141</v>
      </c>
      <c r="M337" s="31">
        <v>99.514150000000001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272.8</v>
      </c>
      <c r="D338" s="40">
        <v>273.75</v>
      </c>
      <c r="E338" s="40">
        <v>266.85000000000002</v>
      </c>
      <c r="F338" s="40">
        <v>260.90000000000003</v>
      </c>
      <c r="G338" s="40">
        <v>254.00000000000006</v>
      </c>
      <c r="H338" s="40">
        <v>279.7</v>
      </c>
      <c r="I338" s="40">
        <v>286.59999999999997</v>
      </c>
      <c r="J338" s="40">
        <v>292.54999999999995</v>
      </c>
      <c r="K338" s="31">
        <v>280.64999999999998</v>
      </c>
      <c r="L338" s="31">
        <v>267.8</v>
      </c>
      <c r="M338" s="31">
        <v>11.076230000000001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144.9</v>
      </c>
      <c r="D339" s="40">
        <v>145.66666666666666</v>
      </c>
      <c r="E339" s="40">
        <v>143.23333333333332</v>
      </c>
      <c r="F339" s="40">
        <v>141.56666666666666</v>
      </c>
      <c r="G339" s="40">
        <v>139.13333333333333</v>
      </c>
      <c r="H339" s="40">
        <v>147.33333333333331</v>
      </c>
      <c r="I339" s="40">
        <v>149.76666666666665</v>
      </c>
      <c r="J339" s="40">
        <v>151.43333333333331</v>
      </c>
      <c r="K339" s="31">
        <v>148.1</v>
      </c>
      <c r="L339" s="31">
        <v>144</v>
      </c>
      <c r="M339" s="31">
        <v>113.79568999999999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508.4</v>
      </c>
      <c r="D340" s="40">
        <v>507.0333333333333</v>
      </c>
      <c r="E340" s="40">
        <v>501.36666666666656</v>
      </c>
      <c r="F340" s="40">
        <v>494.33333333333326</v>
      </c>
      <c r="G340" s="40">
        <v>488.66666666666652</v>
      </c>
      <c r="H340" s="40">
        <v>514.06666666666661</v>
      </c>
      <c r="I340" s="40">
        <v>519.73333333333335</v>
      </c>
      <c r="J340" s="40">
        <v>526.76666666666665</v>
      </c>
      <c r="K340" s="31">
        <v>512.70000000000005</v>
      </c>
      <c r="L340" s="31">
        <v>500</v>
      </c>
      <c r="M340" s="31">
        <v>0.79547000000000001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103.45</v>
      </c>
      <c r="D341" s="40">
        <v>104.36666666666667</v>
      </c>
      <c r="E341" s="40">
        <v>101.08333333333334</v>
      </c>
      <c r="F341" s="40">
        <v>98.716666666666669</v>
      </c>
      <c r="G341" s="40">
        <v>95.433333333333337</v>
      </c>
      <c r="H341" s="40">
        <v>106.73333333333335</v>
      </c>
      <c r="I341" s="40">
        <v>110.01666666666668</v>
      </c>
      <c r="J341" s="40">
        <v>112.38333333333335</v>
      </c>
      <c r="K341" s="31">
        <v>107.65</v>
      </c>
      <c r="L341" s="31">
        <v>102</v>
      </c>
      <c r="M341" s="31">
        <v>389.96678000000003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56.95</v>
      </c>
      <c r="D342" s="40">
        <v>57.216666666666661</v>
      </c>
      <c r="E342" s="40">
        <v>56.283333333333324</v>
      </c>
      <c r="F342" s="40">
        <v>55.61666666666666</v>
      </c>
      <c r="G342" s="40">
        <v>54.683333333333323</v>
      </c>
      <c r="H342" s="40">
        <v>57.883333333333326</v>
      </c>
      <c r="I342" s="40">
        <v>58.816666666666663</v>
      </c>
      <c r="J342" s="40">
        <v>59.483333333333327</v>
      </c>
      <c r="K342" s="31">
        <v>58.15</v>
      </c>
      <c r="L342" s="31">
        <v>56.55</v>
      </c>
      <c r="M342" s="31">
        <v>5.0755299999999997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3356.4</v>
      </c>
      <c r="D343" s="40">
        <v>3361.4666666666667</v>
      </c>
      <c r="E343" s="40">
        <v>3242.9333333333334</v>
      </c>
      <c r="F343" s="40">
        <v>3129.4666666666667</v>
      </c>
      <c r="G343" s="40">
        <v>3010.9333333333334</v>
      </c>
      <c r="H343" s="40">
        <v>3474.9333333333334</v>
      </c>
      <c r="I343" s="40">
        <v>3593.4666666666672</v>
      </c>
      <c r="J343" s="40">
        <v>3706.9333333333334</v>
      </c>
      <c r="K343" s="31">
        <v>3480</v>
      </c>
      <c r="L343" s="31">
        <v>3248</v>
      </c>
      <c r="M343" s="31">
        <v>5.56203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19006.7</v>
      </c>
      <c r="D344" s="40">
        <v>19098.233333333334</v>
      </c>
      <c r="E344" s="40">
        <v>18758.466666666667</v>
      </c>
      <c r="F344" s="40">
        <v>18510.233333333334</v>
      </c>
      <c r="G344" s="40">
        <v>18170.466666666667</v>
      </c>
      <c r="H344" s="40">
        <v>19346.466666666667</v>
      </c>
      <c r="I344" s="40">
        <v>19686.233333333337</v>
      </c>
      <c r="J344" s="40">
        <v>19934.466666666667</v>
      </c>
      <c r="K344" s="31">
        <v>19438</v>
      </c>
      <c r="L344" s="31">
        <v>18850</v>
      </c>
      <c r="M344" s="31">
        <v>0.45515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77.45</v>
      </c>
      <c r="D345" s="40">
        <v>79.283333333333331</v>
      </c>
      <c r="E345" s="40">
        <v>74.816666666666663</v>
      </c>
      <c r="F345" s="40">
        <v>72.183333333333337</v>
      </c>
      <c r="G345" s="40">
        <v>67.716666666666669</v>
      </c>
      <c r="H345" s="40">
        <v>81.916666666666657</v>
      </c>
      <c r="I345" s="40">
        <v>86.383333333333326</v>
      </c>
      <c r="J345" s="40">
        <v>89.016666666666652</v>
      </c>
      <c r="K345" s="31">
        <v>83.75</v>
      </c>
      <c r="L345" s="31">
        <v>76.650000000000006</v>
      </c>
      <c r="M345" s="31">
        <v>17.797440000000002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2518.0500000000002</v>
      </c>
      <c r="D346" s="40">
        <v>2530.4500000000003</v>
      </c>
      <c r="E346" s="40">
        <v>2469.4000000000005</v>
      </c>
      <c r="F346" s="40">
        <v>2420.7500000000005</v>
      </c>
      <c r="G346" s="40">
        <v>2359.7000000000007</v>
      </c>
      <c r="H346" s="40">
        <v>2579.1000000000004</v>
      </c>
      <c r="I346" s="40">
        <v>2640.1500000000005</v>
      </c>
      <c r="J346" s="40">
        <v>2688.8</v>
      </c>
      <c r="K346" s="31">
        <v>2591.5</v>
      </c>
      <c r="L346" s="31">
        <v>2481.8000000000002</v>
      </c>
      <c r="M346" s="31">
        <v>5.9150000000000001E-2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449.3</v>
      </c>
      <c r="D347" s="40">
        <v>452.3</v>
      </c>
      <c r="E347" s="40">
        <v>440.20000000000005</v>
      </c>
      <c r="F347" s="40">
        <v>431.1</v>
      </c>
      <c r="G347" s="40">
        <v>419.00000000000006</v>
      </c>
      <c r="H347" s="40">
        <v>461.40000000000003</v>
      </c>
      <c r="I347" s="40">
        <v>473.50000000000006</v>
      </c>
      <c r="J347" s="40">
        <v>482.6</v>
      </c>
      <c r="K347" s="31">
        <v>464.4</v>
      </c>
      <c r="L347" s="31">
        <v>443.2</v>
      </c>
      <c r="M347" s="31">
        <v>7.7449300000000001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915.6</v>
      </c>
      <c r="D348" s="40">
        <v>912.70000000000016</v>
      </c>
      <c r="E348" s="40">
        <v>890.95000000000027</v>
      </c>
      <c r="F348" s="40">
        <v>866.30000000000007</v>
      </c>
      <c r="G348" s="40">
        <v>844.55000000000018</v>
      </c>
      <c r="H348" s="40">
        <v>937.35000000000036</v>
      </c>
      <c r="I348" s="40">
        <v>959.10000000000014</v>
      </c>
      <c r="J348" s="40">
        <v>983.75000000000045</v>
      </c>
      <c r="K348" s="31">
        <v>934.45</v>
      </c>
      <c r="L348" s="31">
        <v>888.05</v>
      </c>
      <c r="M348" s="31">
        <v>21.794319999999999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157.05000000000001</v>
      </c>
      <c r="D349" s="40">
        <v>156.63333333333333</v>
      </c>
      <c r="E349" s="40">
        <v>154.91666666666666</v>
      </c>
      <c r="F349" s="40">
        <v>152.78333333333333</v>
      </c>
      <c r="G349" s="40">
        <v>151.06666666666666</v>
      </c>
      <c r="H349" s="40">
        <v>158.76666666666665</v>
      </c>
      <c r="I349" s="40">
        <v>160.48333333333335</v>
      </c>
      <c r="J349" s="40">
        <v>162.61666666666665</v>
      </c>
      <c r="K349" s="31">
        <v>158.35</v>
      </c>
      <c r="L349" s="31">
        <v>154.5</v>
      </c>
      <c r="M349" s="31">
        <v>273.17027999999999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209.45</v>
      </c>
      <c r="D350" s="40">
        <v>213.04999999999998</v>
      </c>
      <c r="E350" s="40">
        <v>204.09999999999997</v>
      </c>
      <c r="F350" s="40">
        <v>198.74999999999997</v>
      </c>
      <c r="G350" s="40">
        <v>189.79999999999995</v>
      </c>
      <c r="H350" s="40">
        <v>218.39999999999998</v>
      </c>
      <c r="I350" s="40">
        <v>227.34999999999997</v>
      </c>
      <c r="J350" s="40">
        <v>232.7</v>
      </c>
      <c r="K350" s="31">
        <v>222</v>
      </c>
      <c r="L350" s="31">
        <v>207.7</v>
      </c>
      <c r="M350" s="31">
        <v>14.22076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4548.8</v>
      </c>
      <c r="D351" s="40">
        <v>4573.416666666667</v>
      </c>
      <c r="E351" s="40">
        <v>4466.4333333333343</v>
      </c>
      <c r="F351" s="40">
        <v>4384.0666666666675</v>
      </c>
      <c r="G351" s="40">
        <v>4277.0833333333348</v>
      </c>
      <c r="H351" s="40">
        <v>4655.7833333333338</v>
      </c>
      <c r="I351" s="40">
        <v>4762.7666666666655</v>
      </c>
      <c r="J351" s="40">
        <v>4845.1333333333332</v>
      </c>
      <c r="K351" s="31">
        <v>4680.3999999999996</v>
      </c>
      <c r="L351" s="31">
        <v>4491.05</v>
      </c>
      <c r="M351" s="31">
        <v>1.4750399999999999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324.45</v>
      </c>
      <c r="D352" s="40">
        <v>326.85000000000002</v>
      </c>
      <c r="E352" s="40">
        <v>319.70000000000005</v>
      </c>
      <c r="F352" s="40">
        <v>314.95000000000005</v>
      </c>
      <c r="G352" s="40">
        <v>307.80000000000007</v>
      </c>
      <c r="H352" s="40">
        <v>331.6</v>
      </c>
      <c r="I352" s="40">
        <v>338.75</v>
      </c>
      <c r="J352" s="40">
        <v>343.5</v>
      </c>
      <c r="K352" s="31">
        <v>334</v>
      </c>
      <c r="L352" s="31">
        <v>322.10000000000002</v>
      </c>
      <c r="M352" s="31">
        <v>1.96225</v>
      </c>
      <c r="N352" s="1"/>
      <c r="O352" s="1"/>
    </row>
    <row r="353" spans="1:15" ht="12.75" customHeight="1">
      <c r="A353" s="31">
        <v>343</v>
      </c>
      <c r="B353" s="31" t="s">
        <v>180</v>
      </c>
      <c r="C353" s="31">
        <v>3031.2</v>
      </c>
      <c r="D353" s="40">
        <v>3062.1166666666663</v>
      </c>
      <c r="E353" s="40">
        <v>2979.2833333333328</v>
      </c>
      <c r="F353" s="40">
        <v>2927.3666666666663</v>
      </c>
      <c r="G353" s="40">
        <v>2844.5333333333328</v>
      </c>
      <c r="H353" s="40">
        <v>3114.0333333333328</v>
      </c>
      <c r="I353" s="40">
        <v>3196.8666666666659</v>
      </c>
      <c r="J353" s="40">
        <v>3248.7833333333328</v>
      </c>
      <c r="K353" s="31">
        <v>3144.95</v>
      </c>
      <c r="L353" s="31">
        <v>3010.2</v>
      </c>
      <c r="M353" s="31">
        <v>1.7551099999999999</v>
      </c>
      <c r="N353" s="1"/>
      <c r="O353" s="1"/>
    </row>
    <row r="354" spans="1:15" ht="12.75" customHeight="1">
      <c r="A354" s="31">
        <v>344</v>
      </c>
      <c r="B354" s="31" t="s">
        <v>485</v>
      </c>
      <c r="C354" s="31">
        <v>521.65</v>
      </c>
      <c r="D354" s="40">
        <v>516.88333333333333</v>
      </c>
      <c r="E354" s="40">
        <v>499.06666666666661</v>
      </c>
      <c r="F354" s="40">
        <v>476.48333333333329</v>
      </c>
      <c r="G354" s="40">
        <v>458.66666666666657</v>
      </c>
      <c r="H354" s="40">
        <v>539.4666666666667</v>
      </c>
      <c r="I354" s="40">
        <v>557.28333333333353</v>
      </c>
      <c r="J354" s="40">
        <v>579.86666666666667</v>
      </c>
      <c r="K354" s="31">
        <v>534.70000000000005</v>
      </c>
      <c r="L354" s="31">
        <v>494.3</v>
      </c>
      <c r="M354" s="31">
        <v>15.14077</v>
      </c>
      <c r="N354" s="1"/>
      <c r="O354" s="1"/>
    </row>
    <row r="355" spans="1:15" ht="12.75" customHeight="1">
      <c r="A355" s="31">
        <v>345</v>
      </c>
      <c r="B355" s="31" t="s">
        <v>486</v>
      </c>
      <c r="C355" s="31">
        <v>342.15</v>
      </c>
      <c r="D355" s="40">
        <v>346.73333333333329</v>
      </c>
      <c r="E355" s="40">
        <v>333.56666666666661</v>
      </c>
      <c r="F355" s="40">
        <v>324.98333333333329</v>
      </c>
      <c r="G355" s="40">
        <v>311.81666666666661</v>
      </c>
      <c r="H355" s="40">
        <v>355.31666666666661</v>
      </c>
      <c r="I355" s="40">
        <v>368.48333333333323</v>
      </c>
      <c r="J355" s="40">
        <v>377.06666666666661</v>
      </c>
      <c r="K355" s="31">
        <v>359.9</v>
      </c>
      <c r="L355" s="31">
        <v>338.15</v>
      </c>
      <c r="M355" s="31">
        <v>2.4356599999999999</v>
      </c>
      <c r="N355" s="1"/>
      <c r="O355" s="1"/>
    </row>
    <row r="356" spans="1:15" ht="12.75" customHeight="1">
      <c r="A356" s="31">
        <v>346</v>
      </c>
      <c r="B356" s="31" t="s">
        <v>184</v>
      </c>
      <c r="C356" s="31">
        <v>1627.45</v>
      </c>
      <c r="D356" s="40">
        <v>1636.2333333333333</v>
      </c>
      <c r="E356" s="40">
        <v>1585.4666666666667</v>
      </c>
      <c r="F356" s="40">
        <v>1543.4833333333333</v>
      </c>
      <c r="G356" s="40">
        <v>1492.7166666666667</v>
      </c>
      <c r="H356" s="40">
        <v>1678.2166666666667</v>
      </c>
      <c r="I356" s="40">
        <v>1728.9833333333336</v>
      </c>
      <c r="J356" s="40">
        <v>1770.9666666666667</v>
      </c>
      <c r="K356" s="31">
        <v>1687</v>
      </c>
      <c r="L356" s="31">
        <v>1594.25</v>
      </c>
      <c r="M356" s="31">
        <v>15.950609999999999</v>
      </c>
      <c r="N356" s="1"/>
      <c r="O356" s="1"/>
    </row>
    <row r="357" spans="1:15" ht="12.75" customHeight="1">
      <c r="A357" s="31">
        <v>347</v>
      </c>
      <c r="B357" s="31" t="s">
        <v>174</v>
      </c>
      <c r="C357" s="31">
        <v>37821.949999999997</v>
      </c>
      <c r="D357" s="40">
        <v>37941.049999999996</v>
      </c>
      <c r="E357" s="40">
        <v>37181.899999999994</v>
      </c>
      <c r="F357" s="40">
        <v>36541.85</v>
      </c>
      <c r="G357" s="40">
        <v>35782.699999999997</v>
      </c>
      <c r="H357" s="40">
        <v>38581.099999999991</v>
      </c>
      <c r="I357" s="40">
        <v>39340.25</v>
      </c>
      <c r="J357" s="40">
        <v>39980.299999999988</v>
      </c>
      <c r="K357" s="31">
        <v>38700.199999999997</v>
      </c>
      <c r="L357" s="31">
        <v>37301</v>
      </c>
      <c r="M357" s="31">
        <v>0.36254999999999998</v>
      </c>
      <c r="N357" s="1"/>
      <c r="O357" s="1"/>
    </row>
    <row r="358" spans="1:15" ht="12.75" customHeight="1">
      <c r="A358" s="31">
        <v>348</v>
      </c>
      <c r="B358" s="31" t="s">
        <v>487</v>
      </c>
      <c r="C358" s="31">
        <v>3871.9</v>
      </c>
      <c r="D358" s="40">
        <v>3878.1999999999994</v>
      </c>
      <c r="E358" s="40">
        <v>3666.3999999999987</v>
      </c>
      <c r="F358" s="40">
        <v>3460.8999999999992</v>
      </c>
      <c r="G358" s="40">
        <v>3249.0999999999985</v>
      </c>
      <c r="H358" s="40">
        <v>4083.6999999999989</v>
      </c>
      <c r="I358" s="40">
        <v>4295.4999999999991</v>
      </c>
      <c r="J358" s="40">
        <v>4500.9999999999991</v>
      </c>
      <c r="K358" s="31">
        <v>4090</v>
      </c>
      <c r="L358" s="31">
        <v>3672.7</v>
      </c>
      <c r="M358" s="31">
        <v>7.4753999999999996</v>
      </c>
      <c r="N358" s="1"/>
      <c r="O358" s="1"/>
    </row>
    <row r="359" spans="1:15" ht="12.75" customHeight="1">
      <c r="A359" s="31">
        <v>349</v>
      </c>
      <c r="B359" s="31" t="s">
        <v>176</v>
      </c>
      <c r="C359" s="31">
        <v>229.75</v>
      </c>
      <c r="D359" s="40">
        <v>230.16666666666666</v>
      </c>
      <c r="E359" s="40">
        <v>227.58333333333331</v>
      </c>
      <c r="F359" s="40">
        <v>225.41666666666666</v>
      </c>
      <c r="G359" s="40">
        <v>222.83333333333331</v>
      </c>
      <c r="H359" s="40">
        <v>232.33333333333331</v>
      </c>
      <c r="I359" s="40">
        <v>234.91666666666663</v>
      </c>
      <c r="J359" s="40">
        <v>237.08333333333331</v>
      </c>
      <c r="K359" s="31">
        <v>232.75</v>
      </c>
      <c r="L359" s="31">
        <v>228</v>
      </c>
      <c r="M359" s="31">
        <v>28.463950000000001</v>
      </c>
      <c r="N359" s="1"/>
      <c r="O359" s="1"/>
    </row>
    <row r="360" spans="1:15" ht="12.75" customHeight="1">
      <c r="A360" s="31">
        <v>350</v>
      </c>
      <c r="B360" s="31" t="s">
        <v>178</v>
      </c>
      <c r="C360" s="31">
        <v>5153.75</v>
      </c>
      <c r="D360" s="40">
        <v>5186.1333333333332</v>
      </c>
      <c r="E360" s="40">
        <v>5107.6166666666668</v>
      </c>
      <c r="F360" s="40">
        <v>5061.4833333333336</v>
      </c>
      <c r="G360" s="40">
        <v>4982.9666666666672</v>
      </c>
      <c r="H360" s="40">
        <v>5232.2666666666664</v>
      </c>
      <c r="I360" s="40">
        <v>5310.7833333333328</v>
      </c>
      <c r="J360" s="40">
        <v>5356.9166666666661</v>
      </c>
      <c r="K360" s="31">
        <v>5264.65</v>
      </c>
      <c r="L360" s="31">
        <v>5140</v>
      </c>
      <c r="M360" s="31">
        <v>0.16381000000000001</v>
      </c>
      <c r="N360" s="1"/>
      <c r="O360" s="1"/>
    </row>
    <row r="361" spans="1:15" ht="12.75" customHeight="1">
      <c r="A361" s="31">
        <v>351</v>
      </c>
      <c r="B361" s="31" t="s">
        <v>488</v>
      </c>
      <c r="C361" s="31">
        <v>235.6</v>
      </c>
      <c r="D361" s="40">
        <v>235.86666666666665</v>
      </c>
      <c r="E361" s="40">
        <v>231.93333333333328</v>
      </c>
      <c r="F361" s="40">
        <v>228.26666666666662</v>
      </c>
      <c r="G361" s="40">
        <v>224.33333333333326</v>
      </c>
      <c r="H361" s="40">
        <v>239.5333333333333</v>
      </c>
      <c r="I361" s="40">
        <v>243.46666666666664</v>
      </c>
      <c r="J361" s="40">
        <v>247.13333333333333</v>
      </c>
      <c r="K361" s="31">
        <v>239.8</v>
      </c>
      <c r="L361" s="31">
        <v>232.2</v>
      </c>
      <c r="M361" s="31">
        <v>9.0573200000000007</v>
      </c>
      <c r="N361" s="1"/>
      <c r="O361" s="1"/>
    </row>
    <row r="362" spans="1:15" ht="12.75" customHeight="1">
      <c r="A362" s="31">
        <v>352</v>
      </c>
      <c r="B362" s="31" t="s">
        <v>489</v>
      </c>
      <c r="C362" s="31">
        <v>920.8</v>
      </c>
      <c r="D362" s="40">
        <v>916.61666666666667</v>
      </c>
      <c r="E362" s="40">
        <v>894.23333333333335</v>
      </c>
      <c r="F362" s="40">
        <v>867.66666666666663</v>
      </c>
      <c r="G362" s="40">
        <v>845.2833333333333</v>
      </c>
      <c r="H362" s="40">
        <v>943.18333333333339</v>
      </c>
      <c r="I362" s="40">
        <v>965.56666666666683</v>
      </c>
      <c r="J362" s="40">
        <v>992.13333333333344</v>
      </c>
      <c r="K362" s="31">
        <v>939</v>
      </c>
      <c r="L362" s="31">
        <v>890.05</v>
      </c>
      <c r="M362" s="31">
        <v>2.4149500000000002</v>
      </c>
      <c r="N362" s="1"/>
      <c r="O362" s="1"/>
    </row>
    <row r="363" spans="1:15" ht="12.75" customHeight="1">
      <c r="A363" s="31">
        <v>353</v>
      </c>
      <c r="B363" s="31" t="s">
        <v>179</v>
      </c>
      <c r="C363" s="31">
        <v>2316.4</v>
      </c>
      <c r="D363" s="40">
        <v>2313.4500000000003</v>
      </c>
      <c r="E363" s="40">
        <v>2281.9500000000007</v>
      </c>
      <c r="F363" s="40">
        <v>2247.5000000000005</v>
      </c>
      <c r="G363" s="40">
        <v>2216.0000000000009</v>
      </c>
      <c r="H363" s="40">
        <v>2347.9000000000005</v>
      </c>
      <c r="I363" s="40">
        <v>2379.3999999999996</v>
      </c>
      <c r="J363" s="40">
        <v>2413.8500000000004</v>
      </c>
      <c r="K363" s="31">
        <v>2344.9499999999998</v>
      </c>
      <c r="L363" s="31">
        <v>2279</v>
      </c>
      <c r="M363" s="31">
        <v>3.8969100000000001</v>
      </c>
      <c r="N363" s="1"/>
      <c r="O363" s="1"/>
    </row>
    <row r="364" spans="1:15" ht="12.75" customHeight="1">
      <c r="A364" s="31">
        <v>354</v>
      </c>
      <c r="B364" s="31" t="s">
        <v>175</v>
      </c>
      <c r="C364" s="31">
        <v>2588.15</v>
      </c>
      <c r="D364" s="40">
        <v>2624.3</v>
      </c>
      <c r="E364" s="40">
        <v>2538.9000000000005</v>
      </c>
      <c r="F364" s="40">
        <v>2489.6500000000005</v>
      </c>
      <c r="G364" s="40">
        <v>2404.2500000000009</v>
      </c>
      <c r="H364" s="40">
        <v>2673.55</v>
      </c>
      <c r="I364" s="40">
        <v>2758.95</v>
      </c>
      <c r="J364" s="40">
        <v>2808.2</v>
      </c>
      <c r="K364" s="31">
        <v>2709.7</v>
      </c>
      <c r="L364" s="31">
        <v>2575.0500000000002</v>
      </c>
      <c r="M364" s="31">
        <v>4.6101200000000002</v>
      </c>
      <c r="N364" s="1"/>
      <c r="O364" s="1"/>
    </row>
    <row r="365" spans="1:15" ht="12.75" customHeight="1">
      <c r="A365" s="31">
        <v>355</v>
      </c>
      <c r="B365" s="31" t="s">
        <v>490</v>
      </c>
      <c r="C365" s="31">
        <v>919.7</v>
      </c>
      <c r="D365" s="40">
        <v>926.4666666666667</v>
      </c>
      <c r="E365" s="40">
        <v>907.93333333333339</v>
      </c>
      <c r="F365" s="40">
        <v>896.16666666666674</v>
      </c>
      <c r="G365" s="40">
        <v>877.63333333333344</v>
      </c>
      <c r="H365" s="40">
        <v>938.23333333333335</v>
      </c>
      <c r="I365" s="40">
        <v>956.76666666666665</v>
      </c>
      <c r="J365" s="40">
        <v>968.5333333333333</v>
      </c>
      <c r="K365" s="31">
        <v>945</v>
      </c>
      <c r="L365" s="31">
        <v>914.7</v>
      </c>
      <c r="M365" s="31">
        <v>0.34510000000000002</v>
      </c>
      <c r="N365" s="1"/>
      <c r="O365" s="1"/>
    </row>
    <row r="366" spans="1:15" ht="12.75" customHeight="1">
      <c r="A366" s="31">
        <v>356</v>
      </c>
      <c r="B366" s="31" t="s">
        <v>273</v>
      </c>
      <c r="C366" s="31">
        <v>2258.9499999999998</v>
      </c>
      <c r="D366" s="40">
        <v>2233.0666666666671</v>
      </c>
      <c r="E366" s="40">
        <v>2146.983333333334</v>
      </c>
      <c r="F366" s="40">
        <v>2035.0166666666669</v>
      </c>
      <c r="G366" s="40">
        <v>1948.9333333333338</v>
      </c>
      <c r="H366" s="40">
        <v>2345.0333333333342</v>
      </c>
      <c r="I366" s="40">
        <v>2431.1166666666672</v>
      </c>
      <c r="J366" s="40">
        <v>2543.0833333333344</v>
      </c>
      <c r="K366" s="31">
        <v>2319.15</v>
      </c>
      <c r="L366" s="31">
        <v>2121.1</v>
      </c>
      <c r="M366" s="31">
        <v>19.530670000000001</v>
      </c>
      <c r="N366" s="1"/>
      <c r="O366" s="1"/>
    </row>
    <row r="367" spans="1:15" ht="12.75" customHeight="1">
      <c r="A367" s="31">
        <v>357</v>
      </c>
      <c r="B367" s="31" t="s">
        <v>491</v>
      </c>
      <c r="C367" s="31">
        <v>1698.05</v>
      </c>
      <c r="D367" s="40">
        <v>1698.6833333333334</v>
      </c>
      <c r="E367" s="40">
        <v>1664.3666666666668</v>
      </c>
      <c r="F367" s="40">
        <v>1630.6833333333334</v>
      </c>
      <c r="G367" s="40">
        <v>1596.3666666666668</v>
      </c>
      <c r="H367" s="40">
        <v>1732.3666666666668</v>
      </c>
      <c r="I367" s="40">
        <v>1766.6833333333334</v>
      </c>
      <c r="J367" s="40">
        <v>1800.3666666666668</v>
      </c>
      <c r="K367" s="31">
        <v>1733</v>
      </c>
      <c r="L367" s="31">
        <v>1665</v>
      </c>
      <c r="M367" s="31">
        <v>1.41936</v>
      </c>
      <c r="N367" s="1"/>
      <c r="O367" s="1"/>
    </row>
    <row r="368" spans="1:15" ht="12.75" customHeight="1">
      <c r="A368" s="31">
        <v>358</v>
      </c>
      <c r="B368" s="31" t="s">
        <v>177</v>
      </c>
      <c r="C368" s="31">
        <v>137.1</v>
      </c>
      <c r="D368" s="40">
        <v>138.53333333333333</v>
      </c>
      <c r="E368" s="40">
        <v>134.31666666666666</v>
      </c>
      <c r="F368" s="40">
        <v>131.53333333333333</v>
      </c>
      <c r="G368" s="40">
        <v>127.31666666666666</v>
      </c>
      <c r="H368" s="40">
        <v>141.31666666666666</v>
      </c>
      <c r="I368" s="40">
        <v>145.5333333333333</v>
      </c>
      <c r="J368" s="40">
        <v>148.31666666666666</v>
      </c>
      <c r="K368" s="31">
        <v>142.75</v>
      </c>
      <c r="L368" s="31">
        <v>135.75</v>
      </c>
      <c r="M368" s="31">
        <v>69.923109999999994</v>
      </c>
      <c r="N368" s="1"/>
      <c r="O368" s="1"/>
    </row>
    <row r="369" spans="1:15" ht="12.75" customHeight="1">
      <c r="A369" s="31">
        <v>359</v>
      </c>
      <c r="B369" s="31" t="s">
        <v>182</v>
      </c>
      <c r="C369" s="31">
        <v>194.45</v>
      </c>
      <c r="D369" s="40">
        <v>194.23333333333335</v>
      </c>
      <c r="E369" s="40">
        <v>191.4666666666667</v>
      </c>
      <c r="F369" s="40">
        <v>188.48333333333335</v>
      </c>
      <c r="G369" s="40">
        <v>185.7166666666667</v>
      </c>
      <c r="H369" s="40">
        <v>197.2166666666667</v>
      </c>
      <c r="I369" s="40">
        <v>199.98333333333335</v>
      </c>
      <c r="J369" s="40">
        <v>202.9666666666667</v>
      </c>
      <c r="K369" s="31">
        <v>197</v>
      </c>
      <c r="L369" s="31">
        <v>191.25</v>
      </c>
      <c r="M369" s="31">
        <v>57.794029999999999</v>
      </c>
      <c r="N369" s="1"/>
      <c r="O369" s="1"/>
    </row>
    <row r="370" spans="1:15" ht="12.75" customHeight="1">
      <c r="A370" s="31">
        <v>360</v>
      </c>
      <c r="B370" s="31" t="s">
        <v>274</v>
      </c>
      <c r="C370" s="31">
        <v>437.95</v>
      </c>
      <c r="D370" s="40">
        <v>434.01666666666671</v>
      </c>
      <c r="E370" s="40">
        <v>425.03333333333342</v>
      </c>
      <c r="F370" s="40">
        <v>412.11666666666673</v>
      </c>
      <c r="G370" s="40">
        <v>403.13333333333344</v>
      </c>
      <c r="H370" s="40">
        <v>446.93333333333339</v>
      </c>
      <c r="I370" s="40">
        <v>455.91666666666663</v>
      </c>
      <c r="J370" s="40">
        <v>468.83333333333337</v>
      </c>
      <c r="K370" s="31">
        <v>443</v>
      </c>
      <c r="L370" s="31">
        <v>421.1</v>
      </c>
      <c r="M370" s="31">
        <v>15.273720000000001</v>
      </c>
      <c r="N370" s="1"/>
      <c r="O370" s="1"/>
    </row>
    <row r="371" spans="1:15" ht="12.75" customHeight="1">
      <c r="A371" s="31">
        <v>361</v>
      </c>
      <c r="B371" s="31" t="s">
        <v>492</v>
      </c>
      <c r="C371" s="31">
        <v>715.1</v>
      </c>
      <c r="D371" s="40">
        <v>718.44999999999993</v>
      </c>
      <c r="E371" s="40">
        <v>705.24999999999989</v>
      </c>
      <c r="F371" s="40">
        <v>695.4</v>
      </c>
      <c r="G371" s="40">
        <v>682.19999999999993</v>
      </c>
      <c r="H371" s="40">
        <v>728.29999999999984</v>
      </c>
      <c r="I371" s="40">
        <v>741.49999999999989</v>
      </c>
      <c r="J371" s="40">
        <v>751.3499999999998</v>
      </c>
      <c r="K371" s="31">
        <v>731.65</v>
      </c>
      <c r="L371" s="31">
        <v>708.6</v>
      </c>
      <c r="M371" s="31">
        <v>5.5547700000000004</v>
      </c>
      <c r="N371" s="1"/>
      <c r="O371" s="1"/>
    </row>
    <row r="372" spans="1:15" ht="12.75" customHeight="1">
      <c r="A372" s="31">
        <v>362</v>
      </c>
      <c r="B372" s="31" t="s">
        <v>493</v>
      </c>
      <c r="C372" s="31">
        <v>121.15</v>
      </c>
      <c r="D372" s="40">
        <v>121.98333333333333</v>
      </c>
      <c r="E372" s="40">
        <v>120.16666666666667</v>
      </c>
      <c r="F372" s="40">
        <v>119.18333333333334</v>
      </c>
      <c r="G372" s="40">
        <v>117.36666666666667</v>
      </c>
      <c r="H372" s="40">
        <v>122.96666666666667</v>
      </c>
      <c r="I372" s="40">
        <v>124.78333333333333</v>
      </c>
      <c r="J372" s="40">
        <v>125.76666666666667</v>
      </c>
      <c r="K372" s="31">
        <v>123.8</v>
      </c>
      <c r="L372" s="31">
        <v>121</v>
      </c>
      <c r="M372" s="31">
        <v>1.69242</v>
      </c>
      <c r="N372" s="1"/>
      <c r="O372" s="1"/>
    </row>
    <row r="373" spans="1:15" ht="12.75" customHeight="1">
      <c r="A373" s="31">
        <v>363</v>
      </c>
      <c r="B373" s="31" t="s">
        <v>494</v>
      </c>
      <c r="C373" s="31">
        <v>5421.5</v>
      </c>
      <c r="D373" s="40">
        <v>5451.3166666666666</v>
      </c>
      <c r="E373" s="40">
        <v>5375.1833333333334</v>
      </c>
      <c r="F373" s="40">
        <v>5328.8666666666668</v>
      </c>
      <c r="G373" s="40">
        <v>5252.7333333333336</v>
      </c>
      <c r="H373" s="40">
        <v>5497.6333333333332</v>
      </c>
      <c r="I373" s="40">
        <v>5573.7666666666664</v>
      </c>
      <c r="J373" s="40">
        <v>5620.083333333333</v>
      </c>
      <c r="K373" s="31">
        <v>5527.45</v>
      </c>
      <c r="L373" s="31">
        <v>5405</v>
      </c>
      <c r="M373" s="31">
        <v>0.10485999999999999</v>
      </c>
      <c r="N373" s="1"/>
      <c r="O373" s="1"/>
    </row>
    <row r="374" spans="1:15" ht="12.75" customHeight="1">
      <c r="A374" s="31">
        <v>364</v>
      </c>
      <c r="B374" s="31" t="s">
        <v>275</v>
      </c>
      <c r="C374" s="31">
        <v>14517.95</v>
      </c>
      <c r="D374" s="40">
        <v>14504.616666666669</v>
      </c>
      <c r="E374" s="40">
        <v>14313.383333333337</v>
      </c>
      <c r="F374" s="40">
        <v>14108.816666666668</v>
      </c>
      <c r="G374" s="40">
        <v>13917.583333333336</v>
      </c>
      <c r="H374" s="40">
        <v>14709.183333333338</v>
      </c>
      <c r="I374" s="40">
        <v>14900.416666666668</v>
      </c>
      <c r="J374" s="40">
        <v>15104.983333333339</v>
      </c>
      <c r="K374" s="31">
        <v>14695.85</v>
      </c>
      <c r="L374" s="31">
        <v>14300.05</v>
      </c>
      <c r="M374" s="31">
        <v>5.6619999999999997E-2</v>
      </c>
      <c r="N374" s="1"/>
      <c r="O374" s="1"/>
    </row>
    <row r="375" spans="1:15" ht="12.75" customHeight="1">
      <c r="A375" s="31">
        <v>365</v>
      </c>
      <c r="B375" s="31" t="s">
        <v>181</v>
      </c>
      <c r="C375" s="31">
        <v>43.95</v>
      </c>
      <c r="D375" s="40">
        <v>44.616666666666667</v>
      </c>
      <c r="E375" s="40">
        <v>42.983333333333334</v>
      </c>
      <c r="F375" s="40">
        <v>42.016666666666666</v>
      </c>
      <c r="G375" s="40">
        <v>40.383333333333333</v>
      </c>
      <c r="H375" s="40">
        <v>45.583333333333336</v>
      </c>
      <c r="I375" s="40">
        <v>47.216666666666676</v>
      </c>
      <c r="J375" s="40">
        <v>48.183333333333337</v>
      </c>
      <c r="K375" s="31">
        <v>46.25</v>
      </c>
      <c r="L375" s="31">
        <v>43.65</v>
      </c>
      <c r="M375" s="31">
        <v>1023.4706200000001</v>
      </c>
      <c r="N375" s="1"/>
      <c r="O375" s="1"/>
    </row>
    <row r="376" spans="1:15" ht="12.75" customHeight="1">
      <c r="A376" s="31">
        <v>366</v>
      </c>
      <c r="B376" s="31" t="s">
        <v>495</v>
      </c>
      <c r="C376" s="31">
        <v>890.9</v>
      </c>
      <c r="D376" s="40">
        <v>891.16666666666663</v>
      </c>
      <c r="E376" s="40">
        <v>877.2833333333333</v>
      </c>
      <c r="F376" s="40">
        <v>863.66666666666663</v>
      </c>
      <c r="G376" s="40">
        <v>849.7833333333333</v>
      </c>
      <c r="H376" s="40">
        <v>904.7833333333333</v>
      </c>
      <c r="I376" s="40">
        <v>918.66666666666674</v>
      </c>
      <c r="J376" s="40">
        <v>932.2833333333333</v>
      </c>
      <c r="K376" s="31">
        <v>905.05</v>
      </c>
      <c r="L376" s="31">
        <v>877.55</v>
      </c>
      <c r="M376" s="31">
        <v>0.86523000000000005</v>
      </c>
      <c r="N376" s="1"/>
      <c r="O376" s="1"/>
    </row>
    <row r="377" spans="1:15" ht="12.75" customHeight="1">
      <c r="A377" s="31">
        <v>367</v>
      </c>
      <c r="B377" s="31" t="s">
        <v>186</v>
      </c>
      <c r="C377" s="31">
        <v>200.85</v>
      </c>
      <c r="D377" s="40">
        <v>200.2166666666667</v>
      </c>
      <c r="E377" s="40">
        <v>196.93333333333339</v>
      </c>
      <c r="F377" s="40">
        <v>193.01666666666671</v>
      </c>
      <c r="G377" s="40">
        <v>189.73333333333341</v>
      </c>
      <c r="H377" s="40">
        <v>204.13333333333338</v>
      </c>
      <c r="I377" s="40">
        <v>207.41666666666669</v>
      </c>
      <c r="J377" s="40">
        <v>211.33333333333337</v>
      </c>
      <c r="K377" s="31">
        <v>203.5</v>
      </c>
      <c r="L377" s="31">
        <v>196.3</v>
      </c>
      <c r="M377" s="31">
        <v>175.13863000000001</v>
      </c>
      <c r="N377" s="1"/>
      <c r="O377" s="1"/>
    </row>
    <row r="378" spans="1:15" ht="12.75" customHeight="1">
      <c r="A378" s="31">
        <v>368</v>
      </c>
      <c r="B378" s="31" t="s">
        <v>187</v>
      </c>
      <c r="C378" s="31">
        <v>150.94999999999999</v>
      </c>
      <c r="D378" s="40">
        <v>152.1</v>
      </c>
      <c r="E378" s="40">
        <v>148.19999999999999</v>
      </c>
      <c r="F378" s="40">
        <v>145.44999999999999</v>
      </c>
      <c r="G378" s="40">
        <v>141.54999999999998</v>
      </c>
      <c r="H378" s="40">
        <v>154.85</v>
      </c>
      <c r="I378" s="40">
        <v>158.75000000000003</v>
      </c>
      <c r="J378" s="40">
        <v>161.5</v>
      </c>
      <c r="K378" s="31">
        <v>156</v>
      </c>
      <c r="L378" s="31">
        <v>149.35</v>
      </c>
      <c r="M378" s="31">
        <v>59.543979999999998</v>
      </c>
      <c r="N378" s="1"/>
      <c r="O378" s="1"/>
    </row>
    <row r="379" spans="1:15" ht="12.75" customHeight="1">
      <c r="A379" s="31">
        <v>369</v>
      </c>
      <c r="B379" s="31" t="s">
        <v>496</v>
      </c>
      <c r="C379" s="31">
        <v>309</v>
      </c>
      <c r="D379" s="40">
        <v>303.63333333333333</v>
      </c>
      <c r="E379" s="40">
        <v>290.26666666666665</v>
      </c>
      <c r="F379" s="40">
        <v>271.5333333333333</v>
      </c>
      <c r="G379" s="40">
        <v>258.16666666666663</v>
      </c>
      <c r="H379" s="40">
        <v>322.36666666666667</v>
      </c>
      <c r="I379" s="40">
        <v>335.73333333333335</v>
      </c>
      <c r="J379" s="40">
        <v>354.4666666666667</v>
      </c>
      <c r="K379" s="31">
        <v>317</v>
      </c>
      <c r="L379" s="31">
        <v>284.89999999999998</v>
      </c>
      <c r="M379" s="31">
        <v>26.927230000000002</v>
      </c>
      <c r="N379" s="1"/>
      <c r="O379" s="1"/>
    </row>
    <row r="380" spans="1:15" ht="12.75" customHeight="1">
      <c r="A380" s="31">
        <v>370</v>
      </c>
      <c r="B380" s="31" t="s">
        <v>497</v>
      </c>
      <c r="C380" s="31">
        <v>1124.4000000000001</v>
      </c>
      <c r="D380" s="40">
        <v>1121.8166666666666</v>
      </c>
      <c r="E380" s="40">
        <v>1098.6333333333332</v>
      </c>
      <c r="F380" s="40">
        <v>1072.8666666666666</v>
      </c>
      <c r="G380" s="40">
        <v>1049.6833333333332</v>
      </c>
      <c r="H380" s="40">
        <v>1147.5833333333333</v>
      </c>
      <c r="I380" s="40">
        <v>1170.7666666666667</v>
      </c>
      <c r="J380" s="40">
        <v>1196.5333333333333</v>
      </c>
      <c r="K380" s="31">
        <v>1145</v>
      </c>
      <c r="L380" s="31">
        <v>1096.05</v>
      </c>
      <c r="M380" s="31">
        <v>3.1939299999999999</v>
      </c>
      <c r="N380" s="1"/>
      <c r="O380" s="1"/>
    </row>
    <row r="381" spans="1:15" ht="12.75" customHeight="1">
      <c r="A381" s="31">
        <v>371</v>
      </c>
      <c r="B381" s="31" t="s">
        <v>498</v>
      </c>
      <c r="C381" s="31">
        <v>43.05</v>
      </c>
      <c r="D381" s="40">
        <v>40.616666666666667</v>
      </c>
      <c r="E381" s="40">
        <v>38.183333333333337</v>
      </c>
      <c r="F381" s="40">
        <v>33.31666666666667</v>
      </c>
      <c r="G381" s="40">
        <v>30.88333333333334</v>
      </c>
      <c r="H381" s="40">
        <v>45.483333333333334</v>
      </c>
      <c r="I381" s="40">
        <v>47.916666666666657</v>
      </c>
      <c r="J381" s="40">
        <v>52.783333333333331</v>
      </c>
      <c r="K381" s="31">
        <v>43.05</v>
      </c>
      <c r="L381" s="31">
        <v>35.75</v>
      </c>
      <c r="M381" s="31">
        <v>1632.5350100000001</v>
      </c>
      <c r="N381" s="1"/>
      <c r="O381" s="1"/>
    </row>
    <row r="382" spans="1:15" ht="12.75" customHeight="1">
      <c r="A382" s="31">
        <v>372</v>
      </c>
      <c r="B382" s="31" t="s">
        <v>499</v>
      </c>
      <c r="C382" s="31">
        <v>229.8</v>
      </c>
      <c r="D382" s="40">
        <v>229.58333333333334</v>
      </c>
      <c r="E382" s="40">
        <v>224.9666666666667</v>
      </c>
      <c r="F382" s="40">
        <v>220.13333333333335</v>
      </c>
      <c r="G382" s="40">
        <v>215.51666666666671</v>
      </c>
      <c r="H382" s="40">
        <v>234.41666666666669</v>
      </c>
      <c r="I382" s="40">
        <v>239.0333333333333</v>
      </c>
      <c r="J382" s="40">
        <v>243.86666666666667</v>
      </c>
      <c r="K382" s="31">
        <v>234.2</v>
      </c>
      <c r="L382" s="31">
        <v>224.75</v>
      </c>
      <c r="M382" s="31">
        <v>17.354970000000002</v>
      </c>
      <c r="N382" s="1"/>
      <c r="O382" s="1"/>
    </row>
    <row r="383" spans="1:15" ht="12.75" customHeight="1">
      <c r="A383" s="31">
        <v>373</v>
      </c>
      <c r="B383" s="31" t="s">
        <v>500</v>
      </c>
      <c r="C383" s="31">
        <v>635.5</v>
      </c>
      <c r="D383" s="40">
        <v>636.80000000000007</v>
      </c>
      <c r="E383" s="40">
        <v>633.70000000000016</v>
      </c>
      <c r="F383" s="40">
        <v>631.90000000000009</v>
      </c>
      <c r="G383" s="40">
        <v>628.80000000000018</v>
      </c>
      <c r="H383" s="40">
        <v>638.60000000000014</v>
      </c>
      <c r="I383" s="40">
        <v>641.70000000000005</v>
      </c>
      <c r="J383" s="40">
        <v>643.50000000000011</v>
      </c>
      <c r="K383" s="31">
        <v>639.9</v>
      </c>
      <c r="L383" s="31">
        <v>635</v>
      </c>
      <c r="M383" s="31">
        <v>1.7744200000000001</v>
      </c>
      <c r="N383" s="1"/>
      <c r="O383" s="1"/>
    </row>
    <row r="384" spans="1:15" ht="12.75" customHeight="1">
      <c r="A384" s="31">
        <v>374</v>
      </c>
      <c r="B384" s="31" t="s">
        <v>501</v>
      </c>
      <c r="C384" s="31">
        <v>275.55</v>
      </c>
      <c r="D384" s="40">
        <v>277.09999999999997</v>
      </c>
      <c r="E384" s="40">
        <v>273.19999999999993</v>
      </c>
      <c r="F384" s="40">
        <v>270.84999999999997</v>
      </c>
      <c r="G384" s="40">
        <v>266.94999999999993</v>
      </c>
      <c r="H384" s="40">
        <v>279.44999999999993</v>
      </c>
      <c r="I384" s="40">
        <v>283.34999999999991</v>
      </c>
      <c r="J384" s="40">
        <v>285.69999999999993</v>
      </c>
      <c r="K384" s="31">
        <v>281</v>
      </c>
      <c r="L384" s="31">
        <v>274.75</v>
      </c>
      <c r="M384" s="31">
        <v>4.1692999999999998</v>
      </c>
      <c r="N384" s="1"/>
      <c r="O384" s="1"/>
    </row>
    <row r="385" spans="1:15" ht="12.75" customHeight="1">
      <c r="A385" s="31">
        <v>375</v>
      </c>
      <c r="B385" s="31" t="s">
        <v>502</v>
      </c>
      <c r="C385" s="31">
        <v>80.25</v>
      </c>
      <c r="D385" s="40">
        <v>81.066666666666663</v>
      </c>
      <c r="E385" s="40">
        <v>79.183333333333323</v>
      </c>
      <c r="F385" s="40">
        <v>78.11666666666666</v>
      </c>
      <c r="G385" s="40">
        <v>76.23333333333332</v>
      </c>
      <c r="H385" s="40">
        <v>82.133333333333326</v>
      </c>
      <c r="I385" s="40">
        <v>84.016666666666652</v>
      </c>
      <c r="J385" s="40">
        <v>85.083333333333329</v>
      </c>
      <c r="K385" s="31">
        <v>82.95</v>
      </c>
      <c r="L385" s="31">
        <v>80</v>
      </c>
      <c r="M385" s="31">
        <v>17.40024</v>
      </c>
      <c r="N385" s="1"/>
      <c r="O385" s="1"/>
    </row>
    <row r="386" spans="1:15" ht="12.75" customHeight="1">
      <c r="A386" s="31">
        <v>376</v>
      </c>
      <c r="B386" s="31" t="s">
        <v>503</v>
      </c>
      <c r="C386" s="31">
        <v>2206.4499999999998</v>
      </c>
      <c r="D386" s="40">
        <v>2234.7666666666664</v>
      </c>
      <c r="E386" s="40">
        <v>2171.6833333333329</v>
      </c>
      <c r="F386" s="40">
        <v>2136.9166666666665</v>
      </c>
      <c r="G386" s="40">
        <v>2073.833333333333</v>
      </c>
      <c r="H386" s="40">
        <v>2269.5333333333328</v>
      </c>
      <c r="I386" s="40">
        <v>2332.6166666666668</v>
      </c>
      <c r="J386" s="40">
        <v>2367.3833333333328</v>
      </c>
      <c r="K386" s="31">
        <v>2297.85</v>
      </c>
      <c r="L386" s="31">
        <v>2200</v>
      </c>
      <c r="M386" s="31">
        <v>0.16098000000000001</v>
      </c>
      <c r="N386" s="1"/>
      <c r="O386" s="1"/>
    </row>
    <row r="387" spans="1:15" ht="12.75" customHeight="1">
      <c r="A387" s="31">
        <v>377</v>
      </c>
      <c r="B387" s="31" t="s">
        <v>504</v>
      </c>
      <c r="C387" s="31">
        <v>450.8</v>
      </c>
      <c r="D387" s="40">
        <v>453.73333333333335</v>
      </c>
      <c r="E387" s="40">
        <v>439.81666666666672</v>
      </c>
      <c r="F387" s="40">
        <v>428.83333333333337</v>
      </c>
      <c r="G387" s="40">
        <v>414.91666666666674</v>
      </c>
      <c r="H387" s="40">
        <v>464.7166666666667</v>
      </c>
      <c r="I387" s="40">
        <v>478.63333333333333</v>
      </c>
      <c r="J387" s="40">
        <v>489.61666666666667</v>
      </c>
      <c r="K387" s="31">
        <v>467.65</v>
      </c>
      <c r="L387" s="31">
        <v>442.75</v>
      </c>
      <c r="M387" s="31">
        <v>4.3212700000000002</v>
      </c>
      <c r="N387" s="1"/>
      <c r="O387" s="1"/>
    </row>
    <row r="388" spans="1:15" ht="12.75" customHeight="1">
      <c r="A388" s="31">
        <v>378</v>
      </c>
      <c r="B388" s="31" t="s">
        <v>505</v>
      </c>
      <c r="C388" s="31">
        <v>143.05000000000001</v>
      </c>
      <c r="D388" s="40">
        <v>142.35000000000002</v>
      </c>
      <c r="E388" s="40">
        <v>139.80000000000004</v>
      </c>
      <c r="F388" s="40">
        <v>136.55000000000001</v>
      </c>
      <c r="G388" s="40">
        <v>134.00000000000003</v>
      </c>
      <c r="H388" s="40">
        <v>145.60000000000005</v>
      </c>
      <c r="I388" s="40">
        <v>148.15</v>
      </c>
      <c r="J388" s="40">
        <v>151.40000000000006</v>
      </c>
      <c r="K388" s="31">
        <v>144.9</v>
      </c>
      <c r="L388" s="31">
        <v>139.1</v>
      </c>
      <c r="M388" s="31">
        <v>14.428430000000001</v>
      </c>
      <c r="N388" s="1"/>
      <c r="O388" s="1"/>
    </row>
    <row r="389" spans="1:15" ht="12.75" customHeight="1">
      <c r="A389" s="31">
        <v>379</v>
      </c>
      <c r="B389" s="31" t="s">
        <v>506</v>
      </c>
      <c r="C389" s="31">
        <v>1357.15</v>
      </c>
      <c r="D389" s="40">
        <v>1346.05</v>
      </c>
      <c r="E389" s="40">
        <v>1325.1</v>
      </c>
      <c r="F389" s="40">
        <v>1293.05</v>
      </c>
      <c r="G389" s="40">
        <v>1272.0999999999999</v>
      </c>
      <c r="H389" s="40">
        <v>1378.1</v>
      </c>
      <c r="I389" s="40">
        <v>1399.0500000000002</v>
      </c>
      <c r="J389" s="40">
        <v>1431.1</v>
      </c>
      <c r="K389" s="31">
        <v>1367</v>
      </c>
      <c r="L389" s="31">
        <v>1314</v>
      </c>
      <c r="M389" s="31">
        <v>1.9144300000000001</v>
      </c>
      <c r="N389" s="1"/>
      <c r="O389" s="1"/>
    </row>
    <row r="390" spans="1:15" ht="12.75" customHeight="1">
      <c r="A390" s="31">
        <v>380</v>
      </c>
      <c r="B390" s="31" t="s">
        <v>188</v>
      </c>
      <c r="C390" s="31">
        <v>2627.4</v>
      </c>
      <c r="D390" s="40">
        <v>2634.6</v>
      </c>
      <c r="E390" s="40">
        <v>2604.2999999999997</v>
      </c>
      <c r="F390" s="40">
        <v>2581.1999999999998</v>
      </c>
      <c r="G390" s="40">
        <v>2550.8999999999996</v>
      </c>
      <c r="H390" s="40">
        <v>2657.7</v>
      </c>
      <c r="I390" s="40">
        <v>2688</v>
      </c>
      <c r="J390" s="40">
        <v>2711.1</v>
      </c>
      <c r="K390" s="31">
        <v>2664.9</v>
      </c>
      <c r="L390" s="31">
        <v>2611.5</v>
      </c>
      <c r="M390" s="31">
        <v>50.891779999999997</v>
      </c>
      <c r="N390" s="1"/>
      <c r="O390" s="1"/>
    </row>
    <row r="391" spans="1:15" ht="12.75" customHeight="1">
      <c r="A391" s="31">
        <v>381</v>
      </c>
      <c r="B391" s="31" t="s">
        <v>507</v>
      </c>
      <c r="C391" s="31">
        <v>121.35</v>
      </c>
      <c r="D391" s="40">
        <v>121.48333333333333</v>
      </c>
      <c r="E391" s="40">
        <v>119.21666666666667</v>
      </c>
      <c r="F391" s="40">
        <v>117.08333333333333</v>
      </c>
      <c r="G391" s="40">
        <v>114.81666666666666</v>
      </c>
      <c r="H391" s="40">
        <v>123.61666666666667</v>
      </c>
      <c r="I391" s="40">
        <v>125.88333333333335</v>
      </c>
      <c r="J391" s="40">
        <v>128.01666666666668</v>
      </c>
      <c r="K391" s="31">
        <v>123.75</v>
      </c>
      <c r="L391" s="31">
        <v>119.35</v>
      </c>
      <c r="M391" s="31">
        <v>0.45279000000000003</v>
      </c>
      <c r="N391" s="1"/>
      <c r="O391" s="1"/>
    </row>
    <row r="392" spans="1:15" ht="12.75" customHeight="1">
      <c r="A392" s="31">
        <v>382</v>
      </c>
      <c r="B392" s="31" t="s">
        <v>508</v>
      </c>
      <c r="C392" s="31">
        <v>1434.25</v>
      </c>
      <c r="D392" s="40">
        <v>1438.8333333333333</v>
      </c>
      <c r="E392" s="40">
        <v>1420.4166666666665</v>
      </c>
      <c r="F392" s="40">
        <v>1406.5833333333333</v>
      </c>
      <c r="G392" s="40">
        <v>1388.1666666666665</v>
      </c>
      <c r="H392" s="40">
        <v>1452.6666666666665</v>
      </c>
      <c r="I392" s="40">
        <v>1471.083333333333</v>
      </c>
      <c r="J392" s="40">
        <v>1484.9166666666665</v>
      </c>
      <c r="K392" s="31">
        <v>1457.25</v>
      </c>
      <c r="L392" s="31">
        <v>1425</v>
      </c>
      <c r="M392" s="31">
        <v>0.38728000000000001</v>
      </c>
      <c r="N392" s="1"/>
      <c r="O392" s="1"/>
    </row>
    <row r="393" spans="1:15" ht="12.75" customHeight="1">
      <c r="A393" s="31">
        <v>383</v>
      </c>
      <c r="B393" s="31" t="s">
        <v>509</v>
      </c>
      <c r="C393" s="31">
        <v>1985.75</v>
      </c>
      <c r="D393" s="40">
        <v>2011.7666666666667</v>
      </c>
      <c r="E393" s="40">
        <v>1953.9833333333331</v>
      </c>
      <c r="F393" s="40">
        <v>1922.2166666666665</v>
      </c>
      <c r="G393" s="40">
        <v>1864.4333333333329</v>
      </c>
      <c r="H393" s="40">
        <v>2043.5333333333333</v>
      </c>
      <c r="I393" s="40">
        <v>2101.3166666666666</v>
      </c>
      <c r="J393" s="40">
        <v>2133.0833333333335</v>
      </c>
      <c r="K393" s="31">
        <v>2069.5500000000002</v>
      </c>
      <c r="L393" s="31">
        <v>1980</v>
      </c>
      <c r="M393" s="31">
        <v>1.3638699999999999</v>
      </c>
      <c r="N393" s="1"/>
      <c r="O393" s="1"/>
    </row>
    <row r="394" spans="1:15" ht="12.75" customHeight="1">
      <c r="A394" s="31">
        <v>384</v>
      </c>
      <c r="B394" s="31" t="s">
        <v>276</v>
      </c>
      <c r="C394" s="31">
        <v>1129.5</v>
      </c>
      <c r="D394" s="40">
        <v>1118.7333333333333</v>
      </c>
      <c r="E394" s="40">
        <v>1098.7666666666667</v>
      </c>
      <c r="F394" s="40">
        <v>1068.0333333333333</v>
      </c>
      <c r="G394" s="40">
        <v>1048.0666666666666</v>
      </c>
      <c r="H394" s="40">
        <v>1149.4666666666667</v>
      </c>
      <c r="I394" s="40">
        <v>1169.4333333333334</v>
      </c>
      <c r="J394" s="40">
        <v>1200.1666666666667</v>
      </c>
      <c r="K394" s="31">
        <v>1138.7</v>
      </c>
      <c r="L394" s="31">
        <v>1088</v>
      </c>
      <c r="M394" s="31">
        <v>24.36016</v>
      </c>
      <c r="N394" s="1"/>
      <c r="O394" s="1"/>
    </row>
    <row r="395" spans="1:15" ht="12.75" customHeight="1">
      <c r="A395" s="31">
        <v>385</v>
      </c>
      <c r="B395" s="31" t="s">
        <v>190</v>
      </c>
      <c r="C395" s="31">
        <v>1167.2</v>
      </c>
      <c r="D395" s="40">
        <v>1160.2333333333333</v>
      </c>
      <c r="E395" s="40">
        <v>1148.6666666666667</v>
      </c>
      <c r="F395" s="40">
        <v>1130.1333333333334</v>
      </c>
      <c r="G395" s="40">
        <v>1118.5666666666668</v>
      </c>
      <c r="H395" s="40">
        <v>1178.7666666666667</v>
      </c>
      <c r="I395" s="40">
        <v>1190.3333333333333</v>
      </c>
      <c r="J395" s="40">
        <v>1208.8666666666666</v>
      </c>
      <c r="K395" s="31">
        <v>1171.8</v>
      </c>
      <c r="L395" s="31">
        <v>1141.7</v>
      </c>
      <c r="M395" s="31">
        <v>11.129910000000001</v>
      </c>
      <c r="N395" s="1"/>
      <c r="O395" s="1"/>
    </row>
    <row r="396" spans="1:15" ht="12.75" customHeight="1">
      <c r="A396" s="31">
        <v>386</v>
      </c>
      <c r="B396" s="31" t="s">
        <v>510</v>
      </c>
      <c r="C396" s="31">
        <v>474.05</v>
      </c>
      <c r="D396" s="40">
        <v>475.83333333333331</v>
      </c>
      <c r="E396" s="40">
        <v>466.71666666666664</v>
      </c>
      <c r="F396" s="40">
        <v>459.38333333333333</v>
      </c>
      <c r="G396" s="40">
        <v>450.26666666666665</v>
      </c>
      <c r="H396" s="40">
        <v>483.16666666666663</v>
      </c>
      <c r="I396" s="40">
        <v>492.2833333333333</v>
      </c>
      <c r="J396" s="40">
        <v>499.61666666666662</v>
      </c>
      <c r="K396" s="31">
        <v>484.95</v>
      </c>
      <c r="L396" s="31">
        <v>468.5</v>
      </c>
      <c r="M396" s="31">
        <v>1.01437</v>
      </c>
      <c r="N396" s="1"/>
      <c r="O396" s="1"/>
    </row>
    <row r="397" spans="1:15" ht="12.75" customHeight="1">
      <c r="A397" s="31">
        <v>387</v>
      </c>
      <c r="B397" s="31" t="s">
        <v>511</v>
      </c>
      <c r="C397" s="31">
        <v>29.1</v>
      </c>
      <c r="D397" s="40">
        <v>29.416666666666668</v>
      </c>
      <c r="E397" s="40">
        <v>28.633333333333336</v>
      </c>
      <c r="F397" s="40">
        <v>28.166666666666668</v>
      </c>
      <c r="G397" s="40">
        <v>27.383333333333336</v>
      </c>
      <c r="H397" s="40">
        <v>29.883333333333336</v>
      </c>
      <c r="I397" s="40">
        <v>30.666666666666668</v>
      </c>
      <c r="J397" s="40">
        <v>31.133333333333336</v>
      </c>
      <c r="K397" s="31">
        <v>30.2</v>
      </c>
      <c r="L397" s="31">
        <v>28.95</v>
      </c>
      <c r="M397" s="31">
        <v>68.025949999999995</v>
      </c>
      <c r="N397" s="1"/>
      <c r="O397" s="1"/>
    </row>
    <row r="398" spans="1:15" ht="12.75" customHeight="1">
      <c r="A398" s="31">
        <v>388</v>
      </c>
      <c r="B398" s="31" t="s">
        <v>512</v>
      </c>
      <c r="C398" s="31">
        <v>3168.1</v>
      </c>
      <c r="D398" s="40">
        <v>3200.6166666666668</v>
      </c>
      <c r="E398" s="40">
        <v>3128.4833333333336</v>
      </c>
      <c r="F398" s="40">
        <v>3088.8666666666668</v>
      </c>
      <c r="G398" s="40">
        <v>3016.7333333333336</v>
      </c>
      <c r="H398" s="40">
        <v>3240.2333333333336</v>
      </c>
      <c r="I398" s="40">
        <v>3312.3666666666668</v>
      </c>
      <c r="J398" s="40">
        <v>3351.9833333333336</v>
      </c>
      <c r="K398" s="31">
        <v>3272.75</v>
      </c>
      <c r="L398" s="31">
        <v>3161</v>
      </c>
      <c r="M398" s="31">
        <v>0.16011</v>
      </c>
      <c r="N398" s="1"/>
      <c r="O398" s="1"/>
    </row>
    <row r="399" spans="1:15" ht="12.75" customHeight="1">
      <c r="A399" s="31">
        <v>389</v>
      </c>
      <c r="B399" s="31" t="s">
        <v>194</v>
      </c>
      <c r="C399" s="31">
        <v>2217.5500000000002</v>
      </c>
      <c r="D399" s="40">
        <v>2249.5166666666669</v>
      </c>
      <c r="E399" s="40">
        <v>2174.0333333333338</v>
      </c>
      <c r="F399" s="40">
        <v>2130.5166666666669</v>
      </c>
      <c r="G399" s="40">
        <v>2055.0333333333338</v>
      </c>
      <c r="H399" s="40">
        <v>2293.0333333333338</v>
      </c>
      <c r="I399" s="40">
        <v>2368.5166666666664</v>
      </c>
      <c r="J399" s="40">
        <v>2412.0333333333338</v>
      </c>
      <c r="K399" s="31">
        <v>2325</v>
      </c>
      <c r="L399" s="31">
        <v>2206</v>
      </c>
      <c r="M399" s="31">
        <v>8.9610099999999999</v>
      </c>
      <c r="N399" s="1"/>
      <c r="O399" s="1"/>
    </row>
    <row r="400" spans="1:15" ht="12.75" customHeight="1">
      <c r="A400" s="31">
        <v>390</v>
      </c>
      <c r="B400" s="31" t="s">
        <v>277</v>
      </c>
      <c r="C400" s="31">
        <v>8376.9500000000007</v>
      </c>
      <c r="D400" s="40">
        <v>8327.15</v>
      </c>
      <c r="E400" s="40">
        <v>8205.2999999999993</v>
      </c>
      <c r="F400" s="40">
        <v>8033.65</v>
      </c>
      <c r="G400" s="40">
        <v>7911.7999999999993</v>
      </c>
      <c r="H400" s="40">
        <v>8498.7999999999993</v>
      </c>
      <c r="I400" s="40">
        <v>8620.6500000000015</v>
      </c>
      <c r="J400" s="40">
        <v>8792.2999999999993</v>
      </c>
      <c r="K400" s="31">
        <v>8449</v>
      </c>
      <c r="L400" s="31">
        <v>8155.5</v>
      </c>
      <c r="M400" s="31">
        <v>0.16331000000000001</v>
      </c>
      <c r="N400" s="1"/>
      <c r="O400" s="1"/>
    </row>
    <row r="401" spans="1:15" ht="12.75" customHeight="1">
      <c r="A401" s="31">
        <v>391</v>
      </c>
      <c r="B401" s="31" t="s">
        <v>513</v>
      </c>
      <c r="C401" s="31">
        <v>7457.5</v>
      </c>
      <c r="D401" s="40">
        <v>7510.0166666666664</v>
      </c>
      <c r="E401" s="40">
        <v>7372.4833333333327</v>
      </c>
      <c r="F401" s="40">
        <v>7287.4666666666662</v>
      </c>
      <c r="G401" s="40">
        <v>7149.9333333333325</v>
      </c>
      <c r="H401" s="40">
        <v>7595.0333333333328</v>
      </c>
      <c r="I401" s="40">
        <v>7732.5666666666657</v>
      </c>
      <c r="J401" s="40">
        <v>7817.583333333333</v>
      </c>
      <c r="K401" s="31">
        <v>7647.55</v>
      </c>
      <c r="L401" s="31">
        <v>7425</v>
      </c>
      <c r="M401" s="31">
        <v>0.13603999999999999</v>
      </c>
      <c r="N401" s="1"/>
      <c r="O401" s="1"/>
    </row>
    <row r="402" spans="1:15" ht="12.75" customHeight="1">
      <c r="A402" s="31">
        <v>392</v>
      </c>
      <c r="B402" s="31" t="s">
        <v>514</v>
      </c>
      <c r="C402" s="31">
        <v>110.1</v>
      </c>
      <c r="D402" s="40">
        <v>111.45</v>
      </c>
      <c r="E402" s="40">
        <v>108.4</v>
      </c>
      <c r="F402" s="40">
        <v>106.7</v>
      </c>
      <c r="G402" s="40">
        <v>103.65</v>
      </c>
      <c r="H402" s="40">
        <v>113.15</v>
      </c>
      <c r="I402" s="40">
        <v>116.19999999999999</v>
      </c>
      <c r="J402" s="40">
        <v>117.9</v>
      </c>
      <c r="K402" s="31">
        <v>114.5</v>
      </c>
      <c r="L402" s="31">
        <v>109.75</v>
      </c>
      <c r="M402" s="31">
        <v>5.5722899999999997</v>
      </c>
      <c r="N402" s="1"/>
      <c r="O402" s="1"/>
    </row>
    <row r="403" spans="1:15" ht="12.75" customHeight="1">
      <c r="A403" s="31">
        <v>393</v>
      </c>
      <c r="B403" s="31" t="s">
        <v>515</v>
      </c>
      <c r="C403" s="31">
        <v>185.7</v>
      </c>
      <c r="D403" s="40">
        <v>188.93333333333331</v>
      </c>
      <c r="E403" s="40">
        <v>180.86666666666662</v>
      </c>
      <c r="F403" s="40">
        <v>176.0333333333333</v>
      </c>
      <c r="G403" s="40">
        <v>167.96666666666661</v>
      </c>
      <c r="H403" s="40">
        <v>193.76666666666662</v>
      </c>
      <c r="I403" s="40">
        <v>201.83333333333329</v>
      </c>
      <c r="J403" s="40">
        <v>206.66666666666663</v>
      </c>
      <c r="K403" s="31">
        <v>197</v>
      </c>
      <c r="L403" s="31">
        <v>184.1</v>
      </c>
      <c r="M403" s="31">
        <v>19.7865</v>
      </c>
      <c r="N403" s="1"/>
      <c r="O403" s="1"/>
    </row>
    <row r="404" spans="1:15" ht="12.75" customHeight="1">
      <c r="A404" s="31">
        <v>394</v>
      </c>
      <c r="B404" s="31" t="s">
        <v>516</v>
      </c>
      <c r="C404" s="31">
        <v>311.10000000000002</v>
      </c>
      <c r="D404" s="40">
        <v>314.7</v>
      </c>
      <c r="E404" s="40">
        <v>301.39999999999998</v>
      </c>
      <c r="F404" s="40">
        <v>291.7</v>
      </c>
      <c r="G404" s="40">
        <v>278.39999999999998</v>
      </c>
      <c r="H404" s="40">
        <v>324.39999999999998</v>
      </c>
      <c r="I404" s="40">
        <v>337.70000000000005</v>
      </c>
      <c r="J404" s="40">
        <v>347.4</v>
      </c>
      <c r="K404" s="31">
        <v>328</v>
      </c>
      <c r="L404" s="31">
        <v>305</v>
      </c>
      <c r="M404" s="31">
        <v>6.9678000000000004</v>
      </c>
      <c r="N404" s="1"/>
      <c r="O404" s="1"/>
    </row>
    <row r="405" spans="1:15" ht="12.75" customHeight="1">
      <c r="A405" s="31">
        <v>395</v>
      </c>
      <c r="B405" s="31" t="s">
        <v>517</v>
      </c>
      <c r="C405" s="31">
        <v>2439.4</v>
      </c>
      <c r="D405" s="40">
        <v>2435.35</v>
      </c>
      <c r="E405" s="40">
        <v>2395.6999999999998</v>
      </c>
      <c r="F405" s="40">
        <v>2352</v>
      </c>
      <c r="G405" s="40">
        <v>2312.35</v>
      </c>
      <c r="H405" s="40">
        <v>2479.0499999999997</v>
      </c>
      <c r="I405" s="40">
        <v>2518.7000000000003</v>
      </c>
      <c r="J405" s="40">
        <v>2562.3999999999996</v>
      </c>
      <c r="K405" s="31">
        <v>2475</v>
      </c>
      <c r="L405" s="31">
        <v>2391.65</v>
      </c>
      <c r="M405" s="31">
        <v>0.52276</v>
      </c>
      <c r="N405" s="1"/>
      <c r="O405" s="1"/>
    </row>
    <row r="406" spans="1:15" ht="12.75" customHeight="1">
      <c r="A406" s="31">
        <v>396</v>
      </c>
      <c r="B406" s="31" t="s">
        <v>518</v>
      </c>
      <c r="C406" s="31">
        <v>574.85</v>
      </c>
      <c r="D406" s="40">
        <v>577.35</v>
      </c>
      <c r="E406" s="40">
        <v>560.5</v>
      </c>
      <c r="F406" s="40">
        <v>546.15</v>
      </c>
      <c r="G406" s="40">
        <v>529.29999999999995</v>
      </c>
      <c r="H406" s="40">
        <v>591.70000000000005</v>
      </c>
      <c r="I406" s="40">
        <v>608.55000000000018</v>
      </c>
      <c r="J406" s="40">
        <v>622.90000000000009</v>
      </c>
      <c r="K406" s="31">
        <v>594.20000000000005</v>
      </c>
      <c r="L406" s="31">
        <v>563</v>
      </c>
      <c r="M406" s="31">
        <v>3.7500499999999999</v>
      </c>
      <c r="N406" s="1"/>
      <c r="O406" s="1"/>
    </row>
    <row r="407" spans="1:15" ht="12.75" customHeight="1">
      <c r="A407" s="31">
        <v>397</v>
      </c>
      <c r="B407" s="31" t="s">
        <v>519</v>
      </c>
      <c r="C407" s="31">
        <v>131.80000000000001</v>
      </c>
      <c r="D407" s="40">
        <v>132.75</v>
      </c>
      <c r="E407" s="40">
        <v>130.05000000000001</v>
      </c>
      <c r="F407" s="40">
        <v>128.30000000000001</v>
      </c>
      <c r="G407" s="40">
        <v>125.60000000000002</v>
      </c>
      <c r="H407" s="40">
        <v>134.5</v>
      </c>
      <c r="I407" s="40">
        <v>137.19999999999999</v>
      </c>
      <c r="J407" s="40">
        <v>138.94999999999999</v>
      </c>
      <c r="K407" s="31">
        <v>135.44999999999999</v>
      </c>
      <c r="L407" s="31">
        <v>131</v>
      </c>
      <c r="M407" s="31">
        <v>16.649799999999999</v>
      </c>
      <c r="N407" s="1"/>
      <c r="O407" s="1"/>
    </row>
    <row r="408" spans="1:15" ht="12.75" customHeight="1">
      <c r="A408" s="31">
        <v>398</v>
      </c>
      <c r="B408" s="31" t="s">
        <v>520</v>
      </c>
      <c r="C408" s="31">
        <v>323</v>
      </c>
      <c r="D408" s="40">
        <v>328.65</v>
      </c>
      <c r="E408" s="40">
        <v>311.49999999999994</v>
      </c>
      <c r="F408" s="40">
        <v>299.99999999999994</v>
      </c>
      <c r="G408" s="40">
        <v>282.84999999999991</v>
      </c>
      <c r="H408" s="40">
        <v>340.15</v>
      </c>
      <c r="I408" s="40">
        <v>357.30000000000007</v>
      </c>
      <c r="J408" s="40">
        <v>368.8</v>
      </c>
      <c r="K408" s="31">
        <v>345.8</v>
      </c>
      <c r="L408" s="31">
        <v>317.14999999999998</v>
      </c>
      <c r="M408" s="31">
        <v>27.79326</v>
      </c>
      <c r="N408" s="1"/>
      <c r="O408" s="1"/>
    </row>
    <row r="409" spans="1:15" ht="12.75" customHeight="1">
      <c r="A409" s="31">
        <v>399</v>
      </c>
      <c r="B409" s="31" t="s">
        <v>192</v>
      </c>
      <c r="C409" s="31">
        <v>27738.2</v>
      </c>
      <c r="D409" s="40">
        <v>27659.483333333334</v>
      </c>
      <c r="E409" s="40">
        <v>27304.716666666667</v>
      </c>
      <c r="F409" s="40">
        <v>26871.233333333334</v>
      </c>
      <c r="G409" s="40">
        <v>26516.466666666667</v>
      </c>
      <c r="H409" s="40">
        <v>28092.966666666667</v>
      </c>
      <c r="I409" s="40">
        <v>28447.733333333337</v>
      </c>
      <c r="J409" s="40">
        <v>28881.216666666667</v>
      </c>
      <c r="K409" s="31">
        <v>28014.25</v>
      </c>
      <c r="L409" s="31">
        <v>27226</v>
      </c>
      <c r="M409" s="31">
        <v>0.27129999999999999</v>
      </c>
      <c r="N409" s="1"/>
      <c r="O409" s="1"/>
    </row>
    <row r="410" spans="1:15" ht="12.75" customHeight="1">
      <c r="A410" s="31">
        <v>400</v>
      </c>
      <c r="B410" s="31" t="s">
        <v>521</v>
      </c>
      <c r="C410" s="31">
        <v>2163.3000000000002</v>
      </c>
      <c r="D410" s="40">
        <v>2184.9166666666665</v>
      </c>
      <c r="E410" s="40">
        <v>2119.833333333333</v>
      </c>
      <c r="F410" s="40">
        <v>2076.3666666666663</v>
      </c>
      <c r="G410" s="40">
        <v>2011.2833333333328</v>
      </c>
      <c r="H410" s="40">
        <v>2228.3833333333332</v>
      </c>
      <c r="I410" s="40">
        <v>2293.4666666666662</v>
      </c>
      <c r="J410" s="40">
        <v>2336.9333333333334</v>
      </c>
      <c r="K410" s="31">
        <v>2250</v>
      </c>
      <c r="L410" s="31">
        <v>2141.4499999999998</v>
      </c>
      <c r="M410" s="31">
        <v>0.48654999999999998</v>
      </c>
      <c r="N410" s="1"/>
      <c r="O410" s="1"/>
    </row>
    <row r="411" spans="1:15" ht="12.75" customHeight="1">
      <c r="A411" s="31">
        <v>401</v>
      </c>
      <c r="B411" s="31" t="s">
        <v>195</v>
      </c>
      <c r="C411" s="31">
        <v>1518.6</v>
      </c>
      <c r="D411" s="40">
        <v>1520.9166666666667</v>
      </c>
      <c r="E411" s="40">
        <v>1483.0333333333335</v>
      </c>
      <c r="F411" s="40">
        <v>1447.4666666666667</v>
      </c>
      <c r="G411" s="40">
        <v>1409.5833333333335</v>
      </c>
      <c r="H411" s="40">
        <v>1556.4833333333336</v>
      </c>
      <c r="I411" s="40">
        <v>1594.3666666666668</v>
      </c>
      <c r="J411" s="40">
        <v>1629.9333333333336</v>
      </c>
      <c r="K411" s="31">
        <v>1558.8</v>
      </c>
      <c r="L411" s="31">
        <v>1485.35</v>
      </c>
      <c r="M411" s="31">
        <v>38.892180000000003</v>
      </c>
      <c r="N411" s="1"/>
      <c r="O411" s="1"/>
    </row>
    <row r="412" spans="1:15" ht="12.75" customHeight="1">
      <c r="A412" s="31">
        <v>402</v>
      </c>
      <c r="B412" s="31" t="s">
        <v>193</v>
      </c>
      <c r="C412" s="31">
        <v>2172.9</v>
      </c>
      <c r="D412" s="40">
        <v>2176.2166666666667</v>
      </c>
      <c r="E412" s="40">
        <v>2142.6833333333334</v>
      </c>
      <c r="F412" s="40">
        <v>2112.4666666666667</v>
      </c>
      <c r="G412" s="40">
        <v>2078.9333333333334</v>
      </c>
      <c r="H412" s="40">
        <v>2206.4333333333334</v>
      </c>
      <c r="I412" s="40">
        <v>2239.9666666666672</v>
      </c>
      <c r="J412" s="40">
        <v>2270.1833333333334</v>
      </c>
      <c r="K412" s="31">
        <v>2209.75</v>
      </c>
      <c r="L412" s="31">
        <v>2146</v>
      </c>
      <c r="M412" s="31">
        <v>1.26898</v>
      </c>
      <c r="N412" s="1"/>
      <c r="O412" s="1"/>
    </row>
    <row r="413" spans="1:15" ht="12.75" customHeight="1">
      <c r="A413" s="31">
        <v>403</v>
      </c>
      <c r="B413" s="31" t="s">
        <v>522</v>
      </c>
      <c r="C413" s="31">
        <v>779.65</v>
      </c>
      <c r="D413" s="40">
        <v>779.38333333333321</v>
      </c>
      <c r="E413" s="40">
        <v>756.21666666666647</v>
      </c>
      <c r="F413" s="40">
        <v>732.7833333333333</v>
      </c>
      <c r="G413" s="40">
        <v>709.61666666666656</v>
      </c>
      <c r="H413" s="40">
        <v>802.81666666666638</v>
      </c>
      <c r="I413" s="40">
        <v>825.98333333333312</v>
      </c>
      <c r="J413" s="40">
        <v>849.41666666666629</v>
      </c>
      <c r="K413" s="31">
        <v>802.55</v>
      </c>
      <c r="L413" s="31">
        <v>755.95</v>
      </c>
      <c r="M413" s="31">
        <v>2.6156899999999998</v>
      </c>
      <c r="N413" s="1"/>
      <c r="O413" s="1"/>
    </row>
    <row r="414" spans="1:15" ht="12.75" customHeight="1">
      <c r="A414" s="31">
        <v>404</v>
      </c>
      <c r="B414" s="31" t="s">
        <v>523</v>
      </c>
      <c r="C414" s="31">
        <v>2208.4499999999998</v>
      </c>
      <c r="D414" s="40">
        <v>2299.4833333333331</v>
      </c>
      <c r="E414" s="40">
        <v>2008.9666666666662</v>
      </c>
      <c r="F414" s="40">
        <v>1809.4833333333331</v>
      </c>
      <c r="G414" s="40">
        <v>1518.9666666666662</v>
      </c>
      <c r="H414" s="40">
        <v>2498.9666666666662</v>
      </c>
      <c r="I414" s="40">
        <v>2789.4833333333336</v>
      </c>
      <c r="J414" s="40">
        <v>2988.9666666666662</v>
      </c>
      <c r="K414" s="31">
        <v>2590</v>
      </c>
      <c r="L414" s="31">
        <v>2100</v>
      </c>
      <c r="M414" s="31">
        <v>4.3956799999999996</v>
      </c>
      <c r="N414" s="1"/>
      <c r="O414" s="1"/>
    </row>
    <row r="415" spans="1:15" ht="12.75" customHeight="1">
      <c r="A415" s="31">
        <v>405</v>
      </c>
      <c r="B415" s="31" t="s">
        <v>524</v>
      </c>
      <c r="C415" s="31">
        <v>1337.45</v>
      </c>
      <c r="D415" s="40">
        <v>1358.3833333333334</v>
      </c>
      <c r="E415" s="40">
        <v>1309.0666666666668</v>
      </c>
      <c r="F415" s="40">
        <v>1280.6833333333334</v>
      </c>
      <c r="G415" s="40">
        <v>1231.3666666666668</v>
      </c>
      <c r="H415" s="40">
        <v>1386.7666666666669</v>
      </c>
      <c r="I415" s="40">
        <v>1436.0833333333335</v>
      </c>
      <c r="J415" s="40">
        <v>1464.4666666666669</v>
      </c>
      <c r="K415" s="31">
        <v>1407.7</v>
      </c>
      <c r="L415" s="31">
        <v>1330</v>
      </c>
      <c r="M415" s="31">
        <v>0.68654999999999999</v>
      </c>
      <c r="N415" s="1"/>
      <c r="O415" s="1"/>
    </row>
    <row r="416" spans="1:15" ht="12.75" customHeight="1">
      <c r="A416" s="31">
        <v>406</v>
      </c>
      <c r="B416" s="31" t="s">
        <v>525</v>
      </c>
      <c r="C416" s="31">
        <v>799.05</v>
      </c>
      <c r="D416" s="40">
        <v>805.94999999999993</v>
      </c>
      <c r="E416" s="40">
        <v>768.59999999999991</v>
      </c>
      <c r="F416" s="40">
        <v>738.15</v>
      </c>
      <c r="G416" s="40">
        <v>700.8</v>
      </c>
      <c r="H416" s="40">
        <v>836.39999999999986</v>
      </c>
      <c r="I416" s="40">
        <v>873.75</v>
      </c>
      <c r="J416" s="40">
        <v>904.19999999999982</v>
      </c>
      <c r="K416" s="31">
        <v>843.3</v>
      </c>
      <c r="L416" s="31">
        <v>775.5</v>
      </c>
      <c r="M416" s="31">
        <v>19.09638</v>
      </c>
      <c r="N416" s="1"/>
      <c r="O416" s="1"/>
    </row>
    <row r="417" spans="1:15" ht="12.75" customHeight="1">
      <c r="A417" s="31">
        <v>407</v>
      </c>
      <c r="B417" s="31" t="s">
        <v>526</v>
      </c>
      <c r="C417" s="31">
        <v>522.29999999999995</v>
      </c>
      <c r="D417" s="40">
        <v>523.03333333333342</v>
      </c>
      <c r="E417" s="40">
        <v>506.21666666666681</v>
      </c>
      <c r="F417" s="40">
        <v>490.13333333333338</v>
      </c>
      <c r="G417" s="40">
        <v>473.31666666666678</v>
      </c>
      <c r="H417" s="40">
        <v>539.11666666666679</v>
      </c>
      <c r="I417" s="40">
        <v>555.93333333333339</v>
      </c>
      <c r="J417" s="40">
        <v>572.01666666666688</v>
      </c>
      <c r="K417" s="31">
        <v>539.85</v>
      </c>
      <c r="L417" s="31">
        <v>506.95</v>
      </c>
      <c r="M417" s="31">
        <v>1.43007</v>
      </c>
      <c r="N417" s="1"/>
      <c r="O417" s="1"/>
    </row>
    <row r="418" spans="1:15" ht="12.75" customHeight="1">
      <c r="A418" s="31">
        <v>408</v>
      </c>
      <c r="B418" s="31" t="s">
        <v>527</v>
      </c>
      <c r="C418" s="31">
        <v>73.25</v>
      </c>
      <c r="D418" s="40">
        <v>73.966666666666669</v>
      </c>
      <c r="E418" s="40">
        <v>71.933333333333337</v>
      </c>
      <c r="F418" s="40">
        <v>70.616666666666674</v>
      </c>
      <c r="G418" s="40">
        <v>68.583333333333343</v>
      </c>
      <c r="H418" s="40">
        <v>75.283333333333331</v>
      </c>
      <c r="I418" s="40">
        <v>77.316666666666663</v>
      </c>
      <c r="J418" s="40">
        <v>78.633333333333326</v>
      </c>
      <c r="K418" s="31">
        <v>76</v>
      </c>
      <c r="L418" s="31">
        <v>72.650000000000006</v>
      </c>
      <c r="M418" s="31">
        <v>21.771570000000001</v>
      </c>
      <c r="N418" s="1"/>
      <c r="O418" s="1"/>
    </row>
    <row r="419" spans="1:15" ht="12.75" customHeight="1">
      <c r="A419" s="31">
        <v>409</v>
      </c>
      <c r="B419" s="31" t="s">
        <v>528</v>
      </c>
      <c r="C419" s="31">
        <v>100.65</v>
      </c>
      <c r="D419" s="40">
        <v>101.11666666666667</v>
      </c>
      <c r="E419" s="40">
        <v>99.533333333333346</v>
      </c>
      <c r="F419" s="40">
        <v>98.416666666666671</v>
      </c>
      <c r="G419" s="40">
        <v>96.833333333333343</v>
      </c>
      <c r="H419" s="40">
        <v>102.23333333333335</v>
      </c>
      <c r="I419" s="40">
        <v>103.81666666666666</v>
      </c>
      <c r="J419" s="40">
        <v>104.93333333333335</v>
      </c>
      <c r="K419" s="31">
        <v>102.7</v>
      </c>
      <c r="L419" s="31">
        <v>100</v>
      </c>
      <c r="M419" s="31">
        <v>2.3952399999999998</v>
      </c>
      <c r="N419" s="1"/>
      <c r="O419" s="1"/>
    </row>
    <row r="420" spans="1:15" ht="12.75" customHeight="1">
      <c r="A420" s="31">
        <v>410</v>
      </c>
      <c r="B420" s="31" t="s">
        <v>191</v>
      </c>
      <c r="C420" s="31">
        <v>502.95</v>
      </c>
      <c r="D420" s="40">
        <v>503.88333333333338</v>
      </c>
      <c r="E420" s="40">
        <v>499.06666666666678</v>
      </c>
      <c r="F420" s="40">
        <v>495.18333333333339</v>
      </c>
      <c r="G420" s="40">
        <v>490.36666666666679</v>
      </c>
      <c r="H420" s="40">
        <v>507.76666666666677</v>
      </c>
      <c r="I420" s="40">
        <v>512.58333333333337</v>
      </c>
      <c r="J420" s="40">
        <v>516.4666666666667</v>
      </c>
      <c r="K420" s="31">
        <v>508.7</v>
      </c>
      <c r="L420" s="31">
        <v>500</v>
      </c>
      <c r="M420" s="31">
        <v>240.80484999999999</v>
      </c>
      <c r="N420" s="1"/>
      <c r="O420" s="1"/>
    </row>
    <row r="421" spans="1:15" ht="12.75" customHeight="1">
      <c r="A421" s="31">
        <v>411</v>
      </c>
      <c r="B421" s="31" t="s">
        <v>189</v>
      </c>
      <c r="C421" s="31">
        <v>116.5</v>
      </c>
      <c r="D421" s="40">
        <v>117.16666666666667</v>
      </c>
      <c r="E421" s="40">
        <v>114.48333333333335</v>
      </c>
      <c r="F421" s="40">
        <v>112.46666666666668</v>
      </c>
      <c r="G421" s="40">
        <v>109.78333333333336</v>
      </c>
      <c r="H421" s="40">
        <v>119.18333333333334</v>
      </c>
      <c r="I421" s="40">
        <v>121.86666666666665</v>
      </c>
      <c r="J421" s="40">
        <v>123.88333333333333</v>
      </c>
      <c r="K421" s="31">
        <v>119.85</v>
      </c>
      <c r="L421" s="31">
        <v>115.15</v>
      </c>
      <c r="M421" s="31">
        <v>247.43699000000001</v>
      </c>
      <c r="N421" s="1"/>
      <c r="O421" s="1"/>
    </row>
    <row r="422" spans="1:15" ht="12.75" customHeight="1">
      <c r="A422" s="31">
        <v>412</v>
      </c>
      <c r="B422" s="31" t="s">
        <v>529</v>
      </c>
      <c r="C422" s="31">
        <v>405.35</v>
      </c>
      <c r="D422" s="40">
        <v>408.15000000000003</v>
      </c>
      <c r="E422" s="40">
        <v>398.30000000000007</v>
      </c>
      <c r="F422" s="40">
        <v>391.25000000000006</v>
      </c>
      <c r="G422" s="40">
        <v>381.40000000000009</v>
      </c>
      <c r="H422" s="40">
        <v>415.20000000000005</v>
      </c>
      <c r="I422" s="40">
        <v>425.05000000000007</v>
      </c>
      <c r="J422" s="40">
        <v>432.1</v>
      </c>
      <c r="K422" s="31">
        <v>418</v>
      </c>
      <c r="L422" s="31">
        <v>401.1</v>
      </c>
      <c r="M422" s="31">
        <v>10.621499999999999</v>
      </c>
      <c r="N422" s="1"/>
      <c r="O422" s="1"/>
    </row>
    <row r="423" spans="1:15" ht="12.75" customHeight="1">
      <c r="A423" s="31">
        <v>413</v>
      </c>
      <c r="B423" s="31" t="s">
        <v>530</v>
      </c>
      <c r="C423" s="31">
        <v>300.7</v>
      </c>
      <c r="D423" s="40">
        <v>293.73333333333335</v>
      </c>
      <c r="E423" s="40">
        <v>283.9666666666667</v>
      </c>
      <c r="F423" s="40">
        <v>267.23333333333335</v>
      </c>
      <c r="G423" s="40">
        <v>257.4666666666667</v>
      </c>
      <c r="H423" s="40">
        <v>310.4666666666667</v>
      </c>
      <c r="I423" s="40">
        <v>320.23333333333335</v>
      </c>
      <c r="J423" s="40">
        <v>336.9666666666667</v>
      </c>
      <c r="K423" s="31">
        <v>303.5</v>
      </c>
      <c r="L423" s="31">
        <v>277</v>
      </c>
      <c r="M423" s="31">
        <v>45.109549999999999</v>
      </c>
      <c r="N423" s="1"/>
      <c r="O423" s="1"/>
    </row>
    <row r="424" spans="1:15" ht="12.75" customHeight="1">
      <c r="A424" s="31">
        <v>414</v>
      </c>
      <c r="B424" s="31" t="s">
        <v>531</v>
      </c>
      <c r="C424" s="31">
        <v>546.9</v>
      </c>
      <c r="D424" s="40">
        <v>550.76666666666677</v>
      </c>
      <c r="E424" s="40">
        <v>538.53333333333353</v>
      </c>
      <c r="F424" s="40">
        <v>530.16666666666674</v>
      </c>
      <c r="G424" s="40">
        <v>517.93333333333351</v>
      </c>
      <c r="H424" s="40">
        <v>559.13333333333355</v>
      </c>
      <c r="I424" s="40">
        <v>571.3666666666669</v>
      </c>
      <c r="J424" s="40">
        <v>579.73333333333358</v>
      </c>
      <c r="K424" s="31">
        <v>563</v>
      </c>
      <c r="L424" s="31">
        <v>542.4</v>
      </c>
      <c r="M424" s="31">
        <v>4.5931699999999998</v>
      </c>
      <c r="N424" s="1"/>
      <c r="O424" s="1"/>
    </row>
    <row r="425" spans="1:15" ht="12.75" customHeight="1">
      <c r="A425" s="31">
        <v>415</v>
      </c>
      <c r="B425" s="31" t="s">
        <v>532</v>
      </c>
      <c r="C425" s="31">
        <v>606.75</v>
      </c>
      <c r="D425" s="40">
        <v>612.4666666666667</v>
      </c>
      <c r="E425" s="40">
        <v>597.43333333333339</v>
      </c>
      <c r="F425" s="40">
        <v>588.11666666666667</v>
      </c>
      <c r="G425" s="40">
        <v>573.08333333333337</v>
      </c>
      <c r="H425" s="40">
        <v>621.78333333333342</v>
      </c>
      <c r="I425" s="40">
        <v>636.81666666666672</v>
      </c>
      <c r="J425" s="40">
        <v>646.13333333333344</v>
      </c>
      <c r="K425" s="31">
        <v>627.5</v>
      </c>
      <c r="L425" s="31">
        <v>603.15</v>
      </c>
      <c r="M425" s="31">
        <v>2.3438099999999999</v>
      </c>
      <c r="N425" s="1"/>
      <c r="O425" s="1"/>
    </row>
    <row r="426" spans="1:15" ht="12.75" customHeight="1">
      <c r="A426" s="31">
        <v>416</v>
      </c>
      <c r="B426" s="31" t="s">
        <v>533</v>
      </c>
      <c r="C426" s="31">
        <v>389.2</v>
      </c>
      <c r="D426" s="40">
        <v>394.25</v>
      </c>
      <c r="E426" s="40">
        <v>382.45</v>
      </c>
      <c r="F426" s="40">
        <v>375.7</v>
      </c>
      <c r="G426" s="40">
        <v>363.9</v>
      </c>
      <c r="H426" s="40">
        <v>401</v>
      </c>
      <c r="I426" s="40">
        <v>412.79999999999995</v>
      </c>
      <c r="J426" s="40">
        <v>419.55</v>
      </c>
      <c r="K426" s="31">
        <v>406.05</v>
      </c>
      <c r="L426" s="31">
        <v>387.5</v>
      </c>
      <c r="M426" s="31">
        <v>4.8680300000000001</v>
      </c>
      <c r="N426" s="1"/>
      <c r="O426" s="1"/>
    </row>
    <row r="427" spans="1:15" ht="12.75" customHeight="1">
      <c r="A427" s="31">
        <v>417</v>
      </c>
      <c r="B427" s="31" t="s">
        <v>534</v>
      </c>
      <c r="C427" s="31">
        <v>284.7</v>
      </c>
      <c r="D427" s="40">
        <v>286.60000000000002</v>
      </c>
      <c r="E427" s="40">
        <v>278.20000000000005</v>
      </c>
      <c r="F427" s="40">
        <v>271.70000000000005</v>
      </c>
      <c r="G427" s="40">
        <v>263.30000000000007</v>
      </c>
      <c r="H427" s="40">
        <v>293.10000000000002</v>
      </c>
      <c r="I427" s="40">
        <v>301.5</v>
      </c>
      <c r="J427" s="40">
        <v>308</v>
      </c>
      <c r="K427" s="31">
        <v>295</v>
      </c>
      <c r="L427" s="31">
        <v>280.10000000000002</v>
      </c>
      <c r="M427" s="31">
        <v>7.9085799999999997</v>
      </c>
      <c r="N427" s="1"/>
      <c r="O427" s="1"/>
    </row>
    <row r="428" spans="1:15" ht="12.75" customHeight="1">
      <c r="A428" s="31">
        <v>418</v>
      </c>
      <c r="B428" s="31" t="s">
        <v>196</v>
      </c>
      <c r="C428" s="31">
        <v>812.55</v>
      </c>
      <c r="D428" s="40">
        <v>813.18333333333339</v>
      </c>
      <c r="E428" s="40">
        <v>799.51666666666677</v>
      </c>
      <c r="F428" s="40">
        <v>786.48333333333335</v>
      </c>
      <c r="G428" s="40">
        <v>772.81666666666672</v>
      </c>
      <c r="H428" s="40">
        <v>826.21666666666681</v>
      </c>
      <c r="I428" s="40">
        <v>839.88333333333333</v>
      </c>
      <c r="J428" s="40">
        <v>852.91666666666686</v>
      </c>
      <c r="K428" s="31">
        <v>826.85</v>
      </c>
      <c r="L428" s="31">
        <v>800.15</v>
      </c>
      <c r="M428" s="31">
        <v>17.095230000000001</v>
      </c>
      <c r="N428" s="1"/>
      <c r="O428" s="1"/>
    </row>
    <row r="429" spans="1:15" ht="12.75" customHeight="1">
      <c r="A429" s="31">
        <v>419</v>
      </c>
      <c r="B429" s="31" t="s">
        <v>197</v>
      </c>
      <c r="C429" s="31">
        <v>550.5</v>
      </c>
      <c r="D429" s="40">
        <v>549.33333333333337</v>
      </c>
      <c r="E429" s="40">
        <v>541.2166666666667</v>
      </c>
      <c r="F429" s="40">
        <v>531.93333333333328</v>
      </c>
      <c r="G429" s="40">
        <v>523.81666666666661</v>
      </c>
      <c r="H429" s="40">
        <v>558.61666666666679</v>
      </c>
      <c r="I429" s="40">
        <v>566.73333333333335</v>
      </c>
      <c r="J429" s="40">
        <v>576.01666666666688</v>
      </c>
      <c r="K429" s="31">
        <v>557.45000000000005</v>
      </c>
      <c r="L429" s="31">
        <v>540.04999999999995</v>
      </c>
      <c r="M429" s="31">
        <v>19.608519999999999</v>
      </c>
      <c r="N429" s="1"/>
      <c r="O429" s="1"/>
    </row>
    <row r="430" spans="1:15" ht="12.75" customHeight="1">
      <c r="A430" s="31">
        <v>420</v>
      </c>
      <c r="B430" s="31" t="s">
        <v>535</v>
      </c>
      <c r="C430" s="31">
        <v>3734.1</v>
      </c>
      <c r="D430" s="40">
        <v>3720.2333333333336</v>
      </c>
      <c r="E430" s="40">
        <v>3665.4666666666672</v>
      </c>
      <c r="F430" s="40">
        <v>3596.8333333333335</v>
      </c>
      <c r="G430" s="40">
        <v>3542.0666666666671</v>
      </c>
      <c r="H430" s="40">
        <v>3788.8666666666672</v>
      </c>
      <c r="I430" s="40">
        <v>3843.6333333333337</v>
      </c>
      <c r="J430" s="40">
        <v>3912.2666666666673</v>
      </c>
      <c r="K430" s="31">
        <v>3775</v>
      </c>
      <c r="L430" s="31">
        <v>3651.6</v>
      </c>
      <c r="M430" s="31">
        <v>0.17038</v>
      </c>
      <c r="N430" s="1"/>
      <c r="O430" s="1"/>
    </row>
    <row r="431" spans="1:15" ht="12.75" customHeight="1">
      <c r="A431" s="31">
        <v>421</v>
      </c>
      <c r="B431" s="31" t="s">
        <v>536</v>
      </c>
      <c r="C431" s="31">
        <v>2519.3000000000002</v>
      </c>
      <c r="D431" s="40">
        <v>2491.4500000000003</v>
      </c>
      <c r="E431" s="40">
        <v>2457.9000000000005</v>
      </c>
      <c r="F431" s="40">
        <v>2396.5000000000005</v>
      </c>
      <c r="G431" s="40">
        <v>2362.9500000000007</v>
      </c>
      <c r="H431" s="40">
        <v>2552.8500000000004</v>
      </c>
      <c r="I431" s="40">
        <v>2586.4000000000005</v>
      </c>
      <c r="J431" s="40">
        <v>2647.8</v>
      </c>
      <c r="K431" s="31">
        <v>2525</v>
      </c>
      <c r="L431" s="31">
        <v>2430.0500000000002</v>
      </c>
      <c r="M431" s="31">
        <v>0.98904999999999998</v>
      </c>
      <c r="N431" s="1"/>
      <c r="O431" s="1"/>
    </row>
    <row r="432" spans="1:15" ht="12.75" customHeight="1">
      <c r="A432" s="31">
        <v>422</v>
      </c>
      <c r="B432" s="31" t="s">
        <v>537</v>
      </c>
      <c r="C432" s="31">
        <v>830.1</v>
      </c>
      <c r="D432" s="40">
        <v>822.38333333333333</v>
      </c>
      <c r="E432" s="40">
        <v>782.9666666666667</v>
      </c>
      <c r="F432" s="40">
        <v>735.83333333333337</v>
      </c>
      <c r="G432" s="40">
        <v>696.41666666666674</v>
      </c>
      <c r="H432" s="40">
        <v>869.51666666666665</v>
      </c>
      <c r="I432" s="40">
        <v>908.93333333333339</v>
      </c>
      <c r="J432" s="40">
        <v>956.06666666666661</v>
      </c>
      <c r="K432" s="31">
        <v>861.8</v>
      </c>
      <c r="L432" s="31">
        <v>775.25</v>
      </c>
      <c r="M432" s="31">
        <v>0.96938999999999997</v>
      </c>
      <c r="N432" s="1"/>
      <c r="O432" s="1"/>
    </row>
    <row r="433" spans="1:15" ht="12.75" customHeight="1">
      <c r="A433" s="31">
        <v>423</v>
      </c>
      <c r="B433" s="31" t="s">
        <v>538</v>
      </c>
      <c r="C433" s="31">
        <v>469.4</v>
      </c>
      <c r="D433" s="40">
        <v>474.34999999999997</v>
      </c>
      <c r="E433" s="40">
        <v>461.04999999999995</v>
      </c>
      <c r="F433" s="40">
        <v>452.7</v>
      </c>
      <c r="G433" s="40">
        <v>439.4</v>
      </c>
      <c r="H433" s="40">
        <v>482.69999999999993</v>
      </c>
      <c r="I433" s="40">
        <v>496</v>
      </c>
      <c r="J433" s="40">
        <v>504.34999999999991</v>
      </c>
      <c r="K433" s="31">
        <v>487.65</v>
      </c>
      <c r="L433" s="31">
        <v>466</v>
      </c>
      <c r="M433" s="31">
        <v>5.0502900000000004</v>
      </c>
      <c r="N433" s="1"/>
      <c r="O433" s="1"/>
    </row>
    <row r="434" spans="1:15" ht="12.75" customHeight="1">
      <c r="A434" s="31">
        <v>424</v>
      </c>
      <c r="B434" s="31" t="s">
        <v>539</v>
      </c>
      <c r="C434" s="31">
        <v>344.4</v>
      </c>
      <c r="D434" s="40">
        <v>352.56666666666666</v>
      </c>
      <c r="E434" s="40">
        <v>331.0333333333333</v>
      </c>
      <c r="F434" s="40">
        <v>317.66666666666663</v>
      </c>
      <c r="G434" s="40">
        <v>296.13333333333327</v>
      </c>
      <c r="H434" s="40">
        <v>365.93333333333334</v>
      </c>
      <c r="I434" s="40">
        <v>387.46666666666675</v>
      </c>
      <c r="J434" s="40">
        <v>400.83333333333337</v>
      </c>
      <c r="K434" s="31">
        <v>374.1</v>
      </c>
      <c r="L434" s="31">
        <v>339.2</v>
      </c>
      <c r="M434" s="31">
        <v>1.56565</v>
      </c>
      <c r="N434" s="1"/>
      <c r="O434" s="1"/>
    </row>
    <row r="435" spans="1:15" ht="12.75" customHeight="1">
      <c r="A435" s="31">
        <v>425</v>
      </c>
      <c r="B435" s="31" t="s">
        <v>540</v>
      </c>
      <c r="C435" s="31">
        <v>2368.15</v>
      </c>
      <c r="D435" s="40">
        <v>2367.7333333333336</v>
      </c>
      <c r="E435" s="40">
        <v>2305.916666666667</v>
      </c>
      <c r="F435" s="40">
        <v>2243.6833333333334</v>
      </c>
      <c r="G435" s="40">
        <v>2181.8666666666668</v>
      </c>
      <c r="H435" s="40">
        <v>2429.9666666666672</v>
      </c>
      <c r="I435" s="40">
        <v>2491.7833333333338</v>
      </c>
      <c r="J435" s="40">
        <v>2554.0166666666673</v>
      </c>
      <c r="K435" s="31">
        <v>2429.5500000000002</v>
      </c>
      <c r="L435" s="31">
        <v>2305.5</v>
      </c>
      <c r="M435" s="31">
        <v>1.45184</v>
      </c>
      <c r="N435" s="1"/>
      <c r="O435" s="1"/>
    </row>
    <row r="436" spans="1:15" ht="12.75" customHeight="1">
      <c r="A436" s="31">
        <v>426</v>
      </c>
      <c r="B436" s="31" t="s">
        <v>541</v>
      </c>
      <c r="C436" s="31">
        <v>640.79999999999995</v>
      </c>
      <c r="D436" s="40">
        <v>664.26666666666665</v>
      </c>
      <c r="E436" s="40">
        <v>610.5333333333333</v>
      </c>
      <c r="F436" s="40">
        <v>580.26666666666665</v>
      </c>
      <c r="G436" s="40">
        <v>526.5333333333333</v>
      </c>
      <c r="H436" s="40">
        <v>694.5333333333333</v>
      </c>
      <c r="I436" s="40">
        <v>748.26666666666665</v>
      </c>
      <c r="J436" s="40">
        <v>778.5333333333333</v>
      </c>
      <c r="K436" s="31">
        <v>718</v>
      </c>
      <c r="L436" s="31">
        <v>634</v>
      </c>
      <c r="M436" s="31">
        <v>4.9611799999999997</v>
      </c>
      <c r="N436" s="1"/>
      <c r="O436" s="1"/>
    </row>
    <row r="437" spans="1:15" ht="12.75" customHeight="1">
      <c r="A437" s="31">
        <v>427</v>
      </c>
      <c r="B437" s="31" t="s">
        <v>542</v>
      </c>
      <c r="C437" s="31">
        <v>525.20000000000005</v>
      </c>
      <c r="D437" s="40">
        <v>526.76666666666665</v>
      </c>
      <c r="E437" s="40">
        <v>522.48333333333335</v>
      </c>
      <c r="F437" s="40">
        <v>519.76666666666665</v>
      </c>
      <c r="G437" s="40">
        <v>515.48333333333335</v>
      </c>
      <c r="H437" s="40">
        <v>529.48333333333335</v>
      </c>
      <c r="I437" s="40">
        <v>533.76666666666665</v>
      </c>
      <c r="J437" s="40">
        <v>536.48333333333335</v>
      </c>
      <c r="K437" s="31">
        <v>531.04999999999995</v>
      </c>
      <c r="L437" s="31">
        <v>524.04999999999995</v>
      </c>
      <c r="M437" s="31">
        <v>1.2858700000000001</v>
      </c>
      <c r="N437" s="1"/>
      <c r="O437" s="1"/>
    </row>
    <row r="438" spans="1:15" ht="12.75" customHeight="1">
      <c r="A438" s="31">
        <v>428</v>
      </c>
      <c r="B438" s="31" t="s">
        <v>543</v>
      </c>
      <c r="C438" s="31">
        <v>7.05</v>
      </c>
      <c r="D438" s="40">
        <v>7.1000000000000005</v>
      </c>
      <c r="E438" s="40">
        <v>6.9500000000000011</v>
      </c>
      <c r="F438" s="40">
        <v>6.8500000000000005</v>
      </c>
      <c r="G438" s="40">
        <v>6.7000000000000011</v>
      </c>
      <c r="H438" s="40">
        <v>7.2000000000000011</v>
      </c>
      <c r="I438" s="40">
        <v>7.3500000000000014</v>
      </c>
      <c r="J438" s="40">
        <v>7.4500000000000011</v>
      </c>
      <c r="K438" s="31">
        <v>7.25</v>
      </c>
      <c r="L438" s="31">
        <v>7</v>
      </c>
      <c r="M438" s="31">
        <v>165.72668999999999</v>
      </c>
      <c r="N438" s="1"/>
      <c r="O438" s="1"/>
    </row>
    <row r="439" spans="1:15" ht="12.75" customHeight="1">
      <c r="A439" s="31">
        <v>429</v>
      </c>
      <c r="B439" s="31" t="s">
        <v>544</v>
      </c>
      <c r="C439" s="31">
        <v>130.5</v>
      </c>
      <c r="D439" s="40">
        <v>131.96666666666667</v>
      </c>
      <c r="E439" s="40">
        <v>126.93333333333334</v>
      </c>
      <c r="F439" s="40">
        <v>123.36666666666667</v>
      </c>
      <c r="G439" s="40">
        <v>118.33333333333334</v>
      </c>
      <c r="H439" s="40">
        <v>135.53333333333333</v>
      </c>
      <c r="I439" s="40">
        <v>140.56666666666669</v>
      </c>
      <c r="J439" s="40">
        <v>144.13333333333333</v>
      </c>
      <c r="K439" s="31">
        <v>137</v>
      </c>
      <c r="L439" s="31">
        <v>128.4</v>
      </c>
      <c r="M439" s="31">
        <v>2.3914900000000001</v>
      </c>
      <c r="N439" s="1"/>
      <c r="O439" s="1"/>
    </row>
    <row r="440" spans="1:15" ht="12.75" customHeight="1">
      <c r="A440" s="31">
        <v>430</v>
      </c>
      <c r="B440" s="31" t="s">
        <v>545</v>
      </c>
      <c r="C440" s="31">
        <v>1044.25</v>
      </c>
      <c r="D440" s="40">
        <v>1047.1000000000001</v>
      </c>
      <c r="E440" s="40">
        <v>1020.0500000000002</v>
      </c>
      <c r="F440" s="40">
        <v>995.85</v>
      </c>
      <c r="G440" s="40">
        <v>968.80000000000007</v>
      </c>
      <c r="H440" s="40">
        <v>1071.3000000000002</v>
      </c>
      <c r="I440" s="40">
        <v>1098.3499999999999</v>
      </c>
      <c r="J440" s="40">
        <v>1122.5500000000004</v>
      </c>
      <c r="K440" s="31">
        <v>1074.1500000000001</v>
      </c>
      <c r="L440" s="31">
        <v>1022.9</v>
      </c>
      <c r="M440" s="31">
        <v>0.52790999999999999</v>
      </c>
      <c r="N440" s="1"/>
      <c r="O440" s="1"/>
    </row>
    <row r="441" spans="1:15" ht="12.75" customHeight="1">
      <c r="A441" s="31">
        <v>431</v>
      </c>
      <c r="B441" s="31" t="s">
        <v>278</v>
      </c>
      <c r="C441" s="31">
        <v>578.65</v>
      </c>
      <c r="D441" s="40">
        <v>586.7833333333333</v>
      </c>
      <c r="E441" s="40">
        <v>566.86666666666656</v>
      </c>
      <c r="F441" s="40">
        <v>555.08333333333326</v>
      </c>
      <c r="G441" s="40">
        <v>535.16666666666652</v>
      </c>
      <c r="H441" s="40">
        <v>598.56666666666661</v>
      </c>
      <c r="I441" s="40">
        <v>618.48333333333335</v>
      </c>
      <c r="J441" s="40">
        <v>630.26666666666665</v>
      </c>
      <c r="K441" s="31">
        <v>606.70000000000005</v>
      </c>
      <c r="L441" s="31">
        <v>575</v>
      </c>
      <c r="M441" s="31">
        <v>9.1371500000000001</v>
      </c>
      <c r="N441" s="1"/>
      <c r="O441" s="1"/>
    </row>
    <row r="442" spans="1:15" ht="12.75" customHeight="1">
      <c r="A442" s="31">
        <v>432</v>
      </c>
      <c r="B442" s="31" t="s">
        <v>546</v>
      </c>
      <c r="C442" s="31">
        <v>1602.2</v>
      </c>
      <c r="D442" s="40">
        <v>1614.5333333333335</v>
      </c>
      <c r="E442" s="40">
        <v>1542.666666666667</v>
      </c>
      <c r="F442" s="40">
        <v>1483.1333333333334</v>
      </c>
      <c r="G442" s="40">
        <v>1411.2666666666669</v>
      </c>
      <c r="H442" s="40">
        <v>1674.0666666666671</v>
      </c>
      <c r="I442" s="40">
        <v>1745.9333333333334</v>
      </c>
      <c r="J442" s="40">
        <v>1805.4666666666672</v>
      </c>
      <c r="K442" s="31">
        <v>1686.4</v>
      </c>
      <c r="L442" s="31">
        <v>1555</v>
      </c>
      <c r="M442" s="31">
        <v>1.2340599999999999</v>
      </c>
      <c r="N442" s="1"/>
      <c r="O442" s="1"/>
    </row>
    <row r="443" spans="1:15" ht="12.75" customHeight="1">
      <c r="A443" s="31">
        <v>433</v>
      </c>
      <c r="B443" s="31" t="s">
        <v>547</v>
      </c>
      <c r="C443" s="31">
        <v>716.15</v>
      </c>
      <c r="D443" s="40">
        <v>735.38333333333333</v>
      </c>
      <c r="E443" s="40">
        <v>691.76666666666665</v>
      </c>
      <c r="F443" s="40">
        <v>667.38333333333333</v>
      </c>
      <c r="G443" s="40">
        <v>623.76666666666665</v>
      </c>
      <c r="H443" s="40">
        <v>759.76666666666665</v>
      </c>
      <c r="I443" s="40">
        <v>803.38333333333321</v>
      </c>
      <c r="J443" s="40">
        <v>827.76666666666665</v>
      </c>
      <c r="K443" s="31">
        <v>779</v>
      </c>
      <c r="L443" s="31">
        <v>711</v>
      </c>
      <c r="M443" s="31">
        <v>1.16991</v>
      </c>
      <c r="N443" s="1"/>
      <c r="O443" s="1"/>
    </row>
    <row r="444" spans="1:15" ht="12.75" customHeight="1">
      <c r="A444" s="31">
        <v>434</v>
      </c>
      <c r="B444" s="31" t="s">
        <v>548</v>
      </c>
      <c r="C444" s="31">
        <v>9461.6</v>
      </c>
      <c r="D444" s="40">
        <v>9613.2333333333318</v>
      </c>
      <c r="E444" s="40">
        <v>9226.4666666666635</v>
      </c>
      <c r="F444" s="40">
        <v>8991.3333333333321</v>
      </c>
      <c r="G444" s="40">
        <v>8604.5666666666639</v>
      </c>
      <c r="H444" s="40">
        <v>9848.3666666666631</v>
      </c>
      <c r="I444" s="40">
        <v>10235.13333333333</v>
      </c>
      <c r="J444" s="40">
        <v>10470.266666666663</v>
      </c>
      <c r="K444" s="31">
        <v>10000</v>
      </c>
      <c r="L444" s="31">
        <v>9378.1</v>
      </c>
      <c r="M444" s="31">
        <v>0.31825999999999999</v>
      </c>
      <c r="N444" s="1"/>
      <c r="O444" s="1"/>
    </row>
    <row r="445" spans="1:15" ht="12.75" customHeight="1">
      <c r="A445" s="31">
        <v>435</v>
      </c>
      <c r="B445" s="31" t="s">
        <v>549</v>
      </c>
      <c r="C445" s="31">
        <v>42.8</v>
      </c>
      <c r="D445" s="40">
        <v>43.866666666666674</v>
      </c>
      <c r="E445" s="40">
        <v>41.383333333333347</v>
      </c>
      <c r="F445" s="40">
        <v>39.966666666666676</v>
      </c>
      <c r="G445" s="40">
        <v>37.483333333333348</v>
      </c>
      <c r="H445" s="40">
        <v>45.283333333333346</v>
      </c>
      <c r="I445" s="40">
        <v>47.766666666666666</v>
      </c>
      <c r="J445" s="40">
        <v>49.183333333333344</v>
      </c>
      <c r="K445" s="31">
        <v>46.35</v>
      </c>
      <c r="L445" s="31">
        <v>42.45</v>
      </c>
      <c r="M445" s="31">
        <v>133.44920999999999</v>
      </c>
      <c r="N445" s="1"/>
      <c r="O445" s="1"/>
    </row>
    <row r="446" spans="1:15" ht="12.75" customHeight="1">
      <c r="A446" s="31">
        <v>436</v>
      </c>
      <c r="B446" s="31" t="s">
        <v>209</v>
      </c>
      <c r="C446" s="31">
        <v>619.79999999999995</v>
      </c>
      <c r="D446" s="40">
        <v>617.20000000000005</v>
      </c>
      <c r="E446" s="40">
        <v>601.55000000000007</v>
      </c>
      <c r="F446" s="40">
        <v>583.30000000000007</v>
      </c>
      <c r="G446" s="40">
        <v>567.65000000000009</v>
      </c>
      <c r="H446" s="40">
        <v>635.45000000000005</v>
      </c>
      <c r="I446" s="40">
        <v>651.10000000000014</v>
      </c>
      <c r="J446" s="40">
        <v>669.35</v>
      </c>
      <c r="K446" s="31">
        <v>632.85</v>
      </c>
      <c r="L446" s="31">
        <v>598.95000000000005</v>
      </c>
      <c r="M446" s="31">
        <v>184.55677</v>
      </c>
      <c r="N446" s="1"/>
      <c r="O446" s="1"/>
    </row>
    <row r="447" spans="1:15" ht="12.75" customHeight="1">
      <c r="A447" s="31">
        <v>437</v>
      </c>
      <c r="B447" s="31" t="s">
        <v>550</v>
      </c>
      <c r="C447" s="31">
        <v>1063.25</v>
      </c>
      <c r="D447" s="40">
        <v>1063.25</v>
      </c>
      <c r="E447" s="40">
        <v>1063.25</v>
      </c>
      <c r="F447" s="40">
        <v>1063.25</v>
      </c>
      <c r="G447" s="40">
        <v>1063.25</v>
      </c>
      <c r="H447" s="40">
        <v>1063.25</v>
      </c>
      <c r="I447" s="40">
        <v>1063.25</v>
      </c>
      <c r="J447" s="40">
        <v>1063.25</v>
      </c>
      <c r="K447" s="31">
        <v>1063.25</v>
      </c>
      <c r="L447" s="31">
        <v>1063.25</v>
      </c>
      <c r="M447" s="31">
        <v>1.32152</v>
      </c>
      <c r="N447" s="1"/>
      <c r="O447" s="1"/>
    </row>
    <row r="448" spans="1:15" ht="12.75" customHeight="1">
      <c r="A448" s="31">
        <v>438</v>
      </c>
      <c r="B448" s="31" t="s">
        <v>551</v>
      </c>
      <c r="C448" s="31">
        <v>16916.7</v>
      </c>
      <c r="D448" s="40">
        <v>16997.066666666666</v>
      </c>
      <c r="E448" s="40">
        <v>16719.633333333331</v>
      </c>
      <c r="F448" s="40">
        <v>16522.566666666666</v>
      </c>
      <c r="G448" s="40">
        <v>16245.133333333331</v>
      </c>
      <c r="H448" s="40">
        <v>17194.133333333331</v>
      </c>
      <c r="I448" s="40">
        <v>17471.566666666666</v>
      </c>
      <c r="J448" s="40">
        <v>17668.633333333331</v>
      </c>
      <c r="K448" s="31">
        <v>17274.5</v>
      </c>
      <c r="L448" s="31">
        <v>16800</v>
      </c>
      <c r="M448" s="31">
        <v>1.2869999999999999E-2</v>
      </c>
      <c r="N448" s="1"/>
      <c r="O448" s="1"/>
    </row>
    <row r="449" spans="1:15" ht="12.75" customHeight="1">
      <c r="A449" s="31">
        <v>439</v>
      </c>
      <c r="B449" s="31" t="s">
        <v>198</v>
      </c>
      <c r="C449" s="31">
        <v>987.7</v>
      </c>
      <c r="D449" s="40">
        <v>999.76666666666677</v>
      </c>
      <c r="E449" s="40">
        <v>972.23333333333358</v>
      </c>
      <c r="F449" s="40">
        <v>956.76666666666677</v>
      </c>
      <c r="G449" s="40">
        <v>929.23333333333358</v>
      </c>
      <c r="H449" s="40">
        <v>1015.2333333333336</v>
      </c>
      <c r="I449" s="40">
        <v>1042.7666666666667</v>
      </c>
      <c r="J449" s="40">
        <v>1058.2333333333336</v>
      </c>
      <c r="K449" s="31">
        <v>1027.3</v>
      </c>
      <c r="L449" s="31">
        <v>984.3</v>
      </c>
      <c r="M449" s="31">
        <v>27.025860000000002</v>
      </c>
      <c r="N449" s="1"/>
      <c r="O449" s="1"/>
    </row>
    <row r="450" spans="1:15" ht="12.75" customHeight="1">
      <c r="A450" s="31">
        <v>440</v>
      </c>
      <c r="B450" s="31" t="s">
        <v>552</v>
      </c>
      <c r="C450" s="31">
        <v>218.8</v>
      </c>
      <c r="D450" s="40">
        <v>220.53333333333333</v>
      </c>
      <c r="E450" s="40">
        <v>212.76666666666665</v>
      </c>
      <c r="F450" s="40">
        <v>206.73333333333332</v>
      </c>
      <c r="G450" s="40">
        <v>198.96666666666664</v>
      </c>
      <c r="H450" s="40">
        <v>226.56666666666666</v>
      </c>
      <c r="I450" s="40">
        <v>234.33333333333337</v>
      </c>
      <c r="J450" s="40">
        <v>240.36666666666667</v>
      </c>
      <c r="K450" s="31">
        <v>228.3</v>
      </c>
      <c r="L450" s="31">
        <v>214.5</v>
      </c>
      <c r="M450" s="31">
        <v>26.283239999999999</v>
      </c>
      <c r="N450" s="1"/>
      <c r="O450" s="1"/>
    </row>
    <row r="451" spans="1:15" ht="12.75" customHeight="1">
      <c r="A451" s="31">
        <v>441</v>
      </c>
      <c r="B451" s="31" t="s">
        <v>553</v>
      </c>
      <c r="C451" s="31">
        <v>1388.5</v>
      </c>
      <c r="D451" s="40">
        <v>1406.1833333333332</v>
      </c>
      <c r="E451" s="40">
        <v>1354.4166666666663</v>
      </c>
      <c r="F451" s="40">
        <v>1320.333333333333</v>
      </c>
      <c r="G451" s="40">
        <v>1268.5666666666662</v>
      </c>
      <c r="H451" s="40">
        <v>1440.2666666666664</v>
      </c>
      <c r="I451" s="40">
        <v>1492.0333333333333</v>
      </c>
      <c r="J451" s="40">
        <v>1526.1166666666666</v>
      </c>
      <c r="K451" s="31">
        <v>1457.95</v>
      </c>
      <c r="L451" s="31">
        <v>1372.1</v>
      </c>
      <c r="M451" s="31">
        <v>4.2601699999999996</v>
      </c>
      <c r="N451" s="1"/>
      <c r="O451" s="1"/>
    </row>
    <row r="452" spans="1:15" ht="12.75" customHeight="1">
      <c r="A452" s="31">
        <v>442</v>
      </c>
      <c r="B452" s="31" t="s">
        <v>203</v>
      </c>
      <c r="C452" s="31">
        <v>3498.85</v>
      </c>
      <c r="D452" s="40">
        <v>3515.15</v>
      </c>
      <c r="E452" s="40">
        <v>3468.7000000000003</v>
      </c>
      <c r="F452" s="40">
        <v>3438.55</v>
      </c>
      <c r="G452" s="40">
        <v>3392.1000000000004</v>
      </c>
      <c r="H452" s="40">
        <v>3545.3</v>
      </c>
      <c r="I452" s="40">
        <v>3591.75</v>
      </c>
      <c r="J452" s="40">
        <v>3621.9</v>
      </c>
      <c r="K452" s="31">
        <v>3561.6</v>
      </c>
      <c r="L452" s="31">
        <v>3485</v>
      </c>
      <c r="M452" s="31">
        <v>26.916699999999999</v>
      </c>
      <c r="N452" s="1"/>
      <c r="O452" s="1"/>
    </row>
    <row r="453" spans="1:15" ht="12.75" customHeight="1">
      <c r="A453" s="31">
        <v>443</v>
      </c>
      <c r="B453" s="31" t="s">
        <v>199</v>
      </c>
      <c r="C453" s="31">
        <v>795.25</v>
      </c>
      <c r="D453" s="40">
        <v>802.35</v>
      </c>
      <c r="E453" s="40">
        <v>782.90000000000009</v>
      </c>
      <c r="F453" s="40">
        <v>770.55000000000007</v>
      </c>
      <c r="G453" s="40">
        <v>751.10000000000014</v>
      </c>
      <c r="H453" s="40">
        <v>814.7</v>
      </c>
      <c r="I453" s="40">
        <v>834.15000000000009</v>
      </c>
      <c r="J453" s="40">
        <v>846.5</v>
      </c>
      <c r="K453" s="31">
        <v>821.8</v>
      </c>
      <c r="L453" s="31">
        <v>790</v>
      </c>
      <c r="M453" s="31">
        <v>29.48977</v>
      </c>
      <c r="N453" s="1"/>
      <c r="O453" s="1"/>
    </row>
    <row r="454" spans="1:15" ht="12.75" customHeight="1">
      <c r="A454" s="31">
        <v>444</v>
      </c>
      <c r="B454" s="31" t="s">
        <v>279</v>
      </c>
      <c r="C454" s="31">
        <v>6032.3</v>
      </c>
      <c r="D454" s="40">
        <v>5956.0666666666666</v>
      </c>
      <c r="E454" s="40">
        <v>5776.2333333333336</v>
      </c>
      <c r="F454" s="40">
        <v>5520.166666666667</v>
      </c>
      <c r="G454" s="40">
        <v>5340.3333333333339</v>
      </c>
      <c r="H454" s="40">
        <v>6212.1333333333332</v>
      </c>
      <c r="I454" s="40">
        <v>6391.9666666666672</v>
      </c>
      <c r="J454" s="40">
        <v>6648.0333333333328</v>
      </c>
      <c r="K454" s="31">
        <v>6135.9</v>
      </c>
      <c r="L454" s="31">
        <v>5700</v>
      </c>
      <c r="M454" s="31">
        <v>2.7462399999999998</v>
      </c>
      <c r="N454" s="1"/>
      <c r="O454" s="1"/>
    </row>
    <row r="455" spans="1:15" ht="12.75" customHeight="1">
      <c r="A455" s="31">
        <v>445</v>
      </c>
      <c r="B455" s="31" t="s">
        <v>554</v>
      </c>
      <c r="C455" s="31">
        <v>1579.45</v>
      </c>
      <c r="D455" s="40">
        <v>1575.2333333333333</v>
      </c>
      <c r="E455" s="40">
        <v>1535.4666666666667</v>
      </c>
      <c r="F455" s="40">
        <v>1491.4833333333333</v>
      </c>
      <c r="G455" s="40">
        <v>1451.7166666666667</v>
      </c>
      <c r="H455" s="40">
        <v>1619.2166666666667</v>
      </c>
      <c r="I455" s="40">
        <v>1658.9833333333336</v>
      </c>
      <c r="J455" s="40">
        <v>1702.9666666666667</v>
      </c>
      <c r="K455" s="31">
        <v>1615</v>
      </c>
      <c r="L455" s="31">
        <v>1531.25</v>
      </c>
      <c r="M455" s="31">
        <v>1.3461399999999999</v>
      </c>
      <c r="N455" s="1"/>
      <c r="O455" s="1"/>
    </row>
    <row r="456" spans="1:15" ht="12.75" customHeight="1">
      <c r="A456" s="31">
        <v>446</v>
      </c>
      <c r="B456" s="31" t="s">
        <v>555</v>
      </c>
      <c r="C456" s="31">
        <v>250.8</v>
      </c>
      <c r="D456" s="40">
        <v>257.2</v>
      </c>
      <c r="E456" s="40">
        <v>242.59999999999997</v>
      </c>
      <c r="F456" s="40">
        <v>234.39999999999998</v>
      </c>
      <c r="G456" s="40">
        <v>219.79999999999995</v>
      </c>
      <c r="H456" s="40">
        <v>265.39999999999998</v>
      </c>
      <c r="I456" s="40">
        <v>280</v>
      </c>
      <c r="J456" s="40">
        <v>288.2</v>
      </c>
      <c r="K456" s="31">
        <v>271.8</v>
      </c>
      <c r="L456" s="31">
        <v>249</v>
      </c>
      <c r="M456" s="31">
        <v>143.94238000000001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490.9</v>
      </c>
      <c r="D457" s="40">
        <v>496.33333333333331</v>
      </c>
      <c r="E457" s="40">
        <v>481.96666666666664</v>
      </c>
      <c r="F457" s="40">
        <v>473.0333333333333</v>
      </c>
      <c r="G457" s="40">
        <v>458.66666666666663</v>
      </c>
      <c r="H457" s="40">
        <v>505.26666666666665</v>
      </c>
      <c r="I457" s="40">
        <v>519.63333333333333</v>
      </c>
      <c r="J457" s="40">
        <v>528.56666666666661</v>
      </c>
      <c r="K457" s="31">
        <v>510.7</v>
      </c>
      <c r="L457" s="31">
        <v>487.4</v>
      </c>
      <c r="M457" s="31">
        <v>427.42784999999998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222</v>
      </c>
      <c r="D458" s="40">
        <v>223.93333333333331</v>
      </c>
      <c r="E458" s="40">
        <v>214.06666666666661</v>
      </c>
      <c r="F458" s="40">
        <v>206.1333333333333</v>
      </c>
      <c r="G458" s="40">
        <v>196.26666666666659</v>
      </c>
      <c r="H458" s="40">
        <v>231.86666666666662</v>
      </c>
      <c r="I458" s="40">
        <v>241.73333333333335</v>
      </c>
      <c r="J458" s="40">
        <v>249.66666666666663</v>
      </c>
      <c r="K458" s="31">
        <v>233.8</v>
      </c>
      <c r="L458" s="31">
        <v>216</v>
      </c>
      <c r="M458" s="31">
        <v>857.64004</v>
      </c>
      <c r="N458" s="1"/>
      <c r="O458" s="1"/>
    </row>
    <row r="459" spans="1:15" ht="12.75" customHeight="1">
      <c r="A459" s="31">
        <v>449</v>
      </c>
      <c r="B459" s="31" t="s">
        <v>202</v>
      </c>
      <c r="C459" s="31">
        <v>1296.25</v>
      </c>
      <c r="D459" s="40">
        <v>1297.3</v>
      </c>
      <c r="E459" s="40">
        <v>1269.9499999999998</v>
      </c>
      <c r="F459" s="40">
        <v>1243.6499999999999</v>
      </c>
      <c r="G459" s="40">
        <v>1216.2999999999997</v>
      </c>
      <c r="H459" s="40">
        <v>1323.6</v>
      </c>
      <c r="I459" s="40">
        <v>1350.9499999999998</v>
      </c>
      <c r="J459" s="40">
        <v>1377.25</v>
      </c>
      <c r="K459" s="31">
        <v>1324.65</v>
      </c>
      <c r="L459" s="31">
        <v>1271</v>
      </c>
      <c r="M459" s="31">
        <v>80.712890000000002</v>
      </c>
      <c r="N459" s="1"/>
      <c r="O459" s="1"/>
    </row>
    <row r="460" spans="1:15" ht="12.75" customHeight="1">
      <c r="A460" s="31">
        <v>450</v>
      </c>
      <c r="B460" s="31" t="s">
        <v>556</v>
      </c>
      <c r="C460" s="31">
        <v>4721.8500000000004</v>
      </c>
      <c r="D460" s="40">
        <v>4730.0333333333328</v>
      </c>
      <c r="E460" s="40">
        <v>4616.8666666666659</v>
      </c>
      <c r="F460" s="40">
        <v>4511.8833333333332</v>
      </c>
      <c r="G460" s="40">
        <v>4398.7166666666662</v>
      </c>
      <c r="H460" s="40">
        <v>4835.0166666666655</v>
      </c>
      <c r="I460" s="40">
        <v>4948.1833333333334</v>
      </c>
      <c r="J460" s="40">
        <v>5053.1666666666652</v>
      </c>
      <c r="K460" s="31">
        <v>4843.2</v>
      </c>
      <c r="L460" s="31">
        <v>4625.05</v>
      </c>
      <c r="M460" s="31">
        <v>0.35388999999999998</v>
      </c>
      <c r="N460" s="1"/>
      <c r="O460" s="1"/>
    </row>
    <row r="461" spans="1:15" ht="12.75" customHeight="1">
      <c r="A461" s="31">
        <v>451</v>
      </c>
      <c r="B461" s="31" t="s">
        <v>204</v>
      </c>
      <c r="C461" s="31">
        <v>1517.45</v>
      </c>
      <c r="D461" s="40">
        <v>1521.05</v>
      </c>
      <c r="E461" s="40">
        <v>1480.1499999999999</v>
      </c>
      <c r="F461" s="40">
        <v>1442.85</v>
      </c>
      <c r="G461" s="40">
        <v>1401.9499999999998</v>
      </c>
      <c r="H461" s="40">
        <v>1558.35</v>
      </c>
      <c r="I461" s="40">
        <v>1599.25</v>
      </c>
      <c r="J461" s="40">
        <v>1636.55</v>
      </c>
      <c r="K461" s="31">
        <v>1561.95</v>
      </c>
      <c r="L461" s="31">
        <v>1483.75</v>
      </c>
      <c r="M461" s="31">
        <v>52.235210000000002</v>
      </c>
      <c r="N461" s="1"/>
      <c r="O461" s="1"/>
    </row>
    <row r="462" spans="1:15" ht="12.75" customHeight="1">
      <c r="A462" s="31">
        <v>452</v>
      </c>
      <c r="B462" s="31" t="s">
        <v>557</v>
      </c>
      <c r="C462" s="31">
        <v>159.25</v>
      </c>
      <c r="D462" s="40">
        <v>159.78333333333333</v>
      </c>
      <c r="E462" s="40">
        <v>158.11666666666667</v>
      </c>
      <c r="F462" s="40">
        <v>156.98333333333335</v>
      </c>
      <c r="G462" s="40">
        <v>155.31666666666669</v>
      </c>
      <c r="H462" s="40">
        <v>160.91666666666666</v>
      </c>
      <c r="I462" s="40">
        <v>162.58333333333334</v>
      </c>
      <c r="J462" s="40">
        <v>163.71666666666664</v>
      </c>
      <c r="K462" s="31">
        <v>161.44999999999999</v>
      </c>
      <c r="L462" s="31">
        <v>158.65</v>
      </c>
      <c r="M462" s="31">
        <v>2.5575299999999999</v>
      </c>
      <c r="N462" s="1"/>
      <c r="O462" s="1"/>
    </row>
    <row r="463" spans="1:15" ht="12.75" customHeight="1">
      <c r="A463" s="31">
        <v>453</v>
      </c>
      <c r="B463" s="31" t="s">
        <v>185</v>
      </c>
      <c r="C463" s="31">
        <v>963.9</v>
      </c>
      <c r="D463" s="40">
        <v>973.35</v>
      </c>
      <c r="E463" s="40">
        <v>949.75</v>
      </c>
      <c r="F463" s="40">
        <v>935.6</v>
      </c>
      <c r="G463" s="40">
        <v>912</v>
      </c>
      <c r="H463" s="40">
        <v>987.5</v>
      </c>
      <c r="I463" s="40">
        <v>1011.1000000000001</v>
      </c>
      <c r="J463" s="40">
        <v>1025.25</v>
      </c>
      <c r="K463" s="31">
        <v>996.95</v>
      </c>
      <c r="L463" s="31">
        <v>959.2</v>
      </c>
      <c r="M463" s="31">
        <v>2.65646</v>
      </c>
      <c r="N463" s="1"/>
      <c r="O463" s="1"/>
    </row>
    <row r="464" spans="1:15" ht="12.75" customHeight="1">
      <c r="A464" s="31">
        <v>454</v>
      </c>
      <c r="B464" s="31" t="s">
        <v>558</v>
      </c>
      <c r="C464" s="31">
        <v>1352.25</v>
      </c>
      <c r="D464" s="40">
        <v>1350.0666666666666</v>
      </c>
      <c r="E464" s="40">
        <v>1325.4333333333332</v>
      </c>
      <c r="F464" s="40">
        <v>1298.6166666666666</v>
      </c>
      <c r="G464" s="40">
        <v>1273.9833333333331</v>
      </c>
      <c r="H464" s="40">
        <v>1376.8833333333332</v>
      </c>
      <c r="I464" s="40">
        <v>1401.5166666666664</v>
      </c>
      <c r="J464" s="40">
        <v>1428.3333333333333</v>
      </c>
      <c r="K464" s="31">
        <v>1374.7</v>
      </c>
      <c r="L464" s="31">
        <v>1323.25</v>
      </c>
      <c r="M464" s="31">
        <v>0.14918999999999999</v>
      </c>
      <c r="N464" s="1"/>
      <c r="O464" s="1"/>
    </row>
    <row r="465" spans="1:15" ht="12.75" customHeight="1">
      <c r="A465" s="31">
        <v>455</v>
      </c>
      <c r="B465" s="31" t="s">
        <v>559</v>
      </c>
      <c r="C465" s="31">
        <v>1149.0999999999999</v>
      </c>
      <c r="D465" s="40">
        <v>1158.9666666666667</v>
      </c>
      <c r="E465" s="40">
        <v>1132.0333333333333</v>
      </c>
      <c r="F465" s="40">
        <v>1114.9666666666667</v>
      </c>
      <c r="G465" s="40">
        <v>1088.0333333333333</v>
      </c>
      <c r="H465" s="40">
        <v>1176.0333333333333</v>
      </c>
      <c r="I465" s="40">
        <v>1202.9666666666667</v>
      </c>
      <c r="J465" s="40">
        <v>1220.0333333333333</v>
      </c>
      <c r="K465" s="31">
        <v>1185.9000000000001</v>
      </c>
      <c r="L465" s="31">
        <v>1141.9000000000001</v>
      </c>
      <c r="M465" s="31">
        <v>1.0737300000000001</v>
      </c>
      <c r="N465" s="1"/>
      <c r="O465" s="1"/>
    </row>
    <row r="466" spans="1:15" ht="12.75" customHeight="1">
      <c r="A466" s="31">
        <v>456</v>
      </c>
      <c r="B466" s="31" t="s">
        <v>560</v>
      </c>
      <c r="C466" s="31">
        <v>1740.1</v>
      </c>
      <c r="D466" s="40">
        <v>1751.6666666666667</v>
      </c>
      <c r="E466" s="40">
        <v>1713.4333333333334</v>
      </c>
      <c r="F466" s="40">
        <v>1686.7666666666667</v>
      </c>
      <c r="G466" s="40">
        <v>1648.5333333333333</v>
      </c>
      <c r="H466" s="40">
        <v>1778.3333333333335</v>
      </c>
      <c r="I466" s="40">
        <v>1816.5666666666666</v>
      </c>
      <c r="J466" s="40">
        <v>1843.2333333333336</v>
      </c>
      <c r="K466" s="31">
        <v>1789.9</v>
      </c>
      <c r="L466" s="31">
        <v>1725</v>
      </c>
      <c r="M466" s="31">
        <v>0.23055999999999999</v>
      </c>
      <c r="N466" s="1"/>
      <c r="O466" s="1"/>
    </row>
    <row r="467" spans="1:15" ht="12.75" customHeight="1">
      <c r="A467" s="31">
        <v>457</v>
      </c>
      <c r="B467" s="31" t="s">
        <v>205</v>
      </c>
      <c r="C467" s="31">
        <v>2412</v>
      </c>
      <c r="D467" s="40">
        <v>2434.9833333333331</v>
      </c>
      <c r="E467" s="40">
        <v>2375.0166666666664</v>
      </c>
      <c r="F467" s="40">
        <v>2338.0333333333333</v>
      </c>
      <c r="G467" s="40">
        <v>2278.0666666666666</v>
      </c>
      <c r="H467" s="40">
        <v>2471.9666666666662</v>
      </c>
      <c r="I467" s="40">
        <v>2531.9333333333325</v>
      </c>
      <c r="J467" s="40">
        <v>2568.9166666666661</v>
      </c>
      <c r="K467" s="31">
        <v>2494.9499999999998</v>
      </c>
      <c r="L467" s="31">
        <v>2398</v>
      </c>
      <c r="M467" s="31">
        <v>30.637239999999998</v>
      </c>
      <c r="N467" s="1"/>
      <c r="O467" s="1"/>
    </row>
    <row r="468" spans="1:15" ht="12.75" customHeight="1">
      <c r="A468" s="31">
        <v>458</v>
      </c>
      <c r="B468" s="31" t="s">
        <v>206</v>
      </c>
      <c r="C468" s="31">
        <v>2969.4</v>
      </c>
      <c r="D468" s="40">
        <v>2993.2666666666664</v>
      </c>
      <c r="E468" s="40">
        <v>2929.1833333333329</v>
      </c>
      <c r="F468" s="40">
        <v>2888.9666666666667</v>
      </c>
      <c r="G468" s="40">
        <v>2824.8833333333332</v>
      </c>
      <c r="H468" s="40">
        <v>3033.4833333333327</v>
      </c>
      <c r="I468" s="40">
        <v>3097.5666666666666</v>
      </c>
      <c r="J468" s="40">
        <v>3137.7833333333324</v>
      </c>
      <c r="K468" s="31">
        <v>3057.35</v>
      </c>
      <c r="L468" s="31">
        <v>2953.05</v>
      </c>
      <c r="M468" s="31">
        <v>0.72499000000000002</v>
      </c>
      <c r="N468" s="1"/>
      <c r="O468" s="1"/>
    </row>
    <row r="469" spans="1:15" ht="12.75" customHeight="1">
      <c r="A469" s="31">
        <v>459</v>
      </c>
      <c r="B469" s="31" t="s">
        <v>207</v>
      </c>
      <c r="C469" s="31">
        <v>497.1</v>
      </c>
      <c r="D469" s="40">
        <v>497.65000000000003</v>
      </c>
      <c r="E469" s="40">
        <v>489.50000000000006</v>
      </c>
      <c r="F469" s="40">
        <v>481.90000000000003</v>
      </c>
      <c r="G469" s="40">
        <v>473.75000000000006</v>
      </c>
      <c r="H469" s="40">
        <v>505.25000000000006</v>
      </c>
      <c r="I469" s="40">
        <v>513.40000000000009</v>
      </c>
      <c r="J469" s="40">
        <v>521</v>
      </c>
      <c r="K469" s="31">
        <v>505.8</v>
      </c>
      <c r="L469" s="31">
        <v>490.05</v>
      </c>
      <c r="M469" s="31">
        <v>6.0717999999999996</v>
      </c>
      <c r="N469" s="1"/>
      <c r="O469" s="1"/>
    </row>
    <row r="470" spans="1:15" ht="12.75" customHeight="1">
      <c r="A470" s="31">
        <v>460</v>
      </c>
      <c r="B470" s="31" t="s">
        <v>208</v>
      </c>
      <c r="C470" s="31">
        <v>1050.8499999999999</v>
      </c>
      <c r="D470" s="40">
        <v>1068.9833333333333</v>
      </c>
      <c r="E470" s="40">
        <v>1025.2666666666667</v>
      </c>
      <c r="F470" s="40">
        <v>999.68333333333339</v>
      </c>
      <c r="G470" s="40">
        <v>955.9666666666667</v>
      </c>
      <c r="H470" s="40">
        <v>1094.5666666666666</v>
      </c>
      <c r="I470" s="40">
        <v>1138.2833333333333</v>
      </c>
      <c r="J470" s="40">
        <v>1163.8666666666666</v>
      </c>
      <c r="K470" s="31">
        <v>1112.7</v>
      </c>
      <c r="L470" s="31">
        <v>1043.4000000000001</v>
      </c>
      <c r="M470" s="31">
        <v>8.1413200000000003</v>
      </c>
      <c r="N470" s="1"/>
      <c r="O470" s="1"/>
    </row>
    <row r="471" spans="1:15" ht="12.75" customHeight="1">
      <c r="A471" s="31">
        <v>461</v>
      </c>
      <c r="B471" s="31" t="s">
        <v>561</v>
      </c>
      <c r="C471" s="31">
        <v>40.549999999999997</v>
      </c>
      <c r="D471" s="40">
        <v>40.283333333333331</v>
      </c>
      <c r="E471" s="40">
        <v>40.016666666666666</v>
      </c>
      <c r="F471" s="40">
        <v>39.483333333333334</v>
      </c>
      <c r="G471" s="40">
        <v>39.216666666666669</v>
      </c>
      <c r="H471" s="40">
        <v>40.816666666666663</v>
      </c>
      <c r="I471" s="40">
        <v>41.083333333333329</v>
      </c>
      <c r="J471" s="40">
        <v>41.61666666666666</v>
      </c>
      <c r="K471" s="31">
        <v>40.549999999999997</v>
      </c>
      <c r="L471" s="31">
        <v>39.75</v>
      </c>
      <c r="M471" s="31">
        <v>395.90280000000001</v>
      </c>
      <c r="N471" s="1"/>
      <c r="O471" s="1"/>
    </row>
    <row r="472" spans="1:15" ht="12.75" customHeight="1">
      <c r="A472" s="31">
        <v>462</v>
      </c>
      <c r="B472" s="31" t="s">
        <v>562</v>
      </c>
      <c r="C472" s="31">
        <v>179</v>
      </c>
      <c r="D472" s="40">
        <v>174.98333333333335</v>
      </c>
      <c r="E472" s="40">
        <v>167.9666666666667</v>
      </c>
      <c r="F472" s="40">
        <v>156.93333333333334</v>
      </c>
      <c r="G472" s="40">
        <v>149.91666666666669</v>
      </c>
      <c r="H472" s="40">
        <v>186.01666666666671</v>
      </c>
      <c r="I472" s="40">
        <v>193.03333333333336</v>
      </c>
      <c r="J472" s="40">
        <v>204.06666666666672</v>
      </c>
      <c r="K472" s="31">
        <v>182</v>
      </c>
      <c r="L472" s="31">
        <v>163.95</v>
      </c>
      <c r="M472" s="31">
        <v>10.66489</v>
      </c>
      <c r="N472" s="1"/>
      <c r="O472" s="1"/>
    </row>
    <row r="473" spans="1:15" ht="12.75" customHeight="1">
      <c r="A473" s="31">
        <v>463</v>
      </c>
      <c r="B473" s="31" t="s">
        <v>563</v>
      </c>
      <c r="C473" s="31">
        <v>1417.75</v>
      </c>
      <c r="D473" s="40">
        <v>1407.3</v>
      </c>
      <c r="E473" s="40">
        <v>1361.6</v>
      </c>
      <c r="F473" s="40">
        <v>1305.45</v>
      </c>
      <c r="G473" s="40">
        <v>1259.75</v>
      </c>
      <c r="H473" s="40">
        <v>1463.4499999999998</v>
      </c>
      <c r="I473" s="40">
        <v>1509.15</v>
      </c>
      <c r="J473" s="40">
        <v>1565.2999999999997</v>
      </c>
      <c r="K473" s="31">
        <v>1453</v>
      </c>
      <c r="L473" s="31">
        <v>1351.15</v>
      </c>
      <c r="M473" s="31">
        <v>1.0857399999999999</v>
      </c>
      <c r="N473" s="1"/>
      <c r="O473" s="1"/>
    </row>
    <row r="474" spans="1:15" ht="12.75" customHeight="1">
      <c r="A474" s="31">
        <v>464</v>
      </c>
      <c r="B474" s="31" t="s">
        <v>564</v>
      </c>
      <c r="C474" s="31">
        <v>14.45</v>
      </c>
      <c r="D474" s="40">
        <v>14.583333333333334</v>
      </c>
      <c r="E474" s="40">
        <v>14.216666666666669</v>
      </c>
      <c r="F474" s="40">
        <v>13.983333333333334</v>
      </c>
      <c r="G474" s="40">
        <v>13.616666666666669</v>
      </c>
      <c r="H474" s="40">
        <v>14.816666666666668</v>
      </c>
      <c r="I474" s="40">
        <v>15.183333333333332</v>
      </c>
      <c r="J474" s="40">
        <v>15.416666666666668</v>
      </c>
      <c r="K474" s="31">
        <v>14.95</v>
      </c>
      <c r="L474" s="31">
        <v>14.35</v>
      </c>
      <c r="M474" s="31">
        <v>112.35915</v>
      </c>
      <c r="N474" s="1"/>
      <c r="O474" s="1"/>
    </row>
    <row r="475" spans="1:15" ht="12.75" customHeight="1">
      <c r="A475" s="31">
        <v>465</v>
      </c>
      <c r="B475" s="31" t="s">
        <v>565</v>
      </c>
      <c r="C475" s="31">
        <v>570.45000000000005</v>
      </c>
      <c r="D475" s="40">
        <v>574.36666666666667</v>
      </c>
      <c r="E475" s="40">
        <v>552.0333333333333</v>
      </c>
      <c r="F475" s="40">
        <v>533.61666666666667</v>
      </c>
      <c r="G475" s="40">
        <v>511.2833333333333</v>
      </c>
      <c r="H475" s="40">
        <v>592.7833333333333</v>
      </c>
      <c r="I475" s="40">
        <v>615.11666666666656</v>
      </c>
      <c r="J475" s="40">
        <v>633.5333333333333</v>
      </c>
      <c r="K475" s="31">
        <v>596.70000000000005</v>
      </c>
      <c r="L475" s="31">
        <v>555.95000000000005</v>
      </c>
      <c r="M475" s="31">
        <v>3.4016099999999998</v>
      </c>
      <c r="N475" s="1"/>
      <c r="O475" s="1"/>
    </row>
    <row r="476" spans="1:15" ht="12.75" customHeight="1">
      <c r="A476" s="31">
        <v>466</v>
      </c>
      <c r="B476" s="31" t="s">
        <v>212</v>
      </c>
      <c r="C476" s="31">
        <v>704.35</v>
      </c>
      <c r="D476" s="40">
        <v>708.69999999999993</v>
      </c>
      <c r="E476" s="40">
        <v>694.89999999999986</v>
      </c>
      <c r="F476" s="40">
        <v>685.44999999999993</v>
      </c>
      <c r="G476" s="40">
        <v>671.64999999999986</v>
      </c>
      <c r="H476" s="40">
        <v>718.14999999999986</v>
      </c>
      <c r="I476" s="40">
        <v>731.94999999999982</v>
      </c>
      <c r="J476" s="40">
        <v>741.39999999999986</v>
      </c>
      <c r="K476" s="31">
        <v>722.5</v>
      </c>
      <c r="L476" s="31">
        <v>699.25</v>
      </c>
      <c r="M476" s="31">
        <v>13.75825</v>
      </c>
      <c r="N476" s="1"/>
      <c r="O476" s="1"/>
    </row>
    <row r="477" spans="1:15" ht="12.75" customHeight="1">
      <c r="A477" s="31">
        <v>467</v>
      </c>
      <c r="B477" s="31" t="s">
        <v>566</v>
      </c>
      <c r="C477" s="31">
        <v>1071.2</v>
      </c>
      <c r="D477" s="40">
        <v>1083.7333333333333</v>
      </c>
      <c r="E477" s="40">
        <v>1057.4666666666667</v>
      </c>
      <c r="F477" s="40">
        <v>1043.7333333333333</v>
      </c>
      <c r="G477" s="40">
        <v>1017.4666666666667</v>
      </c>
      <c r="H477" s="40">
        <v>1097.4666666666667</v>
      </c>
      <c r="I477" s="40">
        <v>1123.7333333333336</v>
      </c>
      <c r="J477" s="40">
        <v>1137.4666666666667</v>
      </c>
      <c r="K477" s="31">
        <v>1110</v>
      </c>
      <c r="L477" s="31">
        <v>1070</v>
      </c>
      <c r="M477" s="31">
        <v>1.56301</v>
      </c>
      <c r="N477" s="1"/>
      <c r="O477" s="1"/>
    </row>
    <row r="478" spans="1:15" ht="12.75" customHeight="1">
      <c r="A478" s="31">
        <v>468</v>
      </c>
      <c r="B478" s="31" t="s">
        <v>567</v>
      </c>
      <c r="C478" s="31">
        <v>157.55000000000001</v>
      </c>
      <c r="D478" s="40">
        <v>156.95000000000002</v>
      </c>
      <c r="E478" s="40">
        <v>153.90000000000003</v>
      </c>
      <c r="F478" s="40">
        <v>150.25000000000003</v>
      </c>
      <c r="G478" s="40">
        <v>147.20000000000005</v>
      </c>
      <c r="H478" s="40">
        <v>160.60000000000002</v>
      </c>
      <c r="I478" s="40">
        <v>163.65000000000003</v>
      </c>
      <c r="J478" s="40">
        <v>167.3</v>
      </c>
      <c r="K478" s="31">
        <v>160</v>
      </c>
      <c r="L478" s="31">
        <v>153.30000000000001</v>
      </c>
      <c r="M478" s="31">
        <v>4.9441199999999998</v>
      </c>
      <c r="N478" s="1"/>
      <c r="O478" s="1"/>
    </row>
    <row r="479" spans="1:15" ht="12.75" customHeight="1">
      <c r="A479" s="31">
        <v>469</v>
      </c>
      <c r="B479" s="31" t="s">
        <v>568</v>
      </c>
      <c r="C479" s="31">
        <v>21.95</v>
      </c>
      <c r="D479" s="40">
        <v>22.149999999999995</v>
      </c>
      <c r="E479" s="40">
        <v>21.649999999999991</v>
      </c>
      <c r="F479" s="40">
        <v>21.349999999999998</v>
      </c>
      <c r="G479" s="40">
        <v>20.849999999999994</v>
      </c>
      <c r="H479" s="40">
        <v>22.449999999999989</v>
      </c>
      <c r="I479" s="40">
        <v>22.949999999999996</v>
      </c>
      <c r="J479" s="40">
        <v>23.249999999999986</v>
      </c>
      <c r="K479" s="31">
        <v>22.65</v>
      </c>
      <c r="L479" s="31">
        <v>21.85</v>
      </c>
      <c r="M479" s="31">
        <v>25.05864</v>
      </c>
      <c r="N479" s="1"/>
      <c r="O479" s="1"/>
    </row>
    <row r="480" spans="1:15" ht="12.75" customHeight="1">
      <c r="A480" s="31">
        <v>470</v>
      </c>
      <c r="B480" s="31" t="s">
        <v>211</v>
      </c>
      <c r="C480" s="31">
        <v>7149.6</v>
      </c>
      <c r="D480" s="40">
        <v>7160.8666666666659</v>
      </c>
      <c r="E480" s="40">
        <v>7088.7333333333318</v>
      </c>
      <c r="F480" s="40">
        <v>7027.8666666666659</v>
      </c>
      <c r="G480" s="40">
        <v>6955.7333333333318</v>
      </c>
      <c r="H480" s="40">
        <v>7221.7333333333318</v>
      </c>
      <c r="I480" s="40">
        <v>7293.866666666665</v>
      </c>
      <c r="J480" s="40">
        <v>7354.7333333333318</v>
      </c>
      <c r="K480" s="31">
        <v>7233</v>
      </c>
      <c r="L480" s="31">
        <v>7100</v>
      </c>
      <c r="M480" s="31">
        <v>3.3081800000000001</v>
      </c>
      <c r="N480" s="1"/>
      <c r="O480" s="1"/>
    </row>
    <row r="481" spans="1:15" ht="12.75" customHeight="1">
      <c r="A481" s="31">
        <v>471</v>
      </c>
      <c r="B481" s="31" t="s">
        <v>280</v>
      </c>
      <c r="C481" s="31">
        <v>49.1</v>
      </c>
      <c r="D481" s="40">
        <v>49.683333333333337</v>
      </c>
      <c r="E481" s="40">
        <v>47.716666666666676</v>
      </c>
      <c r="F481" s="40">
        <v>46.333333333333336</v>
      </c>
      <c r="G481" s="40">
        <v>44.366666666666674</v>
      </c>
      <c r="H481" s="40">
        <v>51.066666666666677</v>
      </c>
      <c r="I481" s="40">
        <v>53.033333333333346</v>
      </c>
      <c r="J481" s="40">
        <v>54.416666666666679</v>
      </c>
      <c r="K481" s="31">
        <v>51.65</v>
      </c>
      <c r="L481" s="31">
        <v>48.3</v>
      </c>
      <c r="M481" s="31">
        <v>300.22877</v>
      </c>
      <c r="N481" s="1"/>
      <c r="O481" s="1"/>
    </row>
    <row r="482" spans="1:15" ht="12.75" customHeight="1">
      <c r="A482" s="31">
        <v>472</v>
      </c>
      <c r="B482" s="31" t="s">
        <v>210</v>
      </c>
      <c r="C482" s="31">
        <v>1630.4</v>
      </c>
      <c r="D482" s="40">
        <v>1644.2833333333335</v>
      </c>
      <c r="E482" s="40">
        <v>1601.5666666666671</v>
      </c>
      <c r="F482" s="40">
        <v>1572.7333333333336</v>
      </c>
      <c r="G482" s="40">
        <v>1530.0166666666671</v>
      </c>
      <c r="H482" s="40">
        <v>1673.116666666667</v>
      </c>
      <c r="I482" s="40">
        <v>1715.8333333333337</v>
      </c>
      <c r="J482" s="40">
        <v>1744.666666666667</v>
      </c>
      <c r="K482" s="31">
        <v>1687</v>
      </c>
      <c r="L482" s="31">
        <v>1615.45</v>
      </c>
      <c r="M482" s="31">
        <v>3.6276299999999999</v>
      </c>
      <c r="N482" s="1"/>
      <c r="O482" s="1"/>
    </row>
    <row r="483" spans="1:15" ht="12.75" customHeight="1">
      <c r="A483" s="31">
        <v>473</v>
      </c>
      <c r="B483" s="31" t="s">
        <v>156</v>
      </c>
      <c r="C483" s="31">
        <v>833.9</v>
      </c>
      <c r="D483" s="40">
        <v>837.41666666666663</v>
      </c>
      <c r="E483" s="40">
        <v>822.5333333333333</v>
      </c>
      <c r="F483" s="40">
        <v>811.16666666666663</v>
      </c>
      <c r="G483" s="40">
        <v>796.2833333333333</v>
      </c>
      <c r="H483" s="40">
        <v>848.7833333333333</v>
      </c>
      <c r="I483" s="40">
        <v>863.66666666666674</v>
      </c>
      <c r="J483" s="40">
        <v>875.0333333333333</v>
      </c>
      <c r="K483" s="31">
        <v>852.3</v>
      </c>
      <c r="L483" s="31">
        <v>826.05</v>
      </c>
      <c r="M483" s="31">
        <v>17.42596</v>
      </c>
      <c r="N483" s="1"/>
      <c r="O483" s="1"/>
    </row>
    <row r="484" spans="1:15" ht="12.75" customHeight="1">
      <c r="A484" s="31">
        <v>474</v>
      </c>
      <c r="B484" s="31" t="s">
        <v>281</v>
      </c>
      <c r="C484" s="31">
        <v>248.8</v>
      </c>
      <c r="D484" s="40">
        <v>249.86666666666667</v>
      </c>
      <c r="E484" s="40">
        <v>244.08333333333334</v>
      </c>
      <c r="F484" s="40">
        <v>239.36666666666667</v>
      </c>
      <c r="G484" s="40">
        <v>233.58333333333334</v>
      </c>
      <c r="H484" s="40">
        <v>254.58333333333334</v>
      </c>
      <c r="I484" s="40">
        <v>260.36666666666667</v>
      </c>
      <c r="J484" s="40">
        <v>265.08333333333337</v>
      </c>
      <c r="K484" s="31">
        <v>255.65</v>
      </c>
      <c r="L484" s="31">
        <v>245.15</v>
      </c>
      <c r="M484" s="31">
        <v>4.9599700000000002</v>
      </c>
      <c r="N484" s="1"/>
      <c r="O484" s="1"/>
    </row>
    <row r="485" spans="1:15" ht="12.75" customHeight="1">
      <c r="A485" s="31">
        <v>475</v>
      </c>
      <c r="B485" s="31" t="s">
        <v>569</v>
      </c>
      <c r="C485" s="31">
        <v>4003.45</v>
      </c>
      <c r="D485" s="40">
        <v>4061.3500000000004</v>
      </c>
      <c r="E485" s="40">
        <v>3924.7000000000007</v>
      </c>
      <c r="F485" s="40">
        <v>3845.9500000000003</v>
      </c>
      <c r="G485" s="40">
        <v>3709.3000000000006</v>
      </c>
      <c r="H485" s="40">
        <v>4140.1000000000004</v>
      </c>
      <c r="I485" s="40">
        <v>4276.75</v>
      </c>
      <c r="J485" s="40">
        <v>4355.5000000000009</v>
      </c>
      <c r="K485" s="31">
        <v>4198</v>
      </c>
      <c r="L485" s="31">
        <v>3982.6</v>
      </c>
      <c r="M485" s="31">
        <v>9.0819999999999998E-2</v>
      </c>
      <c r="N485" s="1"/>
      <c r="O485" s="1"/>
    </row>
    <row r="486" spans="1:15" ht="12.75" customHeight="1">
      <c r="A486" s="31">
        <v>476</v>
      </c>
      <c r="B486" s="31" t="s">
        <v>570</v>
      </c>
      <c r="C486" s="31">
        <v>532.35</v>
      </c>
      <c r="D486" s="40">
        <v>533.21666666666658</v>
      </c>
      <c r="E486" s="40">
        <v>528.43333333333317</v>
      </c>
      <c r="F486" s="40">
        <v>524.51666666666654</v>
      </c>
      <c r="G486" s="40">
        <v>519.73333333333312</v>
      </c>
      <c r="H486" s="40">
        <v>537.13333333333321</v>
      </c>
      <c r="I486" s="40">
        <v>541.91666666666674</v>
      </c>
      <c r="J486" s="40">
        <v>545.83333333333326</v>
      </c>
      <c r="K486" s="31">
        <v>538</v>
      </c>
      <c r="L486" s="31">
        <v>529.29999999999995</v>
      </c>
      <c r="M486" s="31">
        <v>2.1985700000000001</v>
      </c>
      <c r="N486" s="1"/>
      <c r="O486" s="1"/>
    </row>
    <row r="487" spans="1:15" ht="12.75" customHeight="1">
      <c r="A487" s="31">
        <v>477</v>
      </c>
      <c r="B487" s="31" t="s">
        <v>571</v>
      </c>
      <c r="C487" s="31">
        <v>3453.5</v>
      </c>
      <c r="D487" s="40">
        <v>3498.8333333333335</v>
      </c>
      <c r="E487" s="40">
        <v>3397.666666666667</v>
      </c>
      <c r="F487" s="40">
        <v>3341.8333333333335</v>
      </c>
      <c r="G487" s="40">
        <v>3240.666666666667</v>
      </c>
      <c r="H487" s="40">
        <v>3554.666666666667</v>
      </c>
      <c r="I487" s="40">
        <v>3655.8333333333339</v>
      </c>
      <c r="J487" s="40">
        <v>3711.666666666667</v>
      </c>
      <c r="K487" s="31">
        <v>3600</v>
      </c>
      <c r="L487" s="31">
        <v>3443</v>
      </c>
      <c r="M487" s="31">
        <v>0.16889999999999999</v>
      </c>
      <c r="N487" s="1"/>
      <c r="O487" s="1"/>
    </row>
    <row r="488" spans="1:15" ht="12.75" customHeight="1">
      <c r="A488" s="31">
        <v>478</v>
      </c>
      <c r="B488" s="31" t="s">
        <v>572</v>
      </c>
      <c r="C488" s="31">
        <v>696.3</v>
      </c>
      <c r="D488" s="40">
        <v>699.7833333333333</v>
      </c>
      <c r="E488" s="40">
        <v>691.26666666666665</v>
      </c>
      <c r="F488" s="40">
        <v>686.23333333333335</v>
      </c>
      <c r="G488" s="40">
        <v>677.7166666666667</v>
      </c>
      <c r="H488" s="40">
        <v>704.81666666666661</v>
      </c>
      <c r="I488" s="40">
        <v>713.33333333333326</v>
      </c>
      <c r="J488" s="40">
        <v>718.36666666666656</v>
      </c>
      <c r="K488" s="31">
        <v>708.3</v>
      </c>
      <c r="L488" s="31">
        <v>694.75</v>
      </c>
      <c r="M488" s="31">
        <v>1.20929</v>
      </c>
      <c r="N488" s="1"/>
      <c r="O488" s="1"/>
    </row>
    <row r="489" spans="1:15" ht="12.75" customHeight="1">
      <c r="A489" s="31">
        <v>479</v>
      </c>
      <c r="B489" s="31" t="s">
        <v>573</v>
      </c>
      <c r="C489" s="31">
        <v>39.15</v>
      </c>
      <c r="D489" s="40">
        <v>39.43333333333333</v>
      </c>
      <c r="E489" s="40">
        <v>38.466666666666661</v>
      </c>
      <c r="F489" s="40">
        <v>37.783333333333331</v>
      </c>
      <c r="G489" s="40">
        <v>36.816666666666663</v>
      </c>
      <c r="H489" s="40">
        <v>40.11666666666666</v>
      </c>
      <c r="I489" s="40">
        <v>41.083333333333329</v>
      </c>
      <c r="J489" s="40">
        <v>41.766666666666659</v>
      </c>
      <c r="K489" s="31">
        <v>40.4</v>
      </c>
      <c r="L489" s="31">
        <v>38.75</v>
      </c>
      <c r="M489" s="31">
        <v>35.924349999999997</v>
      </c>
      <c r="N489" s="1"/>
      <c r="O489" s="1"/>
    </row>
    <row r="490" spans="1:15" ht="12.75" customHeight="1">
      <c r="A490" s="31">
        <v>480</v>
      </c>
      <c r="B490" s="31" t="s">
        <v>574</v>
      </c>
      <c r="C490" s="31">
        <v>1399.05</v>
      </c>
      <c r="D490" s="40">
        <v>1422.3</v>
      </c>
      <c r="E490" s="40">
        <v>1370.75</v>
      </c>
      <c r="F490" s="40">
        <v>1342.45</v>
      </c>
      <c r="G490" s="40">
        <v>1290.9000000000001</v>
      </c>
      <c r="H490" s="40">
        <v>1450.6</v>
      </c>
      <c r="I490" s="40">
        <v>1502.1499999999996</v>
      </c>
      <c r="J490" s="40">
        <v>1530.4499999999998</v>
      </c>
      <c r="K490" s="31">
        <v>1473.85</v>
      </c>
      <c r="L490" s="31">
        <v>1394</v>
      </c>
      <c r="M490" s="31">
        <v>0.36133999999999999</v>
      </c>
      <c r="N490" s="1"/>
      <c r="O490" s="1"/>
    </row>
    <row r="491" spans="1:15" ht="12.75" customHeight="1">
      <c r="A491" s="31">
        <v>481</v>
      </c>
      <c r="B491" s="31" t="s">
        <v>575</v>
      </c>
      <c r="C491" s="31">
        <v>1798.25</v>
      </c>
      <c r="D491" s="40">
        <v>1817.3833333333332</v>
      </c>
      <c r="E491" s="40">
        <v>1757.7166666666665</v>
      </c>
      <c r="F491" s="40">
        <v>1717.1833333333332</v>
      </c>
      <c r="G491" s="40">
        <v>1657.5166666666664</v>
      </c>
      <c r="H491" s="40">
        <v>1857.9166666666665</v>
      </c>
      <c r="I491" s="40">
        <v>1917.5833333333335</v>
      </c>
      <c r="J491" s="40">
        <v>1958.1166666666666</v>
      </c>
      <c r="K491" s="31">
        <v>1877.05</v>
      </c>
      <c r="L491" s="31">
        <v>1776.85</v>
      </c>
      <c r="M491" s="31">
        <v>0.59814999999999996</v>
      </c>
      <c r="N491" s="1"/>
      <c r="O491" s="1"/>
    </row>
    <row r="492" spans="1:15" ht="12.75" customHeight="1">
      <c r="A492" s="31">
        <v>482</v>
      </c>
      <c r="B492" s="31" t="s">
        <v>576</v>
      </c>
      <c r="C492" s="31">
        <v>302.25</v>
      </c>
      <c r="D492" s="40">
        <v>305.61666666666667</v>
      </c>
      <c r="E492" s="40">
        <v>297.73333333333335</v>
      </c>
      <c r="F492" s="40">
        <v>293.2166666666667</v>
      </c>
      <c r="G492" s="40">
        <v>285.33333333333337</v>
      </c>
      <c r="H492" s="40">
        <v>310.13333333333333</v>
      </c>
      <c r="I492" s="40">
        <v>318.01666666666665</v>
      </c>
      <c r="J492" s="40">
        <v>322.5333333333333</v>
      </c>
      <c r="K492" s="31">
        <v>313.5</v>
      </c>
      <c r="L492" s="31">
        <v>301.10000000000002</v>
      </c>
      <c r="M492" s="31">
        <v>3.5243199999999999</v>
      </c>
      <c r="N492" s="1"/>
      <c r="O492" s="1"/>
    </row>
    <row r="493" spans="1:15" ht="12.75" customHeight="1">
      <c r="A493" s="31">
        <v>483</v>
      </c>
      <c r="B493" s="31" t="s">
        <v>282</v>
      </c>
      <c r="C493" s="31">
        <v>830.5</v>
      </c>
      <c r="D493" s="40">
        <v>836.06666666666661</v>
      </c>
      <c r="E493" s="40">
        <v>816.73333333333323</v>
      </c>
      <c r="F493" s="40">
        <v>802.96666666666658</v>
      </c>
      <c r="G493" s="40">
        <v>783.63333333333321</v>
      </c>
      <c r="H493" s="40">
        <v>849.83333333333326</v>
      </c>
      <c r="I493" s="40">
        <v>869.16666666666674</v>
      </c>
      <c r="J493" s="40">
        <v>882.93333333333328</v>
      </c>
      <c r="K493" s="31">
        <v>855.4</v>
      </c>
      <c r="L493" s="31">
        <v>822.3</v>
      </c>
      <c r="M493" s="31">
        <v>4.5532000000000004</v>
      </c>
      <c r="N493" s="1"/>
      <c r="O493" s="1"/>
    </row>
    <row r="494" spans="1:15" ht="12.75" customHeight="1">
      <c r="A494" s="31">
        <v>484</v>
      </c>
      <c r="B494" s="31" t="s">
        <v>213</v>
      </c>
      <c r="C494" s="31">
        <v>323.85000000000002</v>
      </c>
      <c r="D494" s="40">
        <v>330.5</v>
      </c>
      <c r="E494" s="40">
        <v>314.5</v>
      </c>
      <c r="F494" s="40">
        <v>305.14999999999998</v>
      </c>
      <c r="G494" s="40">
        <v>289.14999999999998</v>
      </c>
      <c r="H494" s="40">
        <v>339.85</v>
      </c>
      <c r="I494" s="40">
        <v>355.85</v>
      </c>
      <c r="J494" s="40">
        <v>365.20000000000005</v>
      </c>
      <c r="K494" s="31">
        <v>346.5</v>
      </c>
      <c r="L494" s="31">
        <v>321.14999999999998</v>
      </c>
      <c r="M494" s="31">
        <v>230.46439000000001</v>
      </c>
      <c r="N494" s="1"/>
      <c r="O494" s="1"/>
    </row>
    <row r="495" spans="1:15" ht="12.75" customHeight="1">
      <c r="A495" s="31">
        <v>485</v>
      </c>
      <c r="B495" s="31" t="s">
        <v>577</v>
      </c>
      <c r="C495" s="31">
        <v>2843.65</v>
      </c>
      <c r="D495" s="40">
        <v>2907.8833333333332</v>
      </c>
      <c r="E495" s="40">
        <v>2755.7666666666664</v>
      </c>
      <c r="F495" s="40">
        <v>2667.8833333333332</v>
      </c>
      <c r="G495" s="40">
        <v>2515.7666666666664</v>
      </c>
      <c r="H495" s="40">
        <v>2995.7666666666664</v>
      </c>
      <c r="I495" s="40">
        <v>3147.8833333333332</v>
      </c>
      <c r="J495" s="40">
        <v>3235.7666666666664</v>
      </c>
      <c r="K495" s="31">
        <v>3060</v>
      </c>
      <c r="L495" s="31">
        <v>2820</v>
      </c>
      <c r="M495" s="31">
        <v>2.0288400000000002</v>
      </c>
      <c r="N495" s="1"/>
      <c r="O495" s="1"/>
    </row>
    <row r="496" spans="1:15" ht="12.75" customHeight="1">
      <c r="A496" s="31">
        <v>486</v>
      </c>
      <c r="B496" s="31" t="s">
        <v>578</v>
      </c>
      <c r="C496" s="31">
        <v>2035.8</v>
      </c>
      <c r="D496" s="40">
        <v>2039.0666666666666</v>
      </c>
      <c r="E496" s="40">
        <v>2014.4333333333334</v>
      </c>
      <c r="F496" s="40">
        <v>1993.0666666666668</v>
      </c>
      <c r="G496" s="40">
        <v>1968.4333333333336</v>
      </c>
      <c r="H496" s="40">
        <v>2060.4333333333334</v>
      </c>
      <c r="I496" s="40">
        <v>2085.0666666666666</v>
      </c>
      <c r="J496" s="40">
        <v>2106.4333333333329</v>
      </c>
      <c r="K496" s="31">
        <v>2063.6999999999998</v>
      </c>
      <c r="L496" s="31">
        <v>2017.7</v>
      </c>
      <c r="M496" s="31">
        <v>0.49540000000000001</v>
      </c>
      <c r="N496" s="1"/>
      <c r="O496" s="1"/>
    </row>
    <row r="497" spans="1:15" ht="12.75" customHeight="1">
      <c r="A497" s="31">
        <v>487</v>
      </c>
      <c r="B497" s="31" t="s">
        <v>129</v>
      </c>
      <c r="C497" s="31">
        <v>10.25</v>
      </c>
      <c r="D497" s="40">
        <v>10.283333333333333</v>
      </c>
      <c r="E497" s="40">
        <v>10.066666666666666</v>
      </c>
      <c r="F497" s="40">
        <v>9.8833333333333329</v>
      </c>
      <c r="G497" s="40">
        <v>9.6666666666666661</v>
      </c>
      <c r="H497" s="40">
        <v>10.466666666666667</v>
      </c>
      <c r="I497" s="40">
        <v>10.683333333333332</v>
      </c>
      <c r="J497" s="40">
        <v>10.866666666666667</v>
      </c>
      <c r="K497" s="31">
        <v>10.5</v>
      </c>
      <c r="L497" s="31">
        <v>10.1</v>
      </c>
      <c r="M497" s="31">
        <v>973.0249</v>
      </c>
      <c r="N497" s="1"/>
      <c r="O497" s="1"/>
    </row>
    <row r="498" spans="1:15" ht="12.75" customHeight="1">
      <c r="A498" s="31">
        <v>488</v>
      </c>
      <c r="B498" s="31" t="s">
        <v>214</v>
      </c>
      <c r="C498" s="31">
        <v>1177.05</v>
      </c>
      <c r="D498" s="40">
        <v>1176.6000000000001</v>
      </c>
      <c r="E498" s="40">
        <v>1153.2000000000003</v>
      </c>
      <c r="F498" s="40">
        <v>1129.3500000000001</v>
      </c>
      <c r="G498" s="40">
        <v>1105.9500000000003</v>
      </c>
      <c r="H498" s="40">
        <v>1200.4500000000003</v>
      </c>
      <c r="I498" s="40">
        <v>1223.8500000000004</v>
      </c>
      <c r="J498" s="40">
        <v>1247.7000000000003</v>
      </c>
      <c r="K498" s="31">
        <v>1200</v>
      </c>
      <c r="L498" s="31">
        <v>1152.75</v>
      </c>
      <c r="M498" s="31">
        <v>13.83292</v>
      </c>
      <c r="N498" s="1"/>
      <c r="O498" s="1"/>
    </row>
    <row r="499" spans="1:15" ht="12.75" customHeight="1">
      <c r="A499" s="31">
        <v>489</v>
      </c>
      <c r="B499" s="31" t="s">
        <v>579</v>
      </c>
      <c r="C499" s="31">
        <v>7671.8</v>
      </c>
      <c r="D499" s="40">
        <v>7600.6500000000005</v>
      </c>
      <c r="E499" s="40">
        <v>7461.2000000000007</v>
      </c>
      <c r="F499" s="40">
        <v>7250.6</v>
      </c>
      <c r="G499" s="40">
        <v>7111.1500000000005</v>
      </c>
      <c r="H499" s="40">
        <v>7811.2500000000009</v>
      </c>
      <c r="I499" s="40">
        <v>7950.7</v>
      </c>
      <c r="J499" s="40">
        <v>8161.3000000000011</v>
      </c>
      <c r="K499" s="31">
        <v>7740.1</v>
      </c>
      <c r="L499" s="31">
        <v>7390.05</v>
      </c>
      <c r="M499" s="31">
        <v>6.6290000000000002E-2</v>
      </c>
      <c r="N499" s="1"/>
      <c r="O499" s="1"/>
    </row>
    <row r="500" spans="1:15" ht="12.75" customHeight="1">
      <c r="A500" s="31">
        <v>490</v>
      </c>
      <c r="B500" s="31" t="s">
        <v>580</v>
      </c>
      <c r="C500" s="31">
        <v>136.94999999999999</v>
      </c>
      <c r="D500" s="40">
        <v>134.5</v>
      </c>
      <c r="E500" s="40">
        <v>130.44999999999999</v>
      </c>
      <c r="F500" s="40">
        <v>123.94999999999999</v>
      </c>
      <c r="G500" s="40">
        <v>119.89999999999998</v>
      </c>
      <c r="H500" s="40">
        <v>141</v>
      </c>
      <c r="I500" s="40">
        <v>145.05000000000001</v>
      </c>
      <c r="J500" s="40">
        <v>151.55000000000001</v>
      </c>
      <c r="K500" s="31">
        <v>138.55000000000001</v>
      </c>
      <c r="L500" s="31">
        <v>128</v>
      </c>
      <c r="M500" s="31">
        <v>38.877809999999997</v>
      </c>
      <c r="N500" s="1"/>
      <c r="O500" s="1"/>
    </row>
    <row r="501" spans="1:15" ht="12.75" customHeight="1">
      <c r="A501" s="31">
        <v>491</v>
      </c>
      <c r="B501" s="31" t="s">
        <v>581</v>
      </c>
      <c r="C501" s="31">
        <v>146.1</v>
      </c>
      <c r="D501" s="40">
        <v>148.1</v>
      </c>
      <c r="E501" s="40">
        <v>143.25</v>
      </c>
      <c r="F501" s="40">
        <v>140.4</v>
      </c>
      <c r="G501" s="40">
        <v>135.55000000000001</v>
      </c>
      <c r="H501" s="40">
        <v>150.94999999999999</v>
      </c>
      <c r="I501" s="40">
        <v>155.79999999999995</v>
      </c>
      <c r="J501" s="40">
        <v>158.64999999999998</v>
      </c>
      <c r="K501" s="31">
        <v>152.94999999999999</v>
      </c>
      <c r="L501" s="31">
        <v>145.25</v>
      </c>
      <c r="M501" s="31">
        <v>28.905339999999999</v>
      </c>
      <c r="N501" s="1"/>
      <c r="O501" s="1"/>
    </row>
    <row r="502" spans="1:15" ht="12.75" customHeight="1">
      <c r="A502" s="31">
        <v>492</v>
      </c>
      <c r="B502" s="31" t="s">
        <v>582</v>
      </c>
      <c r="C502" s="31">
        <v>565.6</v>
      </c>
      <c r="D502" s="40">
        <v>567.01666666666677</v>
      </c>
      <c r="E502" s="40">
        <v>554.83333333333348</v>
      </c>
      <c r="F502" s="40">
        <v>544.06666666666672</v>
      </c>
      <c r="G502" s="40">
        <v>531.88333333333344</v>
      </c>
      <c r="H502" s="40">
        <v>577.78333333333353</v>
      </c>
      <c r="I502" s="40">
        <v>589.9666666666667</v>
      </c>
      <c r="J502" s="40">
        <v>600.73333333333358</v>
      </c>
      <c r="K502" s="31">
        <v>579.20000000000005</v>
      </c>
      <c r="L502" s="31">
        <v>556.25</v>
      </c>
      <c r="M502" s="31">
        <v>0.69555</v>
      </c>
      <c r="N502" s="1"/>
      <c r="O502" s="1"/>
    </row>
    <row r="503" spans="1:15" ht="12.75" customHeight="1">
      <c r="A503" s="31">
        <v>493</v>
      </c>
      <c r="B503" s="31" t="s">
        <v>283</v>
      </c>
      <c r="C503" s="31">
        <v>2180.0500000000002</v>
      </c>
      <c r="D503" s="40">
        <v>2193.2666666666669</v>
      </c>
      <c r="E503" s="40">
        <v>2131.7833333333338</v>
      </c>
      <c r="F503" s="40">
        <v>2083.5166666666669</v>
      </c>
      <c r="G503" s="40">
        <v>2022.0333333333338</v>
      </c>
      <c r="H503" s="40">
        <v>2241.5333333333338</v>
      </c>
      <c r="I503" s="40">
        <v>2303.0166666666664</v>
      </c>
      <c r="J503" s="40">
        <v>2351.2833333333338</v>
      </c>
      <c r="K503" s="31">
        <v>2254.75</v>
      </c>
      <c r="L503" s="31">
        <v>2145</v>
      </c>
      <c r="M503" s="31">
        <v>1.22522</v>
      </c>
      <c r="N503" s="1"/>
      <c r="O503" s="1"/>
    </row>
    <row r="504" spans="1:15" ht="12.75" customHeight="1">
      <c r="A504" s="31">
        <v>494</v>
      </c>
      <c r="B504" s="31" t="s">
        <v>215</v>
      </c>
      <c r="C504" s="31">
        <v>682.4</v>
      </c>
      <c r="D504" s="40">
        <v>688.7166666666667</v>
      </c>
      <c r="E504" s="40">
        <v>671.93333333333339</v>
      </c>
      <c r="F504" s="40">
        <v>661.4666666666667</v>
      </c>
      <c r="G504" s="40">
        <v>644.68333333333339</v>
      </c>
      <c r="H504" s="40">
        <v>699.18333333333339</v>
      </c>
      <c r="I504" s="40">
        <v>715.9666666666667</v>
      </c>
      <c r="J504" s="40">
        <v>726.43333333333339</v>
      </c>
      <c r="K504" s="31">
        <v>705.5</v>
      </c>
      <c r="L504" s="31">
        <v>678.25</v>
      </c>
      <c r="M504" s="31">
        <v>53.791510000000002</v>
      </c>
      <c r="N504" s="1"/>
      <c r="O504" s="1"/>
    </row>
    <row r="505" spans="1:15" ht="12.75" customHeight="1">
      <c r="A505" s="31">
        <v>495</v>
      </c>
      <c r="B505" s="31" t="s">
        <v>583</v>
      </c>
      <c r="C505" s="31">
        <v>447.6</v>
      </c>
      <c r="D505" s="40">
        <v>451.90000000000003</v>
      </c>
      <c r="E505" s="40">
        <v>437.95000000000005</v>
      </c>
      <c r="F505" s="40">
        <v>428.3</v>
      </c>
      <c r="G505" s="40">
        <v>414.35</v>
      </c>
      <c r="H505" s="40">
        <v>461.55000000000007</v>
      </c>
      <c r="I505" s="40">
        <v>475.5</v>
      </c>
      <c r="J505" s="40">
        <v>485.15000000000009</v>
      </c>
      <c r="K505" s="31">
        <v>465.85</v>
      </c>
      <c r="L505" s="31">
        <v>442.25</v>
      </c>
      <c r="M505" s="31">
        <v>4.6088800000000001</v>
      </c>
      <c r="N505" s="1"/>
      <c r="O505" s="1"/>
    </row>
    <row r="506" spans="1:15" ht="12.75" customHeight="1">
      <c r="A506" s="31">
        <v>496</v>
      </c>
      <c r="B506" s="31" t="s">
        <v>284</v>
      </c>
      <c r="C506" s="31">
        <v>13.75</v>
      </c>
      <c r="D506" s="40">
        <v>13.933333333333332</v>
      </c>
      <c r="E506" s="40">
        <v>13.216666666666663</v>
      </c>
      <c r="F506" s="40">
        <v>12.683333333333332</v>
      </c>
      <c r="G506" s="40">
        <v>11.966666666666663</v>
      </c>
      <c r="H506" s="40">
        <v>14.466666666666663</v>
      </c>
      <c r="I506" s="40">
        <v>15.183333333333332</v>
      </c>
      <c r="J506" s="40">
        <v>15.716666666666663</v>
      </c>
      <c r="K506" s="31">
        <v>14.65</v>
      </c>
      <c r="L506" s="31">
        <v>13.4</v>
      </c>
      <c r="M506" s="31">
        <v>3320.2485499999998</v>
      </c>
      <c r="N506" s="1"/>
      <c r="O506" s="1"/>
    </row>
    <row r="507" spans="1:15" ht="12.75" customHeight="1">
      <c r="A507" s="31">
        <v>497</v>
      </c>
      <c r="B507" s="31" t="s">
        <v>216</v>
      </c>
      <c r="C507" s="31">
        <v>308</v>
      </c>
      <c r="D507" s="40">
        <v>313.88333333333333</v>
      </c>
      <c r="E507" s="40">
        <v>298.11666666666667</v>
      </c>
      <c r="F507" s="40">
        <v>288.23333333333335</v>
      </c>
      <c r="G507" s="40">
        <v>272.4666666666667</v>
      </c>
      <c r="H507" s="40">
        <v>323.76666666666665</v>
      </c>
      <c r="I507" s="40">
        <v>339.5333333333333</v>
      </c>
      <c r="J507" s="40">
        <v>349.41666666666663</v>
      </c>
      <c r="K507" s="31">
        <v>329.65</v>
      </c>
      <c r="L507" s="31">
        <v>304</v>
      </c>
      <c r="M507" s="31">
        <v>312.63670000000002</v>
      </c>
      <c r="N507" s="1"/>
      <c r="O507" s="1"/>
    </row>
    <row r="508" spans="1:15" ht="12.75" customHeight="1">
      <c r="A508" s="31">
        <v>498</v>
      </c>
      <c r="B508" s="474" t="s">
        <v>584</v>
      </c>
      <c r="C508" s="474">
        <v>487.35</v>
      </c>
      <c r="D508" s="475">
        <v>494.81666666666666</v>
      </c>
      <c r="E508" s="475">
        <v>472.63333333333333</v>
      </c>
      <c r="F508" s="475">
        <v>457.91666666666669</v>
      </c>
      <c r="G508" s="475">
        <v>435.73333333333335</v>
      </c>
      <c r="H508" s="475">
        <v>509.5333333333333</v>
      </c>
      <c r="I508" s="475">
        <v>531.71666666666658</v>
      </c>
      <c r="J508" s="475">
        <v>546.43333333333328</v>
      </c>
      <c r="K508" s="474">
        <v>517</v>
      </c>
      <c r="L508" s="474">
        <v>480.1</v>
      </c>
      <c r="M508" s="474">
        <v>9.3336799999999993</v>
      </c>
      <c r="N508" s="1"/>
      <c r="O508" s="1"/>
    </row>
    <row r="509" spans="1:15" ht="12.75" customHeight="1">
      <c r="A509" s="31">
        <v>499</v>
      </c>
      <c r="B509" s="476" t="s">
        <v>585</v>
      </c>
      <c r="C509" s="476">
        <v>2136.4</v>
      </c>
      <c r="D509" s="476">
        <v>2146.0499999999997</v>
      </c>
      <c r="E509" s="476">
        <v>2103.0999999999995</v>
      </c>
      <c r="F509" s="476">
        <v>2069.7999999999997</v>
      </c>
      <c r="G509" s="476">
        <v>2026.8499999999995</v>
      </c>
      <c r="H509" s="476">
        <v>2179.3499999999995</v>
      </c>
      <c r="I509" s="476">
        <v>2222.2999999999993</v>
      </c>
      <c r="J509" s="476">
        <v>2255.5999999999995</v>
      </c>
      <c r="K509" s="476">
        <v>2189</v>
      </c>
      <c r="L509" s="476">
        <v>2112.75</v>
      </c>
      <c r="M509" s="476">
        <v>0.17529</v>
      </c>
      <c r="N509" s="1"/>
      <c r="O509" s="1"/>
    </row>
    <row r="510" spans="1:15" ht="12.75" customHeight="1">
      <c r="A510" s="31">
        <v>500</v>
      </c>
      <c r="B510" s="476" t="s">
        <v>586</v>
      </c>
      <c r="C510" s="476">
        <v>2049.3000000000002</v>
      </c>
      <c r="D510" s="476">
        <v>2074.6</v>
      </c>
      <c r="E510" s="476">
        <v>2009.5</v>
      </c>
      <c r="F510" s="476">
        <v>1969.7</v>
      </c>
      <c r="G510" s="476">
        <v>1904.6000000000001</v>
      </c>
      <c r="H510" s="476">
        <v>2114.3999999999996</v>
      </c>
      <c r="I510" s="476">
        <v>2179.4999999999991</v>
      </c>
      <c r="J510" s="476">
        <v>2219.2999999999997</v>
      </c>
      <c r="K510" s="476">
        <v>2139.6999999999998</v>
      </c>
      <c r="L510" s="476">
        <v>2034.8</v>
      </c>
      <c r="M510" s="476">
        <v>0.25413000000000002</v>
      </c>
      <c r="N510" s="1"/>
      <c r="O510" s="1"/>
    </row>
    <row r="511" spans="1:15" ht="12.75" customHeight="1">
      <c r="A511" s="477"/>
      <c r="B511" s="476"/>
      <c r="C511" s="476"/>
      <c r="D511" s="476"/>
      <c r="E511" s="476"/>
      <c r="F511" s="476"/>
      <c r="G511" s="476"/>
      <c r="H511" s="476"/>
      <c r="I511" s="476"/>
      <c r="J511" s="476"/>
      <c r="K511" s="476"/>
      <c r="L511" s="476"/>
      <c r="M511" s="476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A518" s="66" t="s">
        <v>587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230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231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64" sqref="D6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95"/>
      <c r="B5" s="496"/>
      <c r="C5" s="495"/>
      <c r="D5" s="496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97" t="s">
        <v>589</v>
      </c>
      <c r="C7" s="496"/>
      <c r="D7" s="7">
        <f>Main!B10</f>
        <v>44494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44491</v>
      </c>
      <c r="B10" s="32">
        <v>539506</v>
      </c>
      <c r="C10" s="31" t="s">
        <v>1049</v>
      </c>
      <c r="D10" s="31" t="s">
        <v>1050</v>
      </c>
      <c r="E10" s="31" t="s">
        <v>599</v>
      </c>
      <c r="F10" s="90">
        <v>23045</v>
      </c>
      <c r="G10" s="32">
        <v>15.13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44491</v>
      </c>
      <c r="B11" s="32">
        <v>542020</v>
      </c>
      <c r="C11" s="31" t="s">
        <v>1051</v>
      </c>
      <c r="D11" s="31" t="s">
        <v>1052</v>
      </c>
      <c r="E11" s="31" t="s">
        <v>599</v>
      </c>
      <c r="F11" s="90">
        <v>150000</v>
      </c>
      <c r="G11" s="32">
        <v>13.39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44491</v>
      </c>
      <c r="B12" s="32">
        <v>542020</v>
      </c>
      <c r="C12" s="31" t="s">
        <v>1051</v>
      </c>
      <c r="D12" s="31" t="s">
        <v>1053</v>
      </c>
      <c r="E12" s="31" t="s">
        <v>598</v>
      </c>
      <c r="F12" s="90">
        <v>140000</v>
      </c>
      <c r="G12" s="32">
        <v>13.16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44491</v>
      </c>
      <c r="B13" s="32">
        <v>542020</v>
      </c>
      <c r="C13" s="31" t="s">
        <v>1051</v>
      </c>
      <c r="D13" s="31" t="s">
        <v>1054</v>
      </c>
      <c r="E13" s="31" t="s">
        <v>599</v>
      </c>
      <c r="F13" s="90">
        <v>120000</v>
      </c>
      <c r="G13" s="32">
        <v>13.09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44491</v>
      </c>
      <c r="B14" s="32">
        <v>530429</v>
      </c>
      <c r="C14" s="31" t="s">
        <v>1055</v>
      </c>
      <c r="D14" s="31" t="s">
        <v>1056</v>
      </c>
      <c r="E14" s="31" t="s">
        <v>599</v>
      </c>
      <c r="F14" s="90">
        <v>17157</v>
      </c>
      <c r="G14" s="32">
        <v>13.04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44491</v>
      </c>
      <c r="B15" s="32">
        <v>504380</v>
      </c>
      <c r="C15" s="31" t="s">
        <v>1057</v>
      </c>
      <c r="D15" s="31" t="s">
        <v>1058</v>
      </c>
      <c r="E15" s="31" t="s">
        <v>599</v>
      </c>
      <c r="F15" s="90">
        <v>47000</v>
      </c>
      <c r="G15" s="32">
        <v>185.37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44491</v>
      </c>
      <c r="B16" s="32">
        <v>531196</v>
      </c>
      <c r="C16" s="31" t="s">
        <v>1059</v>
      </c>
      <c r="D16" s="31" t="s">
        <v>1060</v>
      </c>
      <c r="E16" s="31" t="s">
        <v>598</v>
      </c>
      <c r="F16" s="90">
        <v>74100</v>
      </c>
      <c r="G16" s="32">
        <v>2.42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44491</v>
      </c>
      <c r="B17" s="32">
        <v>531196</v>
      </c>
      <c r="C17" s="31" t="s">
        <v>1059</v>
      </c>
      <c r="D17" s="31" t="s">
        <v>1056</v>
      </c>
      <c r="E17" s="31" t="s">
        <v>599</v>
      </c>
      <c r="F17" s="90">
        <v>57398</v>
      </c>
      <c r="G17" s="32">
        <v>2.39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44491</v>
      </c>
      <c r="B18" s="32">
        <v>539175</v>
      </c>
      <c r="C18" s="31" t="s">
        <v>1061</v>
      </c>
      <c r="D18" s="31" t="s">
        <v>1062</v>
      </c>
      <c r="E18" s="31" t="s">
        <v>598</v>
      </c>
      <c r="F18" s="90">
        <v>69000</v>
      </c>
      <c r="G18" s="32">
        <v>4.3099999999999996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44491</v>
      </c>
      <c r="B19" s="32">
        <v>539175</v>
      </c>
      <c r="C19" s="31" t="s">
        <v>1061</v>
      </c>
      <c r="D19" s="31" t="s">
        <v>1063</v>
      </c>
      <c r="E19" s="31" t="s">
        <v>599</v>
      </c>
      <c r="F19" s="90">
        <v>57000</v>
      </c>
      <c r="G19" s="32">
        <v>4.3099999999999996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44491</v>
      </c>
      <c r="B20" s="32">
        <v>536868</v>
      </c>
      <c r="C20" s="31" t="s">
        <v>1064</v>
      </c>
      <c r="D20" s="31" t="s">
        <v>1065</v>
      </c>
      <c r="E20" s="31" t="s">
        <v>599</v>
      </c>
      <c r="F20" s="90">
        <v>99183</v>
      </c>
      <c r="G20" s="32">
        <v>53.74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44491</v>
      </c>
      <c r="B21" s="32">
        <v>500236</v>
      </c>
      <c r="C21" s="31" t="s">
        <v>1005</v>
      </c>
      <c r="D21" s="31" t="s">
        <v>1006</v>
      </c>
      <c r="E21" s="31" t="s">
        <v>599</v>
      </c>
      <c r="F21" s="90">
        <v>250000</v>
      </c>
      <c r="G21" s="32">
        <v>4.7699999999999996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44491</v>
      </c>
      <c r="B22" s="32">
        <v>500236</v>
      </c>
      <c r="C22" s="31" t="s">
        <v>1005</v>
      </c>
      <c r="D22" s="31" t="s">
        <v>1008</v>
      </c>
      <c r="E22" s="31" t="s">
        <v>598</v>
      </c>
      <c r="F22" s="90">
        <v>138014</v>
      </c>
      <c r="G22" s="32">
        <v>4.7699999999999996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44491</v>
      </c>
      <c r="B23" s="32">
        <v>539910</v>
      </c>
      <c r="C23" s="31" t="s">
        <v>977</v>
      </c>
      <c r="D23" s="31" t="s">
        <v>1014</v>
      </c>
      <c r="E23" s="31" t="s">
        <v>598</v>
      </c>
      <c r="F23" s="90">
        <v>100000</v>
      </c>
      <c r="G23" s="32">
        <v>2.92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44491</v>
      </c>
      <c r="B24" s="32">
        <v>539910</v>
      </c>
      <c r="C24" s="31" t="s">
        <v>977</v>
      </c>
      <c r="D24" s="31" t="s">
        <v>1015</v>
      </c>
      <c r="E24" s="31" t="s">
        <v>598</v>
      </c>
      <c r="F24" s="90">
        <v>141744</v>
      </c>
      <c r="G24" s="32">
        <v>2.92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44491</v>
      </c>
      <c r="B25" s="32">
        <v>539910</v>
      </c>
      <c r="C25" s="31" t="s">
        <v>977</v>
      </c>
      <c r="D25" s="31" t="s">
        <v>1066</v>
      </c>
      <c r="E25" s="31" t="s">
        <v>598</v>
      </c>
      <c r="F25" s="90">
        <v>90000</v>
      </c>
      <c r="G25" s="32">
        <v>3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44491</v>
      </c>
      <c r="B26" s="32">
        <v>539910</v>
      </c>
      <c r="C26" s="31" t="s">
        <v>977</v>
      </c>
      <c r="D26" s="31" t="s">
        <v>1067</v>
      </c>
      <c r="E26" s="31" t="s">
        <v>599</v>
      </c>
      <c r="F26" s="90">
        <v>140000</v>
      </c>
      <c r="G26" s="32">
        <v>2.97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44491</v>
      </c>
      <c r="B27" s="32">
        <v>539910</v>
      </c>
      <c r="C27" s="31" t="s">
        <v>977</v>
      </c>
      <c r="D27" s="31" t="s">
        <v>1013</v>
      </c>
      <c r="E27" s="31" t="s">
        <v>599</v>
      </c>
      <c r="F27" s="90">
        <v>346493</v>
      </c>
      <c r="G27" s="32">
        <v>2.99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44491</v>
      </c>
      <c r="B28" s="32">
        <v>539910</v>
      </c>
      <c r="C28" s="31" t="s">
        <v>977</v>
      </c>
      <c r="D28" s="31" t="s">
        <v>1068</v>
      </c>
      <c r="E28" s="31" t="s">
        <v>598</v>
      </c>
      <c r="F28" s="90">
        <v>100000</v>
      </c>
      <c r="G28" s="32">
        <v>2.99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44491</v>
      </c>
      <c r="B29" s="32">
        <v>513721</v>
      </c>
      <c r="C29" s="31" t="s">
        <v>1007</v>
      </c>
      <c r="D29" s="31" t="s">
        <v>1009</v>
      </c>
      <c r="E29" s="31" t="s">
        <v>599</v>
      </c>
      <c r="F29" s="90">
        <v>25000</v>
      </c>
      <c r="G29" s="32">
        <v>10.69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44491</v>
      </c>
      <c r="B30" s="32">
        <v>513721</v>
      </c>
      <c r="C30" s="31" t="s">
        <v>1007</v>
      </c>
      <c r="D30" s="31" t="s">
        <v>1069</v>
      </c>
      <c r="E30" s="31" t="s">
        <v>599</v>
      </c>
      <c r="F30" s="90">
        <v>31300</v>
      </c>
      <c r="G30" s="32">
        <v>10.69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44491</v>
      </c>
      <c r="B31" s="32">
        <v>513721</v>
      </c>
      <c r="C31" s="31" t="s">
        <v>1007</v>
      </c>
      <c r="D31" s="31" t="s">
        <v>1016</v>
      </c>
      <c r="E31" s="31" t="s">
        <v>598</v>
      </c>
      <c r="F31" s="90">
        <v>25000</v>
      </c>
      <c r="G31" s="32">
        <v>10.69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44491</v>
      </c>
      <c r="B32" s="32">
        <v>513721</v>
      </c>
      <c r="C32" s="31" t="s">
        <v>1007</v>
      </c>
      <c r="D32" s="31" t="s">
        <v>1017</v>
      </c>
      <c r="E32" s="31" t="s">
        <v>598</v>
      </c>
      <c r="F32" s="90">
        <v>25000</v>
      </c>
      <c r="G32" s="32">
        <v>10.69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44491</v>
      </c>
      <c r="B33" s="32">
        <v>539767</v>
      </c>
      <c r="C33" s="31" t="s">
        <v>1018</v>
      </c>
      <c r="D33" s="31" t="s">
        <v>1019</v>
      </c>
      <c r="E33" s="31" t="s">
        <v>598</v>
      </c>
      <c r="F33" s="90">
        <v>35184</v>
      </c>
      <c r="G33" s="32">
        <v>13.5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44491</v>
      </c>
      <c r="B34" s="32">
        <v>539767</v>
      </c>
      <c r="C34" s="31" t="s">
        <v>1018</v>
      </c>
      <c r="D34" s="31" t="s">
        <v>1019</v>
      </c>
      <c r="E34" s="31" t="s">
        <v>599</v>
      </c>
      <c r="F34" s="90">
        <v>13303</v>
      </c>
      <c r="G34" s="32">
        <v>13.85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44491</v>
      </c>
      <c r="B35" s="32">
        <v>539767</v>
      </c>
      <c r="C35" s="31" t="s">
        <v>1018</v>
      </c>
      <c r="D35" s="31" t="s">
        <v>1070</v>
      </c>
      <c r="E35" s="31" t="s">
        <v>598</v>
      </c>
      <c r="F35" s="90">
        <v>42203</v>
      </c>
      <c r="G35" s="32">
        <v>13.99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44491</v>
      </c>
      <c r="B36" s="32">
        <v>539767</v>
      </c>
      <c r="C36" s="31" t="s">
        <v>1018</v>
      </c>
      <c r="D36" s="31" t="s">
        <v>1071</v>
      </c>
      <c r="E36" s="31" t="s">
        <v>598</v>
      </c>
      <c r="F36" s="90">
        <v>111679</v>
      </c>
      <c r="G36" s="32">
        <v>13.66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44491</v>
      </c>
      <c r="B37" s="32">
        <v>539767</v>
      </c>
      <c r="C37" s="31" t="s">
        <v>1018</v>
      </c>
      <c r="D37" s="31" t="s">
        <v>1020</v>
      </c>
      <c r="E37" s="31" t="s">
        <v>599</v>
      </c>
      <c r="F37" s="90">
        <v>51075</v>
      </c>
      <c r="G37" s="32">
        <v>13.5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44491</v>
      </c>
      <c r="B38" s="32">
        <v>539767</v>
      </c>
      <c r="C38" s="31" t="s">
        <v>1018</v>
      </c>
      <c r="D38" s="31" t="s">
        <v>1072</v>
      </c>
      <c r="E38" s="31" t="s">
        <v>599</v>
      </c>
      <c r="F38" s="90">
        <v>51871</v>
      </c>
      <c r="G38" s="32">
        <v>13.5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44491</v>
      </c>
      <c r="B39" s="32">
        <v>539767</v>
      </c>
      <c r="C39" s="31" t="s">
        <v>1018</v>
      </c>
      <c r="D39" s="31" t="s">
        <v>1020</v>
      </c>
      <c r="E39" s="31" t="s">
        <v>598</v>
      </c>
      <c r="F39" s="90">
        <v>49600</v>
      </c>
      <c r="G39" s="32">
        <v>13.5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44491</v>
      </c>
      <c r="B40" s="32">
        <v>539767</v>
      </c>
      <c r="C40" s="31" t="s">
        <v>1018</v>
      </c>
      <c r="D40" s="31" t="s">
        <v>1073</v>
      </c>
      <c r="E40" s="31" t="s">
        <v>598</v>
      </c>
      <c r="F40" s="90">
        <v>5003</v>
      </c>
      <c r="G40" s="32">
        <v>13.48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44491</v>
      </c>
      <c r="B41" s="32">
        <v>539767</v>
      </c>
      <c r="C41" s="31" t="s">
        <v>1018</v>
      </c>
      <c r="D41" s="31" t="s">
        <v>1073</v>
      </c>
      <c r="E41" s="31" t="s">
        <v>599</v>
      </c>
      <c r="F41" s="90">
        <v>46071</v>
      </c>
      <c r="G41" s="32">
        <v>13.65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44491</v>
      </c>
      <c r="B42" s="32">
        <v>539767</v>
      </c>
      <c r="C42" s="31" t="s">
        <v>1018</v>
      </c>
      <c r="D42" s="31" t="s">
        <v>1020</v>
      </c>
      <c r="E42" s="31" t="s">
        <v>599</v>
      </c>
      <c r="F42" s="90">
        <v>108361</v>
      </c>
      <c r="G42" s="32">
        <v>13.79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44491</v>
      </c>
      <c r="B43" s="32">
        <v>539410</v>
      </c>
      <c r="C43" s="31" t="s">
        <v>1074</v>
      </c>
      <c r="D43" s="31" t="s">
        <v>1075</v>
      </c>
      <c r="E43" s="31" t="s">
        <v>598</v>
      </c>
      <c r="F43" s="90">
        <v>873465</v>
      </c>
      <c r="G43" s="32">
        <v>3.49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44491</v>
      </c>
      <c r="B44" s="32">
        <v>539410</v>
      </c>
      <c r="C44" s="31" t="s">
        <v>1074</v>
      </c>
      <c r="D44" s="31" t="s">
        <v>1076</v>
      </c>
      <c r="E44" s="31" t="s">
        <v>599</v>
      </c>
      <c r="F44" s="90">
        <v>873465</v>
      </c>
      <c r="G44" s="32">
        <v>3.49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44491</v>
      </c>
      <c r="B45" s="32">
        <v>540080</v>
      </c>
      <c r="C45" s="31" t="s">
        <v>1021</v>
      </c>
      <c r="D45" s="31" t="s">
        <v>1077</v>
      </c>
      <c r="E45" s="31" t="s">
        <v>598</v>
      </c>
      <c r="F45" s="90">
        <v>105000</v>
      </c>
      <c r="G45" s="32">
        <v>29.22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44491</v>
      </c>
      <c r="B46" s="32">
        <v>540080</v>
      </c>
      <c r="C46" s="31" t="s">
        <v>1021</v>
      </c>
      <c r="D46" s="31" t="s">
        <v>1077</v>
      </c>
      <c r="E46" s="31" t="s">
        <v>599</v>
      </c>
      <c r="F46" s="90">
        <v>123000</v>
      </c>
      <c r="G46" s="32">
        <v>28.2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44491</v>
      </c>
      <c r="B47" s="32">
        <v>540080</v>
      </c>
      <c r="C47" s="31" t="s">
        <v>1021</v>
      </c>
      <c r="D47" s="31" t="s">
        <v>1078</v>
      </c>
      <c r="E47" s="31" t="s">
        <v>598</v>
      </c>
      <c r="F47" s="90">
        <v>79752</v>
      </c>
      <c r="G47" s="32">
        <v>29.57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44491</v>
      </c>
      <c r="B48" s="32">
        <v>540080</v>
      </c>
      <c r="C48" s="31" t="s">
        <v>1021</v>
      </c>
      <c r="D48" s="31" t="s">
        <v>1078</v>
      </c>
      <c r="E48" s="31" t="s">
        <v>599</v>
      </c>
      <c r="F48" s="90">
        <v>79061</v>
      </c>
      <c r="G48" s="32">
        <v>29.04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44491</v>
      </c>
      <c r="B49" s="32">
        <v>538540</v>
      </c>
      <c r="C49" s="31" t="s">
        <v>1079</v>
      </c>
      <c r="D49" s="31" t="s">
        <v>1080</v>
      </c>
      <c r="E49" s="31" t="s">
        <v>599</v>
      </c>
      <c r="F49" s="90">
        <v>450000</v>
      </c>
      <c r="G49" s="32">
        <v>0.61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44491</v>
      </c>
      <c r="B50" s="32">
        <v>532035</v>
      </c>
      <c r="C50" s="31" t="s">
        <v>1081</v>
      </c>
      <c r="D50" s="31" t="s">
        <v>991</v>
      </c>
      <c r="E50" s="31" t="s">
        <v>598</v>
      </c>
      <c r="F50" s="90">
        <v>80001</v>
      </c>
      <c r="G50" s="32">
        <v>13.65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44491</v>
      </c>
      <c r="B51" s="32">
        <v>532035</v>
      </c>
      <c r="C51" s="31" t="s">
        <v>1081</v>
      </c>
      <c r="D51" s="31" t="s">
        <v>991</v>
      </c>
      <c r="E51" s="31" t="s">
        <v>599</v>
      </c>
      <c r="F51" s="90">
        <v>116064</v>
      </c>
      <c r="G51" s="32">
        <v>13.65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44491</v>
      </c>
      <c r="B52" s="32">
        <v>538565</v>
      </c>
      <c r="C52" s="31" t="s">
        <v>1022</v>
      </c>
      <c r="D52" s="31" t="s">
        <v>1023</v>
      </c>
      <c r="E52" s="31" t="s">
        <v>598</v>
      </c>
      <c r="F52" s="90">
        <v>31847</v>
      </c>
      <c r="G52" s="32">
        <v>71.05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44491</v>
      </c>
      <c r="B53" s="32" t="s">
        <v>1010</v>
      </c>
      <c r="C53" s="31" t="s">
        <v>1011</v>
      </c>
      <c r="D53" s="31" t="s">
        <v>1024</v>
      </c>
      <c r="E53" s="31" t="s">
        <v>598</v>
      </c>
      <c r="F53" s="90">
        <v>347</v>
      </c>
      <c r="G53" s="32">
        <v>61.52</v>
      </c>
      <c r="H53" s="32" t="s">
        <v>893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44491</v>
      </c>
      <c r="B54" s="32" t="s">
        <v>1010</v>
      </c>
      <c r="C54" s="31" t="s">
        <v>1011</v>
      </c>
      <c r="D54" s="31" t="s">
        <v>1082</v>
      </c>
      <c r="E54" s="31" t="s">
        <v>598</v>
      </c>
      <c r="F54" s="90">
        <v>90000</v>
      </c>
      <c r="G54" s="32">
        <v>61</v>
      </c>
      <c r="H54" s="32" t="s">
        <v>893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44491</v>
      </c>
      <c r="B55" s="32" t="s">
        <v>1010</v>
      </c>
      <c r="C55" s="31" t="s">
        <v>1011</v>
      </c>
      <c r="D55" s="31" t="s">
        <v>1025</v>
      </c>
      <c r="E55" s="31" t="s">
        <v>598</v>
      </c>
      <c r="F55" s="90">
        <v>119002</v>
      </c>
      <c r="G55" s="32">
        <v>62.68</v>
      </c>
      <c r="H55" s="32" t="s">
        <v>893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44491</v>
      </c>
      <c r="B56" s="32" t="s">
        <v>1010</v>
      </c>
      <c r="C56" s="31" t="s">
        <v>1011</v>
      </c>
      <c r="D56" s="31" t="s">
        <v>1083</v>
      </c>
      <c r="E56" s="31" t="s">
        <v>598</v>
      </c>
      <c r="F56" s="90">
        <v>336000</v>
      </c>
      <c r="G56" s="32">
        <v>61</v>
      </c>
      <c r="H56" s="32" t="s">
        <v>893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44491</v>
      </c>
      <c r="B57" s="32" t="s">
        <v>1084</v>
      </c>
      <c r="C57" s="31" t="s">
        <v>1085</v>
      </c>
      <c r="D57" s="31" t="s">
        <v>1086</v>
      </c>
      <c r="E57" s="31" t="s">
        <v>598</v>
      </c>
      <c r="F57" s="90">
        <v>54310</v>
      </c>
      <c r="G57" s="32">
        <v>79.77</v>
      </c>
      <c r="H57" s="32" t="s">
        <v>893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44491</v>
      </c>
      <c r="B58" s="32" t="s">
        <v>1087</v>
      </c>
      <c r="C58" s="31" t="s">
        <v>1088</v>
      </c>
      <c r="D58" s="31" t="s">
        <v>1089</v>
      </c>
      <c r="E58" s="31" t="s">
        <v>598</v>
      </c>
      <c r="F58" s="90">
        <v>8400</v>
      </c>
      <c r="G58" s="32">
        <v>145.05000000000001</v>
      </c>
      <c r="H58" s="32" t="s">
        <v>893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44491</v>
      </c>
      <c r="B59" s="32" t="s">
        <v>400</v>
      </c>
      <c r="C59" s="31" t="s">
        <v>1026</v>
      </c>
      <c r="D59" s="31" t="s">
        <v>1090</v>
      </c>
      <c r="E59" s="31" t="s">
        <v>598</v>
      </c>
      <c r="F59" s="90">
        <v>2218269</v>
      </c>
      <c r="G59" s="32">
        <v>56.46</v>
      </c>
      <c r="H59" s="32" t="s">
        <v>893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44491</v>
      </c>
      <c r="B60" s="32" t="s">
        <v>400</v>
      </c>
      <c r="C60" s="31" t="s">
        <v>1026</v>
      </c>
      <c r="D60" s="31" t="s">
        <v>945</v>
      </c>
      <c r="E60" s="31" t="s">
        <v>598</v>
      </c>
      <c r="F60" s="90">
        <v>4052371</v>
      </c>
      <c r="G60" s="32">
        <v>56.46</v>
      </c>
      <c r="H60" s="32" t="s">
        <v>893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44491</v>
      </c>
      <c r="B61" s="32" t="s">
        <v>400</v>
      </c>
      <c r="C61" s="31" t="s">
        <v>1026</v>
      </c>
      <c r="D61" s="31" t="s">
        <v>947</v>
      </c>
      <c r="E61" s="31" t="s">
        <v>598</v>
      </c>
      <c r="F61" s="90">
        <v>2363696</v>
      </c>
      <c r="G61" s="32">
        <v>56.19</v>
      </c>
      <c r="H61" s="32" t="s">
        <v>893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44491</v>
      </c>
      <c r="B62" s="32" t="s">
        <v>400</v>
      </c>
      <c r="C62" s="20" t="s">
        <v>1026</v>
      </c>
      <c r="D62" s="20" t="s">
        <v>1091</v>
      </c>
      <c r="E62" s="31" t="s">
        <v>598</v>
      </c>
      <c r="F62" s="90">
        <v>2819621</v>
      </c>
      <c r="G62" s="32">
        <v>56.29</v>
      </c>
      <c r="H62" s="32" t="s">
        <v>893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44491</v>
      </c>
      <c r="B63" s="32" t="s">
        <v>400</v>
      </c>
      <c r="C63" s="31" t="s">
        <v>1026</v>
      </c>
      <c r="D63" s="31" t="s">
        <v>1092</v>
      </c>
      <c r="E63" s="31" t="s">
        <v>598</v>
      </c>
      <c r="F63" s="90">
        <v>2262959</v>
      </c>
      <c r="G63" s="32">
        <v>56.33</v>
      </c>
      <c r="H63" s="32" t="s">
        <v>893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44491</v>
      </c>
      <c r="B64" s="32" t="s">
        <v>417</v>
      </c>
      <c r="C64" s="31" t="s">
        <v>998</v>
      </c>
      <c r="D64" s="31" t="s">
        <v>945</v>
      </c>
      <c r="E64" s="31" t="s">
        <v>598</v>
      </c>
      <c r="F64" s="90">
        <v>2114961</v>
      </c>
      <c r="G64" s="32">
        <v>787.64</v>
      </c>
      <c r="H64" s="32" t="s">
        <v>893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44491</v>
      </c>
      <c r="B65" s="32" t="s">
        <v>417</v>
      </c>
      <c r="C65" s="31" t="s">
        <v>998</v>
      </c>
      <c r="D65" s="31" t="s">
        <v>1093</v>
      </c>
      <c r="E65" s="31" t="s">
        <v>598</v>
      </c>
      <c r="F65" s="90">
        <v>2047770</v>
      </c>
      <c r="G65" s="32">
        <v>785.03</v>
      </c>
      <c r="H65" s="32" t="s">
        <v>893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44491</v>
      </c>
      <c r="B66" s="32" t="s">
        <v>417</v>
      </c>
      <c r="C66" s="31" t="s">
        <v>998</v>
      </c>
      <c r="D66" s="31" t="s">
        <v>947</v>
      </c>
      <c r="E66" s="31" t="s">
        <v>598</v>
      </c>
      <c r="F66" s="90">
        <v>2699646</v>
      </c>
      <c r="G66" s="32">
        <v>782.89</v>
      </c>
      <c r="H66" s="32" t="s">
        <v>893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44491</v>
      </c>
      <c r="B67" s="32" t="s">
        <v>411</v>
      </c>
      <c r="C67" s="31" t="s">
        <v>1027</v>
      </c>
      <c r="D67" s="31" t="s">
        <v>947</v>
      </c>
      <c r="E67" s="31" t="s">
        <v>598</v>
      </c>
      <c r="F67" s="90">
        <v>2476363</v>
      </c>
      <c r="G67" s="32">
        <v>277.37</v>
      </c>
      <c r="H67" s="32" t="s">
        <v>893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44491</v>
      </c>
      <c r="B68" s="32" t="s">
        <v>1094</v>
      </c>
      <c r="C68" s="31" t="s">
        <v>1095</v>
      </c>
      <c r="D68" s="31" t="s">
        <v>1096</v>
      </c>
      <c r="E68" s="31" t="s">
        <v>598</v>
      </c>
      <c r="F68" s="90">
        <v>40000</v>
      </c>
      <c r="G68" s="32">
        <v>62.74</v>
      </c>
      <c r="H68" s="32" t="s">
        <v>893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44491</v>
      </c>
      <c r="B69" s="32" t="s">
        <v>1097</v>
      </c>
      <c r="C69" s="31" t="s">
        <v>1098</v>
      </c>
      <c r="D69" s="31" t="s">
        <v>1099</v>
      </c>
      <c r="E69" s="31" t="s">
        <v>598</v>
      </c>
      <c r="F69" s="90">
        <v>147831</v>
      </c>
      <c r="G69" s="32">
        <v>97.55</v>
      </c>
      <c r="H69" s="32" t="s">
        <v>893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44491</v>
      </c>
      <c r="B70" s="32" t="s">
        <v>1100</v>
      </c>
      <c r="C70" s="31" t="s">
        <v>1101</v>
      </c>
      <c r="D70" s="31" t="s">
        <v>1102</v>
      </c>
      <c r="E70" s="31" t="s">
        <v>598</v>
      </c>
      <c r="F70" s="90">
        <v>500000</v>
      </c>
      <c r="G70" s="32">
        <v>34.979999999999997</v>
      </c>
      <c r="H70" s="32" t="s">
        <v>893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44491</v>
      </c>
      <c r="B71" s="32" t="s">
        <v>1103</v>
      </c>
      <c r="C71" s="31" t="s">
        <v>1104</v>
      </c>
      <c r="D71" s="31" t="s">
        <v>1105</v>
      </c>
      <c r="E71" s="31" t="s">
        <v>598</v>
      </c>
      <c r="F71" s="90">
        <v>54869</v>
      </c>
      <c r="G71" s="32">
        <v>32.69</v>
      </c>
      <c r="H71" s="32" t="s">
        <v>893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44491</v>
      </c>
      <c r="B72" s="32" t="s">
        <v>955</v>
      </c>
      <c r="C72" s="31" t="s">
        <v>956</v>
      </c>
      <c r="D72" s="31" t="s">
        <v>1106</v>
      </c>
      <c r="E72" s="31" t="s">
        <v>598</v>
      </c>
      <c r="F72" s="90">
        <v>400000</v>
      </c>
      <c r="G72" s="32">
        <v>17.05</v>
      </c>
      <c r="H72" s="32" t="s">
        <v>893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44491</v>
      </c>
      <c r="B73" s="32" t="s">
        <v>1107</v>
      </c>
      <c r="C73" s="31" t="s">
        <v>1108</v>
      </c>
      <c r="D73" s="31" t="s">
        <v>1109</v>
      </c>
      <c r="E73" s="31" t="s">
        <v>598</v>
      </c>
      <c r="F73" s="90">
        <v>5711367</v>
      </c>
      <c r="G73" s="32">
        <v>4.12</v>
      </c>
      <c r="H73" s="32" t="s">
        <v>893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44491</v>
      </c>
      <c r="B74" s="32" t="s">
        <v>1010</v>
      </c>
      <c r="C74" s="31" t="s">
        <v>1011</v>
      </c>
      <c r="D74" s="31" t="s">
        <v>1110</v>
      </c>
      <c r="E74" s="31" t="s">
        <v>599</v>
      </c>
      <c r="F74" s="90">
        <v>144400</v>
      </c>
      <c r="G74" s="32">
        <v>61</v>
      </c>
      <c r="H74" s="32" t="s">
        <v>893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44491</v>
      </c>
      <c r="B75" s="32" t="s">
        <v>1010</v>
      </c>
      <c r="C75" s="31" t="s">
        <v>1011</v>
      </c>
      <c r="D75" s="31" t="s">
        <v>1111</v>
      </c>
      <c r="E75" s="31" t="s">
        <v>599</v>
      </c>
      <c r="F75" s="90">
        <v>133500</v>
      </c>
      <c r="G75" s="32">
        <v>61</v>
      </c>
      <c r="H75" s="32" t="s">
        <v>893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44491</v>
      </c>
      <c r="B76" s="32" t="s">
        <v>1010</v>
      </c>
      <c r="C76" s="31" t="s">
        <v>1011</v>
      </c>
      <c r="D76" s="31" t="s">
        <v>1025</v>
      </c>
      <c r="E76" s="31" t="s">
        <v>599</v>
      </c>
      <c r="F76" s="90">
        <v>127967</v>
      </c>
      <c r="G76" s="32">
        <v>61.01</v>
      </c>
      <c r="H76" s="32" t="s">
        <v>893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44491</v>
      </c>
      <c r="B77" s="32" t="s">
        <v>1010</v>
      </c>
      <c r="C77" s="31" t="s">
        <v>1011</v>
      </c>
      <c r="D77" s="31" t="s">
        <v>1024</v>
      </c>
      <c r="E77" s="31" t="s">
        <v>599</v>
      </c>
      <c r="F77" s="90">
        <v>63778</v>
      </c>
      <c r="G77" s="32">
        <v>63.09</v>
      </c>
      <c r="H77" s="32" t="s">
        <v>893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44491</v>
      </c>
      <c r="B78" s="32" t="s">
        <v>1084</v>
      </c>
      <c r="C78" s="31" t="s">
        <v>1085</v>
      </c>
      <c r="D78" s="31" t="s">
        <v>1086</v>
      </c>
      <c r="E78" s="31" t="s">
        <v>599</v>
      </c>
      <c r="F78" s="90">
        <v>54310</v>
      </c>
      <c r="G78" s="32">
        <v>81.81</v>
      </c>
      <c r="H78" s="32" t="s">
        <v>893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44491</v>
      </c>
      <c r="B79" s="32" t="s">
        <v>1112</v>
      </c>
      <c r="C79" s="31" t="s">
        <v>1113</v>
      </c>
      <c r="D79" s="31" t="s">
        <v>1114</v>
      </c>
      <c r="E79" s="31" t="s">
        <v>599</v>
      </c>
      <c r="F79" s="90">
        <v>69000</v>
      </c>
      <c r="G79" s="32">
        <v>42.17</v>
      </c>
      <c r="H79" s="32" t="s">
        <v>893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44491</v>
      </c>
      <c r="B80" s="32" t="s">
        <v>1115</v>
      </c>
      <c r="C80" s="31" t="s">
        <v>1116</v>
      </c>
      <c r="D80" s="31" t="s">
        <v>1117</v>
      </c>
      <c r="E80" s="31" t="s">
        <v>599</v>
      </c>
      <c r="F80" s="90">
        <v>450000</v>
      </c>
      <c r="G80" s="32">
        <v>8.81</v>
      </c>
      <c r="H80" s="32" t="s">
        <v>893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44491</v>
      </c>
      <c r="B81" s="32" t="s">
        <v>400</v>
      </c>
      <c r="C81" s="31" t="s">
        <v>1026</v>
      </c>
      <c r="D81" s="31" t="s">
        <v>947</v>
      </c>
      <c r="E81" s="31" t="s">
        <v>599</v>
      </c>
      <c r="F81" s="90">
        <v>2370791</v>
      </c>
      <c r="G81" s="32">
        <v>56.21</v>
      </c>
      <c r="H81" s="32" t="s">
        <v>893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44491</v>
      </c>
      <c r="B82" s="32" t="s">
        <v>400</v>
      </c>
      <c r="C82" s="31" t="s">
        <v>1026</v>
      </c>
      <c r="D82" s="31" t="s">
        <v>1091</v>
      </c>
      <c r="E82" s="31" t="s">
        <v>599</v>
      </c>
      <c r="F82" s="90">
        <v>2833030</v>
      </c>
      <c r="G82" s="32">
        <v>56.33</v>
      </c>
      <c r="H82" s="32" t="s">
        <v>893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44491</v>
      </c>
      <c r="B83" s="32" t="s">
        <v>400</v>
      </c>
      <c r="C83" s="31" t="s">
        <v>1026</v>
      </c>
      <c r="D83" s="31" t="s">
        <v>1092</v>
      </c>
      <c r="E83" s="31" t="s">
        <v>599</v>
      </c>
      <c r="F83" s="90">
        <v>2722480</v>
      </c>
      <c r="G83" s="32">
        <v>56.4</v>
      </c>
      <c r="H83" s="32" t="s">
        <v>893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44491</v>
      </c>
      <c r="B84" s="32" t="s">
        <v>400</v>
      </c>
      <c r="C84" s="31" t="s">
        <v>1026</v>
      </c>
      <c r="D84" s="31" t="s">
        <v>945</v>
      </c>
      <c r="E84" s="31" t="s">
        <v>599</v>
      </c>
      <c r="F84" s="90">
        <v>4052371</v>
      </c>
      <c r="G84" s="32">
        <v>56.44</v>
      </c>
      <c r="H84" s="32" t="s">
        <v>893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44491</v>
      </c>
      <c r="B85" s="32" t="s">
        <v>400</v>
      </c>
      <c r="C85" s="31" t="s">
        <v>1026</v>
      </c>
      <c r="D85" s="31" t="s">
        <v>1090</v>
      </c>
      <c r="E85" s="31" t="s">
        <v>599</v>
      </c>
      <c r="F85" s="90">
        <v>2362979</v>
      </c>
      <c r="G85" s="32">
        <v>56.37</v>
      </c>
      <c r="H85" s="32" t="s">
        <v>893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44491</v>
      </c>
      <c r="B86" s="32" t="s">
        <v>417</v>
      </c>
      <c r="C86" s="31" t="s">
        <v>998</v>
      </c>
      <c r="D86" s="31" t="s">
        <v>945</v>
      </c>
      <c r="E86" s="31" t="s">
        <v>599</v>
      </c>
      <c r="F86" s="90">
        <v>2123423</v>
      </c>
      <c r="G86" s="32">
        <v>787.19</v>
      </c>
      <c r="H86" s="32" t="s">
        <v>893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44491</v>
      </c>
      <c r="B87" s="32" t="s">
        <v>417</v>
      </c>
      <c r="C87" s="31" t="s">
        <v>998</v>
      </c>
      <c r="D87" s="31" t="s">
        <v>1093</v>
      </c>
      <c r="E87" s="31" t="s">
        <v>599</v>
      </c>
      <c r="F87" s="90">
        <v>1932855</v>
      </c>
      <c r="G87" s="32">
        <v>785.32</v>
      </c>
      <c r="H87" s="32" t="s">
        <v>893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44491</v>
      </c>
      <c r="B88" s="32" t="s">
        <v>417</v>
      </c>
      <c r="C88" s="31" t="s">
        <v>998</v>
      </c>
      <c r="D88" s="31" t="s">
        <v>947</v>
      </c>
      <c r="E88" s="31" t="s">
        <v>599</v>
      </c>
      <c r="F88" s="90">
        <v>2725512</v>
      </c>
      <c r="G88" s="32">
        <v>782.65</v>
      </c>
      <c r="H88" s="32" t="s">
        <v>893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44491</v>
      </c>
      <c r="B89" s="32" t="s">
        <v>411</v>
      </c>
      <c r="C89" s="31" t="s">
        <v>1027</v>
      </c>
      <c r="D89" s="31" t="s">
        <v>947</v>
      </c>
      <c r="E89" s="31" t="s">
        <v>599</v>
      </c>
      <c r="F89" s="90">
        <v>2486355</v>
      </c>
      <c r="G89" s="32">
        <v>277.64999999999998</v>
      </c>
      <c r="H89" s="32" t="s">
        <v>893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44491</v>
      </c>
      <c r="B90" s="32" t="s">
        <v>1103</v>
      </c>
      <c r="C90" s="31" t="s">
        <v>1104</v>
      </c>
      <c r="D90" s="31" t="s">
        <v>1105</v>
      </c>
      <c r="E90" s="31" t="s">
        <v>599</v>
      </c>
      <c r="F90" s="90">
        <v>2660</v>
      </c>
      <c r="G90" s="32">
        <v>33.6</v>
      </c>
      <c r="H90" s="32" t="s">
        <v>893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44491</v>
      </c>
      <c r="B91" s="32" t="s">
        <v>955</v>
      </c>
      <c r="C91" s="31" t="s">
        <v>956</v>
      </c>
      <c r="D91" s="31" t="s">
        <v>999</v>
      </c>
      <c r="E91" s="31" t="s">
        <v>599</v>
      </c>
      <c r="F91" s="90">
        <v>473535</v>
      </c>
      <c r="G91" s="32">
        <v>17.059999999999999</v>
      </c>
      <c r="H91" s="32" t="s">
        <v>893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44491</v>
      </c>
      <c r="B92" s="32" t="s">
        <v>1028</v>
      </c>
      <c r="C92" s="31" t="s">
        <v>1029</v>
      </c>
      <c r="D92" s="31" t="s">
        <v>1118</v>
      </c>
      <c r="E92" s="31" t="s">
        <v>599</v>
      </c>
      <c r="F92" s="90">
        <v>78000</v>
      </c>
      <c r="G92" s="32">
        <v>61.95</v>
      </c>
      <c r="H92" s="32" t="s">
        <v>893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44491</v>
      </c>
      <c r="B93" s="32" t="s">
        <v>1107</v>
      </c>
      <c r="C93" s="31" t="s">
        <v>1108</v>
      </c>
      <c r="D93" s="31" t="s">
        <v>1109</v>
      </c>
      <c r="E93" s="31" t="s">
        <v>599</v>
      </c>
      <c r="F93" s="90">
        <v>5251662</v>
      </c>
      <c r="G93" s="32">
        <v>4.1100000000000003</v>
      </c>
      <c r="H93" s="32" t="s">
        <v>893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8"/>
  <sheetViews>
    <sheetView zoomScale="85" zoomScaleNormal="85" workbookViewId="0">
      <selection activeCell="D24" sqref="D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874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44494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859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37">
        <v>1</v>
      </c>
      <c r="B10" s="309">
        <v>44454</v>
      </c>
      <c r="C10" s="338"/>
      <c r="D10" s="310" t="s">
        <v>300</v>
      </c>
      <c r="E10" s="311" t="s">
        <v>615</v>
      </c>
      <c r="F10" s="312">
        <v>2195</v>
      </c>
      <c r="G10" s="312">
        <v>2080</v>
      </c>
      <c r="H10" s="311">
        <v>2295</v>
      </c>
      <c r="I10" s="313" t="s">
        <v>852</v>
      </c>
      <c r="J10" s="314" t="s">
        <v>866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613</v>
      </c>
      <c r="O10" s="317">
        <v>44469</v>
      </c>
      <c r="P10" s="312">
        <f>VLOOKUP(D10,'MidCap Intra'!B11:C506,2,0)</f>
        <v>2161.25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855</v>
      </c>
      <c r="G11" s="107">
        <v>1395</v>
      </c>
      <c r="H11" s="110"/>
      <c r="I11" s="111" t="s">
        <v>856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Intra'!B13:C508,2,0)</f>
        <v>1466.1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426</v>
      </c>
      <c r="E12" s="300" t="s">
        <v>615</v>
      </c>
      <c r="F12" s="301">
        <v>3130</v>
      </c>
      <c r="G12" s="301">
        <v>2920</v>
      </c>
      <c r="H12" s="300">
        <v>3320</v>
      </c>
      <c r="I12" s="302" t="s">
        <v>851</v>
      </c>
      <c r="J12" s="103" t="s">
        <v>875</v>
      </c>
      <c r="K12" s="103">
        <f t="shared" ref="K12:K13" si="3">H12-F12</f>
        <v>190</v>
      </c>
      <c r="L12" s="104">
        <f t="shared" ref="L12:L13" si="4">(F12*-0.7)/100</f>
        <v>-21.91</v>
      </c>
      <c r="M12" s="105">
        <f t="shared" ref="M12:M13" si="5">(K12+L12)/F12</f>
        <v>5.3702875399361021E-2</v>
      </c>
      <c r="N12" s="103" t="s">
        <v>613</v>
      </c>
      <c r="O12" s="106">
        <v>44473</v>
      </c>
      <c r="P12" s="301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18">
        <v>4</v>
      </c>
      <c r="B13" s="319">
        <v>44466</v>
      </c>
      <c r="C13" s="320"/>
      <c r="D13" s="321" t="s">
        <v>131</v>
      </c>
      <c r="E13" s="322" t="s">
        <v>615</v>
      </c>
      <c r="F13" s="323">
        <v>527.5</v>
      </c>
      <c r="G13" s="323">
        <v>495</v>
      </c>
      <c r="H13" s="322">
        <v>495</v>
      </c>
      <c r="I13" s="324" t="s">
        <v>860</v>
      </c>
      <c r="J13" s="304" t="s">
        <v>1043</v>
      </c>
      <c r="K13" s="304">
        <f t="shared" si="3"/>
        <v>-32.5</v>
      </c>
      <c r="L13" s="305">
        <f t="shared" si="4"/>
        <v>-3.6924999999999999</v>
      </c>
      <c r="M13" s="306">
        <f t="shared" si="5"/>
        <v>-6.8611374407582942E-2</v>
      </c>
      <c r="N13" s="304" t="s">
        <v>626</v>
      </c>
      <c r="O13" s="307">
        <v>44491</v>
      </c>
      <c r="P13" s="323"/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252</v>
      </c>
      <c r="E14" s="300" t="s">
        <v>615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867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1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37">
        <v>6</v>
      </c>
      <c r="B15" s="309">
        <v>44466</v>
      </c>
      <c r="C15" s="338"/>
      <c r="D15" s="310" t="s">
        <v>253</v>
      </c>
      <c r="E15" s="311" t="s">
        <v>615</v>
      </c>
      <c r="F15" s="312">
        <v>2040</v>
      </c>
      <c r="G15" s="312">
        <v>1895</v>
      </c>
      <c r="H15" s="311">
        <v>2155</v>
      </c>
      <c r="I15" s="313" t="s">
        <v>861</v>
      </c>
      <c r="J15" s="314" t="s">
        <v>869</v>
      </c>
      <c r="K15" s="314">
        <f t="shared" si="6"/>
        <v>115</v>
      </c>
      <c r="L15" s="315">
        <f t="shared" si="7"/>
        <v>-14.28</v>
      </c>
      <c r="M15" s="316">
        <f t="shared" si="8"/>
        <v>4.9372549019607845E-2</v>
      </c>
      <c r="N15" s="314" t="s">
        <v>613</v>
      </c>
      <c r="O15" s="317">
        <v>44470</v>
      </c>
      <c r="P15" s="312">
        <f>VLOOKUP(D15,'MidCap Intra'!B16:C511,2,0)</f>
        <v>1928.05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257</v>
      </c>
      <c r="E16" s="300" t="s">
        <v>615</v>
      </c>
      <c r="F16" s="301">
        <v>1580</v>
      </c>
      <c r="G16" s="301">
        <v>1490</v>
      </c>
      <c r="H16" s="300">
        <v>1685</v>
      </c>
      <c r="I16" s="302" t="s">
        <v>862</v>
      </c>
      <c r="J16" s="103" t="s">
        <v>957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613</v>
      </c>
      <c r="O16" s="106">
        <v>44481</v>
      </c>
      <c r="P16" s="301"/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349</v>
      </c>
      <c r="E17" s="322" t="s">
        <v>615</v>
      </c>
      <c r="F17" s="323">
        <v>3270</v>
      </c>
      <c r="G17" s="323">
        <v>3140</v>
      </c>
      <c r="H17" s="322">
        <v>3025</v>
      </c>
      <c r="I17" s="324" t="s">
        <v>863</v>
      </c>
      <c r="J17" s="304" t="s">
        <v>868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626</v>
      </c>
      <c r="O17" s="307">
        <v>44470</v>
      </c>
      <c r="P17" s="323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414</v>
      </c>
      <c r="E18" s="300" t="s">
        <v>615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854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613</v>
      </c>
      <c r="O18" s="106">
        <v>44470</v>
      </c>
      <c r="P18" s="301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180</v>
      </c>
      <c r="E19" s="300" t="s">
        <v>615</v>
      </c>
      <c r="F19" s="301">
        <v>3120</v>
      </c>
      <c r="G19" s="301">
        <v>2980</v>
      </c>
      <c r="H19" s="300">
        <v>3315</v>
      </c>
      <c r="I19" s="302" t="s">
        <v>876</v>
      </c>
      <c r="J19" s="103" t="s">
        <v>933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613</v>
      </c>
      <c r="O19" s="106">
        <v>44477</v>
      </c>
      <c r="P19" s="301"/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119</v>
      </c>
      <c r="E20" s="110" t="s">
        <v>615</v>
      </c>
      <c r="F20" s="107" t="s">
        <v>897</v>
      </c>
      <c r="G20" s="107">
        <v>660</v>
      </c>
      <c r="H20" s="110"/>
      <c r="I20" s="111" t="s">
        <v>898</v>
      </c>
      <c r="J20" s="112" t="s">
        <v>616</v>
      </c>
      <c r="K20" s="113"/>
      <c r="L20" s="108"/>
      <c r="M20" s="114"/>
      <c r="N20" s="109"/>
      <c r="O20" s="110"/>
      <c r="P20" s="107">
        <f>VLOOKUP(D20,'MidCap Intra'!B22:C523,2,0)</f>
        <v>690.75</v>
      </c>
      <c r="Q20" s="1"/>
      <c r="R20" s="1" t="s">
        <v>614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18">
        <v>12</v>
      </c>
      <c r="B21" s="376">
        <v>44474</v>
      </c>
      <c r="C21" s="320"/>
      <c r="D21" s="321" t="s">
        <v>532</v>
      </c>
      <c r="E21" s="322" t="s">
        <v>615</v>
      </c>
      <c r="F21" s="323">
        <v>675</v>
      </c>
      <c r="G21" s="323">
        <v>619</v>
      </c>
      <c r="H21" s="322">
        <f>(615+708.5)/2</f>
        <v>661.75</v>
      </c>
      <c r="I21" s="324" t="s">
        <v>899</v>
      </c>
      <c r="J21" s="304" t="s">
        <v>1030</v>
      </c>
      <c r="K21" s="304">
        <f t="shared" ref="K21" si="21">H21-F21</f>
        <v>-13.25</v>
      </c>
      <c r="L21" s="305">
        <f t="shared" ref="L21" si="22">(F21*-0.7)/100</f>
        <v>-4.7249999999999996</v>
      </c>
      <c r="M21" s="306">
        <f t="shared" ref="M21" si="23">(K21+L21)/F21</f>
        <v>-2.6629629629629632E-2</v>
      </c>
      <c r="N21" s="304" t="s">
        <v>626</v>
      </c>
      <c r="O21" s="307">
        <v>44490</v>
      </c>
      <c r="P21" s="323"/>
      <c r="Q21" s="1"/>
      <c r="R21" s="1" t="s">
        <v>614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296">
        <v>13</v>
      </c>
      <c r="B22" s="297">
        <v>44475</v>
      </c>
      <c r="C22" s="298"/>
      <c r="D22" s="299" t="s">
        <v>139</v>
      </c>
      <c r="E22" s="300" t="s">
        <v>615</v>
      </c>
      <c r="F22" s="301">
        <v>231.5</v>
      </c>
      <c r="G22" s="301">
        <v>216</v>
      </c>
      <c r="H22" s="300">
        <v>259.5</v>
      </c>
      <c r="I22" s="302" t="s">
        <v>914</v>
      </c>
      <c r="J22" s="103" t="s">
        <v>978</v>
      </c>
      <c r="K22" s="103">
        <f t="shared" ref="K22" si="24">H22-F22</f>
        <v>28</v>
      </c>
      <c r="L22" s="104">
        <f t="shared" ref="L22" si="25">(F22*-0.7)/100</f>
        <v>-1.6204999999999998</v>
      </c>
      <c r="M22" s="105">
        <f t="shared" ref="M22" si="26">(K22+L22)/F22</f>
        <v>0.11395032397408207</v>
      </c>
      <c r="N22" s="103" t="s">
        <v>613</v>
      </c>
      <c r="O22" s="106">
        <v>44483</v>
      </c>
      <c r="P22" s="301"/>
      <c r="Q22" s="1"/>
      <c r="R22" s="1" t="s">
        <v>614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82</v>
      </c>
      <c r="E23" s="110" t="s">
        <v>615</v>
      </c>
      <c r="F23" s="107" t="s">
        <v>943</v>
      </c>
      <c r="G23" s="107">
        <v>3670</v>
      </c>
      <c r="H23" s="110"/>
      <c r="I23" s="111" t="s">
        <v>944</v>
      </c>
      <c r="J23" s="112" t="s">
        <v>616</v>
      </c>
      <c r="K23" s="113"/>
      <c r="L23" s="108"/>
      <c r="M23" s="114"/>
      <c r="N23" s="109"/>
      <c r="O23" s="110"/>
      <c r="P23" s="107">
        <f>VLOOKUP(D23,'MidCap Intra'!B25:C517,2,0)</f>
        <v>3690</v>
      </c>
      <c r="Q23" s="1"/>
      <c r="R23" s="1" t="s">
        <v>614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211</v>
      </c>
      <c r="E24" s="110" t="s">
        <v>615</v>
      </c>
      <c r="F24" s="107" t="s">
        <v>948</v>
      </c>
      <c r="G24" s="107">
        <v>6980</v>
      </c>
      <c r="H24" s="110"/>
      <c r="I24" s="111" t="s">
        <v>949</v>
      </c>
      <c r="J24" s="112" t="s">
        <v>616</v>
      </c>
      <c r="K24" s="113"/>
      <c r="L24" s="108"/>
      <c r="M24" s="114"/>
      <c r="N24" s="109"/>
      <c r="O24" s="110"/>
      <c r="P24" s="107">
        <f>VLOOKUP(D24,'MidCap Intra'!B26:C517,2,0)</f>
        <v>7149.6</v>
      </c>
      <c r="Q24" s="1"/>
      <c r="R24" s="1" t="s">
        <v>614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13">
        <v>16</v>
      </c>
      <c r="B25" s="108">
        <v>44487</v>
      </c>
      <c r="C25" s="114"/>
      <c r="D25" s="109" t="s">
        <v>533</v>
      </c>
      <c r="E25" s="110" t="s">
        <v>615</v>
      </c>
      <c r="F25" s="107" t="s">
        <v>987</v>
      </c>
      <c r="G25" s="107">
        <v>387</v>
      </c>
      <c r="H25" s="110"/>
      <c r="I25" s="111" t="s">
        <v>988</v>
      </c>
      <c r="J25" s="112" t="s">
        <v>616</v>
      </c>
      <c r="K25" s="113"/>
      <c r="L25" s="108"/>
      <c r="M25" s="114"/>
      <c r="N25" s="109"/>
      <c r="O25" s="110"/>
      <c r="P25" s="107">
        <f>VLOOKUP(D25,'MidCap Intra'!B27:C517,2,0)</f>
        <v>389.2</v>
      </c>
      <c r="Q25" s="1"/>
      <c r="R25" s="1" t="s">
        <v>614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18">
        <v>17</v>
      </c>
      <c r="B26" s="319">
        <v>44490</v>
      </c>
      <c r="C26" s="320"/>
      <c r="D26" s="321" t="s">
        <v>269</v>
      </c>
      <c r="E26" s="322" t="s">
        <v>615</v>
      </c>
      <c r="F26" s="323">
        <v>590</v>
      </c>
      <c r="G26" s="323">
        <v>549</v>
      </c>
      <c r="H26" s="322">
        <v>549</v>
      </c>
      <c r="I26" s="324" t="s">
        <v>1034</v>
      </c>
      <c r="J26" s="304" t="s">
        <v>1042</v>
      </c>
      <c r="K26" s="304">
        <f t="shared" ref="K26" si="27">H26-F26</f>
        <v>-41</v>
      </c>
      <c r="L26" s="305">
        <f t="shared" ref="L26" si="28">(F26*-0.7)/100</f>
        <v>-4.13</v>
      </c>
      <c r="M26" s="306">
        <f t="shared" ref="M26" si="29">(K26+L26)/F26</f>
        <v>-7.6491525423728821E-2</v>
      </c>
      <c r="N26" s="304" t="s">
        <v>626</v>
      </c>
      <c r="O26" s="307">
        <v>44491</v>
      </c>
      <c r="P26" s="323"/>
      <c r="Q26" s="1"/>
      <c r="R26" s="1" t="s">
        <v>614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3.9" customHeight="1">
      <c r="A27" s="113"/>
      <c r="B27" s="108"/>
      <c r="C27" s="114"/>
      <c r="D27" s="109"/>
      <c r="E27" s="110"/>
      <c r="F27" s="107"/>
      <c r="G27" s="107"/>
      <c r="H27" s="110"/>
      <c r="I27" s="111"/>
      <c r="J27" s="112"/>
      <c r="K27" s="113"/>
      <c r="L27" s="108"/>
      <c r="M27" s="114"/>
      <c r="N27" s="109"/>
      <c r="O27" s="110"/>
      <c r="P27" s="11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0"/>
      <c r="B28" s="121"/>
      <c r="C28" s="122"/>
      <c r="D28" s="123"/>
      <c r="E28" s="124"/>
      <c r="F28" s="124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4.25" customHeight="1">
      <c r="A29" s="120"/>
      <c r="B29" s="121"/>
      <c r="C29" s="122"/>
      <c r="D29" s="123"/>
      <c r="E29" s="124"/>
      <c r="F29" s="124"/>
      <c r="G29" s="120"/>
      <c r="H29" s="124"/>
      <c r="I29" s="125"/>
      <c r="J29" s="126"/>
      <c r="K29" s="126"/>
      <c r="L29" s="127"/>
      <c r="M29" s="128"/>
      <c r="N29" s="129"/>
      <c r="O29" s="130"/>
      <c r="P29" s="131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618</v>
      </c>
      <c r="B30" s="133"/>
      <c r="C30" s="134"/>
      <c r="D30" s="135"/>
      <c r="E30" s="136"/>
      <c r="F30" s="136"/>
      <c r="G30" s="136"/>
      <c r="H30" s="136"/>
      <c r="I30" s="136"/>
      <c r="J30" s="137"/>
      <c r="K30" s="136"/>
      <c r="L30" s="138"/>
      <c r="M30" s="59"/>
      <c r="N30" s="137"/>
      <c r="O30" s="13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9" t="s">
        <v>619</v>
      </c>
      <c r="B31" s="132"/>
      <c r="C31" s="132"/>
      <c r="D31" s="132"/>
      <c r="E31" s="44"/>
      <c r="F31" s="140" t="s">
        <v>620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621</v>
      </c>
      <c r="B32" s="132"/>
      <c r="C32" s="132"/>
      <c r="D32" s="132"/>
      <c r="E32" s="6"/>
      <c r="F32" s="140" t="s">
        <v>622</v>
      </c>
      <c r="G32" s="6"/>
      <c r="H32" s="6"/>
      <c r="I32" s="6"/>
      <c r="J32" s="141"/>
      <c r="K32" s="142"/>
      <c r="L32" s="142"/>
      <c r="M32" s="143"/>
      <c r="N32" s="1"/>
      <c r="O32" s="1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/>
      <c r="B33" s="132"/>
      <c r="C33" s="132"/>
      <c r="D33" s="132"/>
      <c r="E33" s="6"/>
      <c r="F33" s="6"/>
      <c r="G33" s="6"/>
      <c r="H33" s="6"/>
      <c r="I33" s="6"/>
      <c r="J33" s="145"/>
      <c r="K33" s="142"/>
      <c r="L33" s="142"/>
      <c r="M33" s="6"/>
      <c r="N33" s="146"/>
      <c r="O33" s="1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.75" customHeight="1">
      <c r="A34" s="1"/>
      <c r="B34" s="147" t="s">
        <v>623</v>
      </c>
      <c r="C34" s="147"/>
      <c r="D34" s="147"/>
      <c r="E34" s="147"/>
      <c r="F34" s="148"/>
      <c r="G34" s="6"/>
      <c r="H34" s="6"/>
      <c r="I34" s="149"/>
      <c r="J34" s="150"/>
      <c r="K34" s="151"/>
      <c r="L34" s="150"/>
      <c r="M34" s="6"/>
      <c r="N34" s="1"/>
      <c r="O34" s="1"/>
      <c r="P34" s="1"/>
      <c r="R34" s="59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9" t="s">
        <v>16</v>
      </c>
      <c r="B35" s="152" t="s">
        <v>590</v>
      </c>
      <c r="C35" s="102"/>
      <c r="D35" s="101" t="s">
        <v>601</v>
      </c>
      <c r="E35" s="100" t="s">
        <v>602</v>
      </c>
      <c r="F35" s="100" t="s">
        <v>603</v>
      </c>
      <c r="G35" s="100" t="s">
        <v>624</v>
      </c>
      <c r="H35" s="100" t="s">
        <v>605</v>
      </c>
      <c r="I35" s="100" t="s">
        <v>606</v>
      </c>
      <c r="J35" s="100" t="s">
        <v>607</v>
      </c>
      <c r="K35" s="100" t="s">
        <v>625</v>
      </c>
      <c r="L35" s="153" t="s">
        <v>609</v>
      </c>
      <c r="M35" s="102" t="s">
        <v>610</v>
      </c>
      <c r="N35" s="100" t="s">
        <v>611</v>
      </c>
      <c r="O35" s="101" t="s">
        <v>612</v>
      </c>
      <c r="P35" s="1"/>
      <c r="Q35" s="1"/>
      <c r="R35" s="59"/>
      <c r="S35" s="59"/>
      <c r="T35" s="59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s="269" customFormat="1" ht="15" customHeight="1">
      <c r="A36" s="419">
        <v>1</v>
      </c>
      <c r="B36" s="360">
        <v>44462</v>
      </c>
      <c r="C36" s="420"/>
      <c r="D36" s="421" t="s">
        <v>90</v>
      </c>
      <c r="E36" s="422" t="s">
        <v>615</v>
      </c>
      <c r="F36" s="422">
        <v>1707</v>
      </c>
      <c r="G36" s="422">
        <v>1670</v>
      </c>
      <c r="H36" s="422">
        <v>1709</v>
      </c>
      <c r="I36" s="422" t="s">
        <v>850</v>
      </c>
      <c r="J36" s="363" t="s">
        <v>951</v>
      </c>
      <c r="K36" s="363">
        <f t="shared" ref="K36:K37" si="30">H36-F36</f>
        <v>2</v>
      </c>
      <c r="L36" s="423">
        <f>(F36*-0.7)/100</f>
        <v>-11.948999999999998</v>
      </c>
      <c r="M36" s="424">
        <f t="shared" ref="M36:M37" si="31">(K36+L36)/F36</f>
        <v>-5.8283538371411824E-3</v>
      </c>
      <c r="N36" s="363" t="s">
        <v>613</v>
      </c>
      <c r="O36" s="425">
        <v>44480</v>
      </c>
      <c r="R36" s="288" t="s">
        <v>614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90">
        <v>2</v>
      </c>
      <c r="B37" s="267">
        <v>44470</v>
      </c>
      <c r="C37" s="291"/>
      <c r="D37" s="308" t="s">
        <v>196</v>
      </c>
      <c r="E37" s="303" t="s">
        <v>615</v>
      </c>
      <c r="F37" s="303">
        <v>822</v>
      </c>
      <c r="G37" s="303">
        <v>797</v>
      </c>
      <c r="H37" s="303">
        <v>842</v>
      </c>
      <c r="I37" s="303" t="s">
        <v>870</v>
      </c>
      <c r="J37" s="103" t="s">
        <v>958</v>
      </c>
      <c r="K37" s="103">
        <f t="shared" si="30"/>
        <v>20</v>
      </c>
      <c r="L37" s="104">
        <f>(F37*-0.7)/100</f>
        <v>-5.7539999999999996</v>
      </c>
      <c r="M37" s="105">
        <f t="shared" si="31"/>
        <v>1.7330900243309005E-2</v>
      </c>
      <c r="N37" s="103" t="s">
        <v>613</v>
      </c>
      <c r="O37" s="106">
        <v>44481</v>
      </c>
      <c r="R37" s="288" t="s">
        <v>614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0">
        <v>3</v>
      </c>
      <c r="B38" s="267">
        <v>44470</v>
      </c>
      <c r="C38" s="291"/>
      <c r="D38" s="308" t="s">
        <v>355</v>
      </c>
      <c r="E38" s="303" t="s">
        <v>615</v>
      </c>
      <c r="F38" s="303">
        <v>814</v>
      </c>
      <c r="G38" s="303">
        <v>794</v>
      </c>
      <c r="H38" s="303">
        <v>832.5</v>
      </c>
      <c r="I38" s="303" t="s">
        <v>871</v>
      </c>
      <c r="J38" s="103" t="s">
        <v>915</v>
      </c>
      <c r="K38" s="103">
        <f t="shared" ref="K38" si="32">H38-F38</f>
        <v>18.5</v>
      </c>
      <c r="L38" s="104">
        <f>(F38*-0.7)/100</f>
        <v>-5.6979999999999995</v>
      </c>
      <c r="M38" s="105">
        <f t="shared" ref="M38" si="33">(K38+L38)/F38</f>
        <v>1.5727272727272725E-2</v>
      </c>
      <c r="N38" s="103" t="s">
        <v>613</v>
      </c>
      <c r="O38" s="106">
        <v>44475</v>
      </c>
      <c r="R38" s="288" t="s">
        <v>614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0">
        <v>4</v>
      </c>
      <c r="B39" s="267">
        <v>44470</v>
      </c>
      <c r="C39" s="291"/>
      <c r="D39" s="308" t="s">
        <v>248</v>
      </c>
      <c r="E39" s="303" t="s">
        <v>615</v>
      </c>
      <c r="F39" s="303">
        <v>54.95</v>
      </c>
      <c r="G39" s="303">
        <v>53</v>
      </c>
      <c r="H39" s="303">
        <v>56.2</v>
      </c>
      <c r="I39" s="303" t="s">
        <v>872</v>
      </c>
      <c r="J39" s="103" t="s">
        <v>873</v>
      </c>
      <c r="K39" s="103">
        <f t="shared" ref="K39:K41" si="34">H39-F39</f>
        <v>1.25</v>
      </c>
      <c r="L39" s="104">
        <f>(F39*-0.07)/100</f>
        <v>-3.8465000000000006E-2</v>
      </c>
      <c r="M39" s="105">
        <f t="shared" ref="M39:M41" si="35">(K39+L39)/F39</f>
        <v>2.2047952684258416E-2</v>
      </c>
      <c r="N39" s="103" t="s">
        <v>613</v>
      </c>
      <c r="O39" s="374">
        <v>44470</v>
      </c>
      <c r="R39" s="288" t="s">
        <v>614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5</v>
      </c>
      <c r="B40" s="267">
        <v>44474</v>
      </c>
      <c r="C40" s="291"/>
      <c r="D40" s="308" t="s">
        <v>199</v>
      </c>
      <c r="E40" s="303" t="s">
        <v>615</v>
      </c>
      <c r="F40" s="303">
        <v>809.5</v>
      </c>
      <c r="G40" s="303">
        <v>788</v>
      </c>
      <c r="H40" s="303">
        <v>830</v>
      </c>
      <c r="I40" s="303" t="s">
        <v>896</v>
      </c>
      <c r="J40" s="103" t="s">
        <v>917</v>
      </c>
      <c r="K40" s="103">
        <f t="shared" si="34"/>
        <v>20.5</v>
      </c>
      <c r="L40" s="104">
        <f>(F40*-0.7)/100</f>
        <v>-5.6665000000000001</v>
      </c>
      <c r="M40" s="105">
        <f t="shared" si="35"/>
        <v>1.8324274243360101E-2</v>
      </c>
      <c r="N40" s="103" t="s">
        <v>613</v>
      </c>
      <c r="O40" s="106">
        <v>44475</v>
      </c>
      <c r="R40" s="288" t="s">
        <v>614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6</v>
      </c>
      <c r="B41" s="267">
        <v>44474</v>
      </c>
      <c r="C41" s="291"/>
      <c r="D41" s="308" t="s">
        <v>82</v>
      </c>
      <c r="E41" s="303" t="s">
        <v>615</v>
      </c>
      <c r="F41" s="303">
        <v>3890</v>
      </c>
      <c r="G41" s="303">
        <v>3770</v>
      </c>
      <c r="H41" s="303">
        <v>3992.5</v>
      </c>
      <c r="I41" s="303" t="s">
        <v>900</v>
      </c>
      <c r="J41" s="103" t="s">
        <v>916</v>
      </c>
      <c r="K41" s="103">
        <f t="shared" si="34"/>
        <v>102.5</v>
      </c>
      <c r="L41" s="104">
        <f>(F41*-0.7)/100</f>
        <v>-27.23</v>
      </c>
      <c r="M41" s="105">
        <f t="shared" si="35"/>
        <v>1.9349614395886887E-2</v>
      </c>
      <c r="N41" s="103" t="s">
        <v>613</v>
      </c>
      <c r="O41" s="106">
        <v>44475</v>
      </c>
      <c r="R41" s="288" t="s">
        <v>614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7</v>
      </c>
      <c r="B42" s="267">
        <v>44474</v>
      </c>
      <c r="C42" s="291"/>
      <c r="D42" s="308" t="s">
        <v>892</v>
      </c>
      <c r="E42" s="303" t="s">
        <v>615</v>
      </c>
      <c r="F42" s="303">
        <v>985.5</v>
      </c>
      <c r="G42" s="303">
        <v>960</v>
      </c>
      <c r="H42" s="303">
        <v>998</v>
      </c>
      <c r="I42" s="303">
        <v>1020</v>
      </c>
      <c r="J42" s="103" t="s">
        <v>901</v>
      </c>
      <c r="K42" s="103">
        <f t="shared" ref="K42" si="36">H42-F42</f>
        <v>12.5</v>
      </c>
      <c r="L42" s="104">
        <f>(F42*-0.07)/100</f>
        <v>-0.68985000000000019</v>
      </c>
      <c r="M42" s="105">
        <f t="shared" ref="M42" si="37">(K42+L42)/F42</f>
        <v>1.1983916793505835E-2</v>
      </c>
      <c r="N42" s="103" t="s">
        <v>613</v>
      </c>
      <c r="O42" s="374">
        <v>44474</v>
      </c>
      <c r="R42" s="288" t="s">
        <v>617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90">
        <v>8</v>
      </c>
      <c r="B43" s="388">
        <v>44476</v>
      </c>
      <c r="C43" s="291"/>
      <c r="D43" s="308" t="s">
        <v>469</v>
      </c>
      <c r="E43" s="303" t="s">
        <v>615</v>
      </c>
      <c r="F43" s="303">
        <v>192.5</v>
      </c>
      <c r="G43" s="303">
        <v>186</v>
      </c>
      <c r="H43" s="303">
        <v>197.25</v>
      </c>
      <c r="I43" s="303" t="s">
        <v>921</v>
      </c>
      <c r="J43" s="103" t="s">
        <v>922</v>
      </c>
      <c r="K43" s="103">
        <f t="shared" ref="K43:K44" si="38">H43-F43</f>
        <v>4.75</v>
      </c>
      <c r="L43" s="104">
        <f>(F43*-0.07)/100</f>
        <v>-0.13475000000000001</v>
      </c>
      <c r="M43" s="105">
        <f t="shared" ref="M43:M44" si="39">(K43+L43)/F43</f>
        <v>2.3975324675324674E-2</v>
      </c>
      <c r="N43" s="103" t="s">
        <v>613</v>
      </c>
      <c r="O43" s="374">
        <v>44476</v>
      </c>
      <c r="R43" s="288" t="s">
        <v>617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444">
        <v>9</v>
      </c>
      <c r="B44" s="441">
        <v>44476</v>
      </c>
      <c r="C44" s="445"/>
      <c r="D44" s="446" t="s">
        <v>425</v>
      </c>
      <c r="E44" s="440" t="s">
        <v>615</v>
      </c>
      <c r="F44" s="440">
        <v>1804</v>
      </c>
      <c r="G44" s="440">
        <v>1745</v>
      </c>
      <c r="H44" s="440">
        <v>1745</v>
      </c>
      <c r="I44" s="440" t="s">
        <v>926</v>
      </c>
      <c r="J44" s="304" t="s">
        <v>1033</v>
      </c>
      <c r="K44" s="304">
        <f t="shared" si="38"/>
        <v>-59</v>
      </c>
      <c r="L44" s="305">
        <f>(F44*-0.7)/100</f>
        <v>-12.628</v>
      </c>
      <c r="M44" s="306">
        <f t="shared" si="39"/>
        <v>-3.9705099778270511E-2</v>
      </c>
      <c r="N44" s="304" t="s">
        <v>626</v>
      </c>
      <c r="O44" s="307">
        <v>44490</v>
      </c>
      <c r="R44" s="288" t="s">
        <v>614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10</v>
      </c>
      <c r="B45" s="388">
        <v>44477</v>
      </c>
      <c r="C45" s="291"/>
      <c r="D45" s="308" t="s">
        <v>533</v>
      </c>
      <c r="E45" s="303" t="s">
        <v>615</v>
      </c>
      <c r="F45" s="303">
        <v>410.5</v>
      </c>
      <c r="G45" s="303">
        <v>399</v>
      </c>
      <c r="H45" s="303">
        <v>423</v>
      </c>
      <c r="I45" s="303" t="s">
        <v>940</v>
      </c>
      <c r="J45" s="103" t="s">
        <v>901</v>
      </c>
      <c r="K45" s="103">
        <f t="shared" ref="K45" si="40">H45-F45</f>
        <v>12.5</v>
      </c>
      <c r="L45" s="104">
        <f>(F45*-0.7)/100</f>
        <v>-2.8734999999999995</v>
      </c>
      <c r="M45" s="105">
        <f t="shared" ref="M45" si="41">(K45+L45)/F45</f>
        <v>2.3450669914738126E-2</v>
      </c>
      <c r="N45" s="103" t="s">
        <v>613</v>
      </c>
      <c r="O45" s="106">
        <v>44481</v>
      </c>
      <c r="R45" s="288" t="s">
        <v>614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290">
        <v>11</v>
      </c>
      <c r="B46" s="388">
        <v>44477</v>
      </c>
      <c r="C46" s="291"/>
      <c r="D46" s="308" t="s">
        <v>355</v>
      </c>
      <c r="E46" s="303" t="s">
        <v>615</v>
      </c>
      <c r="F46" s="303">
        <v>808</v>
      </c>
      <c r="G46" s="303">
        <v>788</v>
      </c>
      <c r="H46" s="303">
        <v>821.5</v>
      </c>
      <c r="I46" s="303" t="s">
        <v>941</v>
      </c>
      <c r="J46" s="103" t="s">
        <v>942</v>
      </c>
      <c r="K46" s="103">
        <f t="shared" ref="K46" si="42">H46-F46</f>
        <v>13.5</v>
      </c>
      <c r="L46" s="104">
        <f>(F46*-0.07)/100</f>
        <v>-0.56559999999999999</v>
      </c>
      <c r="M46" s="105">
        <f t="shared" ref="M46" si="43">(K46+L46)/F46</f>
        <v>1.600792079207921E-2</v>
      </c>
      <c r="N46" s="103" t="s">
        <v>613</v>
      </c>
      <c r="O46" s="374">
        <v>44476</v>
      </c>
      <c r="R46" s="288" t="s">
        <v>614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290">
        <v>12</v>
      </c>
      <c r="B47" s="388">
        <v>44480</v>
      </c>
      <c r="C47" s="291"/>
      <c r="D47" s="308" t="s">
        <v>298</v>
      </c>
      <c r="E47" s="303" t="s">
        <v>615</v>
      </c>
      <c r="F47" s="303">
        <v>237</v>
      </c>
      <c r="G47" s="303">
        <v>230</v>
      </c>
      <c r="H47" s="303">
        <v>244.5</v>
      </c>
      <c r="I47" s="303" t="s">
        <v>950</v>
      </c>
      <c r="J47" s="103" t="s">
        <v>889</v>
      </c>
      <c r="K47" s="103">
        <f t="shared" ref="K47:K49" si="44">H47-F47</f>
        <v>7.5</v>
      </c>
      <c r="L47" s="104">
        <f>(F47*-0.07)/100</f>
        <v>-0.16589999999999999</v>
      </c>
      <c r="M47" s="105">
        <f t="shared" ref="M47:M49" si="45">(K47+L47)/F47</f>
        <v>3.0945569620253167E-2</v>
      </c>
      <c r="N47" s="103" t="s">
        <v>613</v>
      </c>
      <c r="O47" s="374">
        <v>44480</v>
      </c>
      <c r="R47" s="288" t="s">
        <v>614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90">
        <v>13</v>
      </c>
      <c r="B48" s="388">
        <v>44480</v>
      </c>
      <c r="C48" s="291"/>
      <c r="D48" s="308" t="s">
        <v>199</v>
      </c>
      <c r="E48" s="303" t="s">
        <v>615</v>
      </c>
      <c r="F48" s="303">
        <v>813.5</v>
      </c>
      <c r="G48" s="303">
        <v>790</v>
      </c>
      <c r="H48" s="303">
        <v>836</v>
      </c>
      <c r="I48" s="303" t="s">
        <v>952</v>
      </c>
      <c r="J48" s="103" t="s">
        <v>971</v>
      </c>
      <c r="K48" s="103">
        <f t="shared" si="44"/>
        <v>22.5</v>
      </c>
      <c r="L48" s="104">
        <f>(F48*-0.7)/100</f>
        <v>-5.6944999999999997</v>
      </c>
      <c r="M48" s="105">
        <f t="shared" si="45"/>
        <v>2.065826674861709E-2</v>
      </c>
      <c r="N48" s="103" t="s">
        <v>613</v>
      </c>
      <c r="O48" s="106">
        <v>44482</v>
      </c>
      <c r="R48" s="288" t="s">
        <v>614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444">
        <v>14</v>
      </c>
      <c r="B49" s="441">
        <v>44481</v>
      </c>
      <c r="C49" s="445"/>
      <c r="D49" s="446" t="s">
        <v>298</v>
      </c>
      <c r="E49" s="440" t="s">
        <v>615</v>
      </c>
      <c r="F49" s="440">
        <v>236.5</v>
      </c>
      <c r="G49" s="440">
        <v>230</v>
      </c>
      <c r="H49" s="440">
        <v>230</v>
      </c>
      <c r="I49" s="440" t="s">
        <v>950</v>
      </c>
      <c r="J49" s="304" t="s">
        <v>986</v>
      </c>
      <c r="K49" s="304">
        <f t="shared" si="44"/>
        <v>-6.5</v>
      </c>
      <c r="L49" s="305">
        <f>(F49*-0.7)/100</f>
        <v>-1.6554999999999997</v>
      </c>
      <c r="M49" s="306">
        <f t="shared" si="45"/>
        <v>-3.4484143763213529E-2</v>
      </c>
      <c r="N49" s="304" t="s">
        <v>626</v>
      </c>
      <c r="O49" s="307">
        <v>44483</v>
      </c>
      <c r="R49" s="288" t="s">
        <v>614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444">
        <v>15</v>
      </c>
      <c r="B50" s="441">
        <v>44481</v>
      </c>
      <c r="C50" s="445"/>
      <c r="D50" s="446" t="s">
        <v>959</v>
      </c>
      <c r="E50" s="440" t="s">
        <v>615</v>
      </c>
      <c r="F50" s="440">
        <v>513</v>
      </c>
      <c r="G50" s="440">
        <v>498</v>
      </c>
      <c r="H50" s="440">
        <v>498</v>
      </c>
      <c r="I50" s="440" t="s">
        <v>960</v>
      </c>
      <c r="J50" s="304" t="s">
        <v>972</v>
      </c>
      <c r="K50" s="304">
        <f t="shared" ref="K50" si="46">H50-F50</f>
        <v>-15</v>
      </c>
      <c r="L50" s="305">
        <f>(F50*-0.7)/100</f>
        <v>-3.5909999999999997</v>
      </c>
      <c r="M50" s="306">
        <f t="shared" ref="M50" si="47">(K50+L50)/F50</f>
        <v>-3.623976608187135E-2</v>
      </c>
      <c r="N50" s="304" t="s">
        <v>626</v>
      </c>
      <c r="O50" s="307">
        <v>44482</v>
      </c>
      <c r="R50" s="288" t="s">
        <v>614</v>
      </c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280">
        <v>16</v>
      </c>
      <c r="B51" s="336">
        <v>44487</v>
      </c>
      <c r="C51" s="281"/>
      <c r="D51" s="282" t="s">
        <v>118</v>
      </c>
      <c r="E51" s="283" t="s">
        <v>615</v>
      </c>
      <c r="F51" s="283" t="s">
        <v>989</v>
      </c>
      <c r="G51" s="283">
        <v>1638</v>
      </c>
      <c r="H51" s="283"/>
      <c r="I51" s="283" t="s">
        <v>990</v>
      </c>
      <c r="J51" s="280" t="s">
        <v>616</v>
      </c>
      <c r="K51" s="336"/>
      <c r="L51" s="281"/>
      <c r="M51" s="282"/>
      <c r="N51" s="283"/>
      <c r="O51" s="283"/>
      <c r="R51" s="288" t="s">
        <v>614</v>
      </c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269" customFormat="1" ht="15" customHeight="1">
      <c r="A52" s="444">
        <v>17</v>
      </c>
      <c r="B52" s="441">
        <v>44489</v>
      </c>
      <c r="C52" s="445"/>
      <c r="D52" s="446" t="s">
        <v>180</v>
      </c>
      <c r="E52" s="440" t="s">
        <v>615</v>
      </c>
      <c r="F52" s="440">
        <v>3170</v>
      </c>
      <c r="G52" s="440">
        <v>3070</v>
      </c>
      <c r="H52" s="440">
        <v>3070</v>
      </c>
      <c r="I52" s="440" t="s">
        <v>1002</v>
      </c>
      <c r="J52" s="304" t="s">
        <v>1003</v>
      </c>
      <c r="K52" s="304">
        <f t="shared" ref="K52" si="48">H52-F52</f>
        <v>-100</v>
      </c>
      <c r="L52" s="305">
        <f>(F52*-0.07)/100</f>
        <v>-2.2190000000000003</v>
      </c>
      <c r="M52" s="306">
        <f t="shared" ref="M52" si="49">(K52+L52)/F52</f>
        <v>-3.2245741324921133E-2</v>
      </c>
      <c r="N52" s="304" t="s">
        <v>626</v>
      </c>
      <c r="O52" s="473">
        <v>44489</v>
      </c>
      <c r="R52" s="288" t="s">
        <v>614</v>
      </c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s="269" customFormat="1" ht="15" customHeight="1">
      <c r="A53" s="280">
        <v>18</v>
      </c>
      <c r="B53" s="336">
        <v>44491</v>
      </c>
      <c r="C53" s="281"/>
      <c r="D53" s="282" t="s">
        <v>116</v>
      </c>
      <c r="E53" s="283" t="s">
        <v>615</v>
      </c>
      <c r="F53" s="283" t="s">
        <v>1044</v>
      </c>
      <c r="G53" s="283">
        <v>2850</v>
      </c>
      <c r="H53" s="283"/>
      <c r="I53" s="283" t="s">
        <v>1045</v>
      </c>
      <c r="J53" s="280" t="s">
        <v>616</v>
      </c>
      <c r="K53" s="336"/>
      <c r="L53" s="281"/>
      <c r="M53" s="282"/>
      <c r="N53" s="283"/>
      <c r="O53" s="283"/>
      <c r="R53" s="288" t="s">
        <v>614</v>
      </c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8"/>
    </row>
    <row r="54" spans="1:38" s="269" customFormat="1" ht="15" customHeight="1">
      <c r="A54" s="280"/>
      <c r="B54" s="336"/>
      <c r="C54" s="281"/>
      <c r="D54" s="282"/>
      <c r="E54" s="283"/>
      <c r="F54" s="283"/>
      <c r="G54" s="283"/>
      <c r="H54" s="283"/>
      <c r="I54" s="283"/>
      <c r="J54" s="280"/>
      <c r="K54" s="336"/>
      <c r="L54" s="281"/>
      <c r="M54" s="282"/>
      <c r="N54" s="283"/>
      <c r="O54" s="283"/>
      <c r="R54" s="288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ht="15" customHeight="1">
      <c r="A55" s="271"/>
      <c r="B55" s="272"/>
      <c r="C55" s="273"/>
      <c r="D55" s="274"/>
      <c r="E55" s="275"/>
      <c r="F55" s="275"/>
      <c r="G55" s="275"/>
      <c r="H55" s="275"/>
      <c r="I55" s="275"/>
      <c r="J55" s="284"/>
      <c r="K55" s="284"/>
      <c r="L55" s="276"/>
      <c r="M55" s="285"/>
      <c r="N55" s="284"/>
      <c r="O55" s="286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55"/>
      <c r="B57" s="121"/>
      <c r="C57" s="156"/>
      <c r="D57" s="157"/>
      <c r="E57" s="120"/>
      <c r="F57" s="120"/>
      <c r="G57" s="120"/>
      <c r="H57" s="120"/>
      <c r="I57" s="120"/>
      <c r="J57" s="158"/>
      <c r="K57" s="158"/>
      <c r="L57" s="159"/>
      <c r="M57" s="160"/>
      <c r="N57" s="126"/>
      <c r="O57" s="161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44.25" customHeight="1">
      <c r="A58" s="132" t="s">
        <v>618</v>
      </c>
      <c r="B58" s="156"/>
      <c r="C58" s="156"/>
      <c r="D58" s="1"/>
      <c r="E58" s="6"/>
      <c r="F58" s="6"/>
      <c r="G58" s="6"/>
      <c r="H58" s="6" t="s">
        <v>630</v>
      </c>
      <c r="I58" s="6"/>
      <c r="J58" s="6"/>
      <c r="K58" s="128"/>
      <c r="L58" s="160"/>
      <c r="M58" s="128"/>
      <c r="N58" s="129"/>
      <c r="O58" s="128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2.75" customHeight="1">
      <c r="A59" s="139" t="s">
        <v>619</v>
      </c>
      <c r="B59" s="132"/>
      <c r="C59" s="132"/>
      <c r="D59" s="132"/>
      <c r="E59" s="44"/>
      <c r="F59" s="140" t="s">
        <v>620</v>
      </c>
      <c r="G59" s="59"/>
      <c r="H59" s="44"/>
      <c r="I59" s="59"/>
      <c r="J59" s="6"/>
      <c r="K59" s="162"/>
      <c r="L59" s="163"/>
      <c r="M59" s="6"/>
      <c r="N59" s="122"/>
      <c r="O59" s="164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39"/>
      <c r="B60" s="132"/>
      <c r="C60" s="132"/>
      <c r="D60" s="132"/>
      <c r="E60" s="6"/>
      <c r="F60" s="140" t="s">
        <v>622</v>
      </c>
      <c r="G60" s="59"/>
      <c r="H60" s="44"/>
      <c r="I60" s="59"/>
      <c r="J60" s="6"/>
      <c r="K60" s="162"/>
      <c r="L60" s="163"/>
      <c r="M60" s="6"/>
      <c r="N60" s="122"/>
      <c r="O60" s="164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4.25" customHeight="1">
      <c r="A61" s="132"/>
      <c r="B61" s="132"/>
      <c r="C61" s="132"/>
      <c r="D61" s="132"/>
      <c r="E61" s="6"/>
      <c r="F61" s="6"/>
      <c r="G61" s="6"/>
      <c r="H61" s="6"/>
      <c r="I61" s="6"/>
      <c r="J61" s="145"/>
      <c r="K61" s="142"/>
      <c r="L61" s="143"/>
      <c r="M61" s="6"/>
      <c r="N61" s="146"/>
      <c r="O61" s="1"/>
      <c r="P61" s="4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65" t="s">
        <v>631</v>
      </c>
      <c r="B62" s="165"/>
      <c r="C62" s="165"/>
      <c r="D62" s="165"/>
      <c r="E62" s="6"/>
      <c r="F62" s="6"/>
      <c r="G62" s="6"/>
      <c r="H62" s="6"/>
      <c r="I62" s="6"/>
      <c r="J62" s="6"/>
      <c r="K62" s="6"/>
      <c r="L62" s="6"/>
      <c r="M62" s="6"/>
      <c r="N62" s="6"/>
      <c r="O62" s="24"/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38.25" customHeight="1">
      <c r="A63" s="100" t="s">
        <v>16</v>
      </c>
      <c r="B63" s="100" t="s">
        <v>590</v>
      </c>
      <c r="C63" s="100"/>
      <c r="D63" s="101" t="s">
        <v>601</v>
      </c>
      <c r="E63" s="100" t="s">
        <v>602</v>
      </c>
      <c r="F63" s="100" t="s">
        <v>603</v>
      </c>
      <c r="G63" s="100" t="s">
        <v>624</v>
      </c>
      <c r="H63" s="100" t="s">
        <v>605</v>
      </c>
      <c r="I63" s="100" t="s">
        <v>606</v>
      </c>
      <c r="J63" s="99" t="s">
        <v>607</v>
      </c>
      <c r="K63" s="166" t="s">
        <v>632</v>
      </c>
      <c r="L63" s="102" t="s">
        <v>609</v>
      </c>
      <c r="M63" s="166" t="s">
        <v>633</v>
      </c>
      <c r="N63" s="100" t="s">
        <v>634</v>
      </c>
      <c r="O63" s="99" t="s">
        <v>611</v>
      </c>
      <c r="P63" s="101" t="s">
        <v>612</v>
      </c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s="269" customFormat="1" ht="13.5" customHeight="1">
      <c r="A64" s="359">
        <v>1</v>
      </c>
      <c r="B64" s="360">
        <v>44469</v>
      </c>
      <c r="C64" s="361"/>
      <c r="D64" s="361" t="s">
        <v>864</v>
      </c>
      <c r="E64" s="359" t="s">
        <v>615</v>
      </c>
      <c r="F64" s="359">
        <v>1597.5</v>
      </c>
      <c r="G64" s="359">
        <v>1575</v>
      </c>
      <c r="H64" s="362">
        <v>1599</v>
      </c>
      <c r="I64" s="362">
        <v>1640</v>
      </c>
      <c r="J64" s="363" t="s">
        <v>891</v>
      </c>
      <c r="K64" s="364">
        <f t="shared" ref="K64" si="50">H64-F64</f>
        <v>1.5</v>
      </c>
      <c r="L64" s="365">
        <f t="shared" ref="L64" si="51">(H64*N64)*0.07%</f>
        <v>615.61500000000012</v>
      </c>
      <c r="M64" s="366">
        <f t="shared" ref="M64" si="52">(K64*N64)-L64</f>
        <v>209.38499999999988</v>
      </c>
      <c r="N64" s="362">
        <v>550</v>
      </c>
      <c r="O64" s="367" t="s">
        <v>736</v>
      </c>
      <c r="P64" s="368">
        <v>44473</v>
      </c>
      <c r="Q64" s="278"/>
      <c r="R64" s="333" t="s">
        <v>614</v>
      </c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332"/>
      <c r="AG64" s="289"/>
      <c r="AH64" s="331"/>
      <c r="AI64" s="331"/>
      <c r="AJ64" s="332"/>
      <c r="AK64" s="332"/>
      <c r="AL64" s="332"/>
    </row>
    <row r="65" spans="1:38" s="269" customFormat="1" ht="13.5" customHeight="1">
      <c r="A65" s="357">
        <v>2</v>
      </c>
      <c r="B65" s="267">
        <v>44469</v>
      </c>
      <c r="C65" s="358"/>
      <c r="D65" s="358" t="s">
        <v>865</v>
      </c>
      <c r="E65" s="357" t="s">
        <v>615</v>
      </c>
      <c r="F65" s="357">
        <v>727.5</v>
      </c>
      <c r="G65" s="357">
        <v>717</v>
      </c>
      <c r="H65" s="354">
        <v>735</v>
      </c>
      <c r="I65" s="354">
        <v>745</v>
      </c>
      <c r="J65" s="103" t="s">
        <v>889</v>
      </c>
      <c r="K65" s="351">
        <f t="shared" ref="K65" si="53">H65-F65</f>
        <v>7.5</v>
      </c>
      <c r="L65" s="352">
        <f t="shared" ref="L65" si="54">(H65*N65)*0.07%</f>
        <v>565.95000000000005</v>
      </c>
      <c r="M65" s="353">
        <f t="shared" ref="M65" si="55">(K65*N65)-L65</f>
        <v>7684.05</v>
      </c>
      <c r="N65" s="354">
        <v>1100</v>
      </c>
      <c r="O65" s="355" t="s">
        <v>613</v>
      </c>
      <c r="P65" s="356">
        <v>44473</v>
      </c>
      <c r="Q65" s="278"/>
      <c r="R65" s="333" t="s">
        <v>614</v>
      </c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332"/>
      <c r="AG65" s="289"/>
      <c r="AH65" s="331"/>
      <c r="AI65" s="331"/>
      <c r="AJ65" s="332"/>
      <c r="AK65" s="332"/>
      <c r="AL65" s="332"/>
    </row>
    <row r="66" spans="1:38" s="269" customFormat="1" ht="13.5" customHeight="1">
      <c r="A66" s="357">
        <v>3</v>
      </c>
      <c r="B66" s="267">
        <v>44473</v>
      </c>
      <c r="C66" s="358"/>
      <c r="D66" s="358" t="s">
        <v>877</v>
      </c>
      <c r="E66" s="357" t="s">
        <v>615</v>
      </c>
      <c r="F66" s="357">
        <v>1229</v>
      </c>
      <c r="G66" s="357">
        <v>1212</v>
      </c>
      <c r="H66" s="354">
        <v>1243</v>
      </c>
      <c r="I66" s="354" t="s">
        <v>878</v>
      </c>
      <c r="J66" s="103" t="s">
        <v>890</v>
      </c>
      <c r="K66" s="351">
        <f t="shared" ref="K66" si="56">H66-F66</f>
        <v>14</v>
      </c>
      <c r="L66" s="352">
        <f t="shared" ref="L66" si="57">(H66*N66)*0.07%</f>
        <v>652.57500000000005</v>
      </c>
      <c r="M66" s="353">
        <f t="shared" ref="M66" si="58">(K66*N66)-L66</f>
        <v>9847.4249999999993</v>
      </c>
      <c r="N66" s="354">
        <v>750</v>
      </c>
      <c r="O66" s="355" t="s">
        <v>613</v>
      </c>
      <c r="P66" s="356">
        <v>44473</v>
      </c>
      <c r="Q66" s="278"/>
      <c r="R66" s="333" t="s">
        <v>617</v>
      </c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332"/>
      <c r="AG66" s="289"/>
      <c r="AH66" s="331"/>
      <c r="AI66" s="331"/>
      <c r="AJ66" s="332"/>
      <c r="AK66" s="332"/>
      <c r="AL66" s="332"/>
    </row>
    <row r="67" spans="1:38" s="269" customFormat="1" ht="13.5" customHeight="1">
      <c r="A67" s="357">
        <v>4</v>
      </c>
      <c r="B67" s="267">
        <v>44473</v>
      </c>
      <c r="C67" s="358"/>
      <c r="D67" s="358" t="s">
        <v>879</v>
      </c>
      <c r="E67" s="357" t="s">
        <v>615</v>
      </c>
      <c r="F67" s="357">
        <v>1674</v>
      </c>
      <c r="G67" s="357">
        <v>1650</v>
      </c>
      <c r="H67" s="354">
        <v>1690</v>
      </c>
      <c r="I67" s="354" t="s">
        <v>880</v>
      </c>
      <c r="J67" s="103" t="s">
        <v>894</v>
      </c>
      <c r="K67" s="351">
        <f t="shared" ref="K67:K69" si="59">H67-F67</f>
        <v>16</v>
      </c>
      <c r="L67" s="352">
        <f t="shared" ref="L67:L69" si="60">(H67*N67)*0.07%</f>
        <v>709.80000000000007</v>
      </c>
      <c r="M67" s="353">
        <f t="shared" ref="M67:M69" si="61">(K67*N67)-L67</f>
        <v>8890.2000000000007</v>
      </c>
      <c r="N67" s="354">
        <v>600</v>
      </c>
      <c r="O67" s="355" t="s">
        <v>613</v>
      </c>
      <c r="P67" s="356">
        <v>44474</v>
      </c>
      <c r="Q67" s="278"/>
      <c r="R67" s="333" t="s">
        <v>614</v>
      </c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332"/>
      <c r="AG67" s="289"/>
      <c r="AH67" s="331"/>
      <c r="AI67" s="331"/>
      <c r="AJ67" s="332"/>
      <c r="AK67" s="332"/>
      <c r="AL67" s="332"/>
    </row>
    <row r="68" spans="1:38" s="269" customFormat="1" ht="13.5" customHeight="1">
      <c r="A68" s="357">
        <v>5</v>
      </c>
      <c r="B68" s="267">
        <v>44473</v>
      </c>
      <c r="C68" s="358"/>
      <c r="D68" s="358" t="s">
        <v>881</v>
      </c>
      <c r="E68" s="357" t="s">
        <v>615</v>
      </c>
      <c r="F68" s="357">
        <v>702</v>
      </c>
      <c r="G68" s="357">
        <v>690</v>
      </c>
      <c r="H68" s="354">
        <v>708</v>
      </c>
      <c r="I68" s="354" t="s">
        <v>882</v>
      </c>
      <c r="J68" s="103" t="s">
        <v>905</v>
      </c>
      <c r="K68" s="351">
        <f t="shared" si="59"/>
        <v>6</v>
      </c>
      <c r="L68" s="352">
        <f t="shared" si="60"/>
        <v>681.45</v>
      </c>
      <c r="M68" s="353">
        <f t="shared" si="61"/>
        <v>7568.55</v>
      </c>
      <c r="N68" s="354">
        <v>1375</v>
      </c>
      <c r="O68" s="355" t="s">
        <v>613</v>
      </c>
      <c r="P68" s="356">
        <v>44475</v>
      </c>
      <c r="Q68" s="278"/>
      <c r="R68" s="333" t="s">
        <v>617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332"/>
      <c r="AG68" s="289"/>
      <c r="AH68" s="331"/>
      <c r="AI68" s="331"/>
      <c r="AJ68" s="332"/>
      <c r="AK68" s="332"/>
      <c r="AL68" s="332"/>
    </row>
    <row r="69" spans="1:38" s="269" customFormat="1" ht="13.5" customHeight="1">
      <c r="A69" s="375">
        <v>6</v>
      </c>
      <c r="B69" s="376">
        <v>44473</v>
      </c>
      <c r="C69" s="377"/>
      <c r="D69" s="377" t="s">
        <v>887</v>
      </c>
      <c r="E69" s="375" t="s">
        <v>615</v>
      </c>
      <c r="F69" s="375">
        <v>565.5</v>
      </c>
      <c r="G69" s="375">
        <v>555</v>
      </c>
      <c r="H69" s="378">
        <v>555</v>
      </c>
      <c r="I69" s="378">
        <v>585</v>
      </c>
      <c r="J69" s="304" t="s">
        <v>906</v>
      </c>
      <c r="K69" s="382">
        <f t="shared" si="59"/>
        <v>-10.5</v>
      </c>
      <c r="L69" s="383">
        <f t="shared" si="60"/>
        <v>543.90000000000009</v>
      </c>
      <c r="M69" s="384">
        <f t="shared" si="61"/>
        <v>-15243.9</v>
      </c>
      <c r="N69" s="378">
        <v>1400</v>
      </c>
      <c r="O69" s="385" t="s">
        <v>626</v>
      </c>
      <c r="P69" s="386">
        <v>44475</v>
      </c>
      <c r="Q69" s="278"/>
      <c r="R69" s="333" t="s">
        <v>617</v>
      </c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332"/>
      <c r="AG69" s="289"/>
      <c r="AH69" s="331"/>
      <c r="AI69" s="331"/>
      <c r="AJ69" s="332"/>
      <c r="AK69" s="332"/>
      <c r="AL69" s="332"/>
    </row>
    <row r="70" spans="1:38" s="269" customFormat="1" ht="13.5" customHeight="1">
      <c r="A70" s="357">
        <v>7</v>
      </c>
      <c r="B70" s="267">
        <v>44473</v>
      </c>
      <c r="C70" s="358"/>
      <c r="D70" s="358" t="s">
        <v>864</v>
      </c>
      <c r="E70" s="357" t="s">
        <v>615</v>
      </c>
      <c r="F70" s="357">
        <v>1590</v>
      </c>
      <c r="G70" s="357">
        <v>1568</v>
      </c>
      <c r="H70" s="354">
        <v>1605.5</v>
      </c>
      <c r="I70" s="354" t="s">
        <v>888</v>
      </c>
      <c r="J70" s="103" t="s">
        <v>909</v>
      </c>
      <c r="K70" s="351">
        <f t="shared" ref="K70" si="62">H70-F70</f>
        <v>15.5</v>
      </c>
      <c r="L70" s="352">
        <f t="shared" ref="L70" si="63">(H70*N70)*0.07%</f>
        <v>618.11750000000006</v>
      </c>
      <c r="M70" s="353">
        <f t="shared" ref="M70" si="64">(K70*N70)-L70</f>
        <v>7906.8824999999997</v>
      </c>
      <c r="N70" s="354">
        <v>550</v>
      </c>
      <c r="O70" s="355" t="s">
        <v>613</v>
      </c>
      <c r="P70" s="356">
        <v>44475</v>
      </c>
      <c r="Q70" s="278"/>
      <c r="R70" s="333" t="s">
        <v>614</v>
      </c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332"/>
      <c r="AG70" s="289"/>
      <c r="AH70" s="331"/>
      <c r="AI70" s="331"/>
      <c r="AJ70" s="332"/>
      <c r="AK70" s="332"/>
      <c r="AL70" s="332"/>
    </row>
    <row r="71" spans="1:38" s="269" customFormat="1" ht="13.5" customHeight="1">
      <c r="A71" s="357">
        <v>8</v>
      </c>
      <c r="B71" s="267">
        <v>44474</v>
      </c>
      <c r="C71" s="358"/>
      <c r="D71" s="358" t="s">
        <v>865</v>
      </c>
      <c r="E71" s="357" t="s">
        <v>615</v>
      </c>
      <c r="F71" s="357">
        <v>726.5</v>
      </c>
      <c r="G71" s="357">
        <v>715</v>
      </c>
      <c r="H71" s="354">
        <v>737.5</v>
      </c>
      <c r="I71" s="354">
        <v>745</v>
      </c>
      <c r="J71" s="103" t="s">
        <v>895</v>
      </c>
      <c r="K71" s="351">
        <f t="shared" ref="K71:K72" si="65">H71-F71</f>
        <v>11</v>
      </c>
      <c r="L71" s="352">
        <f t="shared" ref="L71:L72" si="66">(H71*N71)*0.07%</f>
        <v>567.87500000000011</v>
      </c>
      <c r="M71" s="353">
        <f t="shared" ref="M71:M72" si="67">(K71*N71)-L71</f>
        <v>11532.125</v>
      </c>
      <c r="N71" s="354">
        <v>1100</v>
      </c>
      <c r="O71" s="355" t="s">
        <v>613</v>
      </c>
      <c r="P71" s="356">
        <v>44474</v>
      </c>
      <c r="Q71" s="278"/>
      <c r="R71" s="333" t="s">
        <v>614</v>
      </c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332"/>
      <c r="AG71" s="289"/>
      <c r="AH71" s="331"/>
      <c r="AI71" s="331"/>
      <c r="AJ71" s="332"/>
      <c r="AK71" s="332"/>
      <c r="AL71" s="332"/>
    </row>
    <row r="72" spans="1:38" s="269" customFormat="1" ht="13.5" customHeight="1">
      <c r="A72" s="357">
        <v>9</v>
      </c>
      <c r="B72" s="267">
        <v>44474</v>
      </c>
      <c r="C72" s="358"/>
      <c r="D72" s="358" t="s">
        <v>970</v>
      </c>
      <c r="E72" s="357" t="s">
        <v>615</v>
      </c>
      <c r="F72" s="357">
        <v>1721</v>
      </c>
      <c r="G72" s="357">
        <v>1698</v>
      </c>
      <c r="H72" s="354">
        <v>1737</v>
      </c>
      <c r="I72" s="354" t="s">
        <v>902</v>
      </c>
      <c r="J72" s="103" t="s">
        <v>894</v>
      </c>
      <c r="K72" s="351">
        <f t="shared" si="65"/>
        <v>16</v>
      </c>
      <c r="L72" s="352">
        <f t="shared" si="66"/>
        <v>699.14250000000015</v>
      </c>
      <c r="M72" s="353">
        <f t="shared" si="67"/>
        <v>8500.8575000000001</v>
      </c>
      <c r="N72" s="354">
        <v>575</v>
      </c>
      <c r="O72" s="355" t="s">
        <v>613</v>
      </c>
      <c r="P72" s="356">
        <v>44475</v>
      </c>
      <c r="Q72" s="278"/>
      <c r="R72" s="333" t="s">
        <v>617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332"/>
      <c r="AG72" s="289"/>
      <c r="AH72" s="331"/>
      <c r="AI72" s="331"/>
      <c r="AJ72" s="332"/>
      <c r="AK72" s="332"/>
      <c r="AL72" s="332"/>
    </row>
    <row r="73" spans="1:38" s="269" customFormat="1" ht="13.5" customHeight="1">
      <c r="A73" s="375">
        <v>10</v>
      </c>
      <c r="B73" s="376">
        <v>44475</v>
      </c>
      <c r="C73" s="377"/>
      <c r="D73" s="377" t="s">
        <v>877</v>
      </c>
      <c r="E73" s="375" t="s">
        <v>615</v>
      </c>
      <c r="F73" s="375">
        <v>1251</v>
      </c>
      <c r="G73" s="375">
        <v>1232</v>
      </c>
      <c r="H73" s="378">
        <v>1232</v>
      </c>
      <c r="I73" s="378" t="s">
        <v>903</v>
      </c>
      <c r="J73" s="304" t="s">
        <v>907</v>
      </c>
      <c r="K73" s="382">
        <f t="shared" ref="K73" si="68">H73-F73</f>
        <v>-19</v>
      </c>
      <c r="L73" s="383">
        <f t="shared" ref="L73" si="69">(H73*N73)*0.07%</f>
        <v>646.80000000000007</v>
      </c>
      <c r="M73" s="384">
        <f t="shared" ref="M73" si="70">(K73*N73)-L73</f>
        <v>-14896.8</v>
      </c>
      <c r="N73" s="378">
        <v>750</v>
      </c>
      <c r="O73" s="385" t="s">
        <v>626</v>
      </c>
      <c r="P73" s="386">
        <v>44475</v>
      </c>
      <c r="Q73" s="278"/>
      <c r="R73" s="333" t="s">
        <v>617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332"/>
      <c r="AG73" s="289"/>
      <c r="AH73" s="331"/>
      <c r="AI73" s="331"/>
      <c r="AJ73" s="332"/>
      <c r="AK73" s="332"/>
      <c r="AL73" s="332"/>
    </row>
    <row r="74" spans="1:38" s="269" customFormat="1" ht="13.5" customHeight="1">
      <c r="A74" s="375">
        <v>11</v>
      </c>
      <c r="B74" s="376">
        <v>44475</v>
      </c>
      <c r="C74" s="377"/>
      <c r="D74" s="377" t="s">
        <v>910</v>
      </c>
      <c r="E74" s="375" t="s">
        <v>615</v>
      </c>
      <c r="F74" s="375">
        <v>2692.5</v>
      </c>
      <c r="G74" s="375">
        <v>2650</v>
      </c>
      <c r="H74" s="378">
        <v>2650</v>
      </c>
      <c r="I74" s="378" t="s">
        <v>911</v>
      </c>
      <c r="J74" s="304" t="s">
        <v>934</v>
      </c>
      <c r="K74" s="382">
        <f t="shared" ref="K74:K75" si="71">H74-F74</f>
        <v>-42.5</v>
      </c>
      <c r="L74" s="383">
        <f t="shared" ref="L74:L75" si="72">(H74*N74)*0.07%</f>
        <v>556.50000000000011</v>
      </c>
      <c r="M74" s="384">
        <f t="shared" ref="M74:M75" si="73">(K74*N74)-L74</f>
        <v>-13306.5</v>
      </c>
      <c r="N74" s="378">
        <v>300</v>
      </c>
      <c r="O74" s="385" t="s">
        <v>626</v>
      </c>
      <c r="P74" s="386">
        <v>44475</v>
      </c>
      <c r="Q74" s="278"/>
      <c r="R74" s="333" t="s">
        <v>617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2"/>
      <c r="AG74" s="289"/>
      <c r="AH74" s="331"/>
      <c r="AI74" s="331"/>
      <c r="AJ74" s="332"/>
      <c r="AK74" s="332"/>
      <c r="AL74" s="332"/>
    </row>
    <row r="75" spans="1:38" s="269" customFormat="1" ht="13.5" customHeight="1">
      <c r="A75" s="375">
        <v>12</v>
      </c>
      <c r="B75" s="376">
        <v>44475</v>
      </c>
      <c r="C75" s="377"/>
      <c r="D75" s="377" t="s">
        <v>912</v>
      </c>
      <c r="E75" s="375" t="s">
        <v>615</v>
      </c>
      <c r="F75" s="375">
        <v>3950</v>
      </c>
      <c r="G75" s="375">
        <v>3880</v>
      </c>
      <c r="H75" s="378">
        <v>3890</v>
      </c>
      <c r="I75" s="378" t="s">
        <v>913</v>
      </c>
      <c r="J75" s="304" t="s">
        <v>935</v>
      </c>
      <c r="K75" s="382">
        <f t="shared" si="71"/>
        <v>-60</v>
      </c>
      <c r="L75" s="383">
        <f t="shared" si="72"/>
        <v>544.6</v>
      </c>
      <c r="M75" s="384">
        <f t="shared" si="73"/>
        <v>-12544.6</v>
      </c>
      <c r="N75" s="378">
        <v>200</v>
      </c>
      <c r="O75" s="385" t="s">
        <v>626</v>
      </c>
      <c r="P75" s="386">
        <v>44475</v>
      </c>
      <c r="Q75" s="278"/>
      <c r="R75" s="333" t="s">
        <v>614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2"/>
      <c r="AG75" s="289"/>
      <c r="AH75" s="331"/>
      <c r="AI75" s="331"/>
      <c r="AJ75" s="332"/>
      <c r="AK75" s="332"/>
      <c r="AL75" s="332"/>
    </row>
    <row r="76" spans="1:38" s="269" customFormat="1" ht="13.5" customHeight="1">
      <c r="A76" s="303">
        <v>13</v>
      </c>
      <c r="B76" s="388">
        <v>44475</v>
      </c>
      <c r="C76" s="389"/>
      <c r="D76" s="389" t="s">
        <v>865</v>
      </c>
      <c r="E76" s="303" t="s">
        <v>615</v>
      </c>
      <c r="F76" s="303">
        <v>726.5</v>
      </c>
      <c r="G76" s="303">
        <v>715</v>
      </c>
      <c r="H76" s="390">
        <v>735.5</v>
      </c>
      <c r="I76" s="390">
        <v>745</v>
      </c>
      <c r="J76" s="391" t="s">
        <v>823</v>
      </c>
      <c r="K76" s="351">
        <f t="shared" ref="K76:K77" si="74">H76-F76</f>
        <v>9</v>
      </c>
      <c r="L76" s="352">
        <f t="shared" ref="L76:L77" si="75">(H76*N76)*0.07%</f>
        <v>566.33500000000004</v>
      </c>
      <c r="M76" s="392">
        <f t="shared" ref="M76:M77" si="76">(K76*N76)-L76</f>
        <v>9333.6650000000009</v>
      </c>
      <c r="N76" s="390">
        <v>1100</v>
      </c>
      <c r="O76" s="393" t="s">
        <v>613</v>
      </c>
      <c r="P76" s="394">
        <v>44476</v>
      </c>
      <c r="Q76" s="278"/>
      <c r="R76" s="333" t="s">
        <v>614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332"/>
      <c r="AG76" s="289"/>
      <c r="AH76" s="331"/>
      <c r="AI76" s="331"/>
      <c r="AJ76" s="332"/>
      <c r="AK76" s="332"/>
      <c r="AL76" s="332"/>
    </row>
    <row r="77" spans="1:38" s="269" customFormat="1" ht="13.5" customHeight="1">
      <c r="A77" s="359">
        <v>14</v>
      </c>
      <c r="B77" s="360">
        <v>44476</v>
      </c>
      <c r="C77" s="361"/>
      <c r="D77" s="361" t="s">
        <v>927</v>
      </c>
      <c r="E77" s="359" t="s">
        <v>615</v>
      </c>
      <c r="F77" s="359">
        <v>1618</v>
      </c>
      <c r="G77" s="359">
        <v>1594</v>
      </c>
      <c r="H77" s="362">
        <v>1619</v>
      </c>
      <c r="I77" s="362" t="s">
        <v>928</v>
      </c>
      <c r="J77" s="363" t="s">
        <v>848</v>
      </c>
      <c r="K77" s="364">
        <f t="shared" si="74"/>
        <v>1</v>
      </c>
      <c r="L77" s="365">
        <f t="shared" si="75"/>
        <v>538.31750000000011</v>
      </c>
      <c r="M77" s="366">
        <f t="shared" si="76"/>
        <v>-63.317500000000109</v>
      </c>
      <c r="N77" s="362">
        <v>475</v>
      </c>
      <c r="O77" s="367" t="s">
        <v>736</v>
      </c>
      <c r="P77" s="368">
        <v>44473</v>
      </c>
      <c r="Q77" s="278"/>
      <c r="R77" s="333" t="s">
        <v>617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332"/>
      <c r="AG77" s="289"/>
      <c r="AH77" s="331"/>
      <c r="AI77" s="331"/>
      <c r="AJ77" s="332"/>
      <c r="AK77" s="332"/>
      <c r="AL77" s="332"/>
    </row>
    <row r="78" spans="1:38" s="269" customFormat="1" ht="13.5" customHeight="1">
      <c r="A78" s="375">
        <v>15</v>
      </c>
      <c r="B78" s="376">
        <v>44476</v>
      </c>
      <c r="C78" s="377"/>
      <c r="D78" s="377" t="s">
        <v>929</v>
      </c>
      <c r="E78" s="375" t="s">
        <v>615</v>
      </c>
      <c r="F78" s="375">
        <v>686.5</v>
      </c>
      <c r="G78" s="375">
        <v>679</v>
      </c>
      <c r="H78" s="378">
        <v>679</v>
      </c>
      <c r="I78" s="378">
        <v>700</v>
      </c>
      <c r="J78" s="304" t="s">
        <v>936</v>
      </c>
      <c r="K78" s="382">
        <f t="shared" ref="K78" si="77">H78-F78</f>
        <v>-7.5</v>
      </c>
      <c r="L78" s="383">
        <f t="shared" ref="L78" si="78">(H78*N78)*0.07%</f>
        <v>712.95000000000016</v>
      </c>
      <c r="M78" s="384">
        <f t="shared" ref="M78" si="79">(K78*N78)-L78</f>
        <v>-11962.95</v>
      </c>
      <c r="N78" s="378">
        <v>1500</v>
      </c>
      <c r="O78" s="385" t="s">
        <v>626</v>
      </c>
      <c r="P78" s="386">
        <v>44475</v>
      </c>
      <c r="Q78" s="278"/>
      <c r="R78" s="333" t="s">
        <v>617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332"/>
      <c r="AG78" s="289"/>
      <c r="AH78" s="331"/>
      <c r="AI78" s="331"/>
      <c r="AJ78" s="332"/>
      <c r="AK78" s="332"/>
      <c r="AL78" s="332"/>
    </row>
    <row r="79" spans="1:38" s="269" customFormat="1" ht="13.5" customHeight="1">
      <c r="A79" s="440">
        <v>16</v>
      </c>
      <c r="B79" s="441">
        <v>44477</v>
      </c>
      <c r="C79" s="442"/>
      <c r="D79" s="442" t="s">
        <v>865</v>
      </c>
      <c r="E79" s="440" t="s">
        <v>615</v>
      </c>
      <c r="F79" s="440">
        <v>726.5</v>
      </c>
      <c r="G79" s="440">
        <v>715</v>
      </c>
      <c r="H79" s="443">
        <v>715</v>
      </c>
      <c r="I79" s="443">
        <v>745</v>
      </c>
      <c r="J79" s="304" t="s">
        <v>968</v>
      </c>
      <c r="K79" s="382">
        <f t="shared" ref="K79:K83" si="80">H79-F79</f>
        <v>-11.5</v>
      </c>
      <c r="L79" s="383">
        <f t="shared" ref="L79:L83" si="81">(H79*N79)*0.07%</f>
        <v>550.55000000000007</v>
      </c>
      <c r="M79" s="384">
        <f t="shared" ref="M79:M83" si="82">(K79*N79)-L79</f>
        <v>-13200.55</v>
      </c>
      <c r="N79" s="378">
        <v>1100</v>
      </c>
      <c r="O79" s="385" t="s">
        <v>626</v>
      </c>
      <c r="P79" s="386">
        <v>44481</v>
      </c>
      <c r="Q79" s="278"/>
      <c r="R79" s="333" t="s">
        <v>614</v>
      </c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397"/>
      <c r="AG79" s="398"/>
      <c r="AH79" s="399"/>
      <c r="AI79" s="399"/>
      <c r="AJ79" s="397"/>
      <c r="AK79" s="397"/>
      <c r="AL79" s="397"/>
    </row>
    <row r="80" spans="1:38" s="408" customFormat="1" ht="13.5" customHeight="1">
      <c r="A80" s="357">
        <v>17</v>
      </c>
      <c r="B80" s="267">
        <v>44480</v>
      </c>
      <c r="C80" s="358"/>
      <c r="D80" s="389" t="s">
        <v>954</v>
      </c>
      <c r="E80" s="357" t="s">
        <v>615</v>
      </c>
      <c r="F80" s="357">
        <v>2235</v>
      </c>
      <c r="G80" s="357">
        <v>2185</v>
      </c>
      <c r="H80" s="354">
        <v>2266</v>
      </c>
      <c r="I80" s="354" t="s">
        <v>953</v>
      </c>
      <c r="J80" s="391" t="s">
        <v>969</v>
      </c>
      <c r="K80" s="351">
        <f t="shared" si="80"/>
        <v>31</v>
      </c>
      <c r="L80" s="352">
        <f t="shared" si="81"/>
        <v>436.20500000000004</v>
      </c>
      <c r="M80" s="392">
        <f t="shared" si="82"/>
        <v>8088.7950000000001</v>
      </c>
      <c r="N80" s="390">
        <v>275</v>
      </c>
      <c r="O80" s="393" t="s">
        <v>613</v>
      </c>
      <c r="P80" s="394">
        <v>44481</v>
      </c>
      <c r="Q80" s="278"/>
      <c r="R80" s="333" t="s">
        <v>617</v>
      </c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92"/>
      <c r="AG80" s="270"/>
      <c r="AH80" s="395"/>
      <c r="AI80" s="395"/>
      <c r="AJ80" s="292"/>
      <c r="AK80" s="292"/>
      <c r="AL80" s="292"/>
    </row>
    <row r="81" spans="1:38" s="448" customFormat="1" ht="13.5" customHeight="1">
      <c r="A81" s="303">
        <v>18</v>
      </c>
      <c r="B81" s="388">
        <v>44481</v>
      </c>
      <c r="C81" s="389"/>
      <c r="D81" s="389" t="s">
        <v>864</v>
      </c>
      <c r="E81" s="303" t="s">
        <v>615</v>
      </c>
      <c r="F81" s="303">
        <v>1631</v>
      </c>
      <c r="G81" s="303">
        <v>1609</v>
      </c>
      <c r="H81" s="390">
        <v>1652</v>
      </c>
      <c r="I81" s="390" t="s">
        <v>963</v>
      </c>
      <c r="J81" s="391" t="s">
        <v>627</v>
      </c>
      <c r="K81" s="351">
        <f t="shared" si="80"/>
        <v>21</v>
      </c>
      <c r="L81" s="352">
        <f t="shared" si="81"/>
        <v>636.0200000000001</v>
      </c>
      <c r="M81" s="392">
        <f t="shared" si="82"/>
        <v>10913.98</v>
      </c>
      <c r="N81" s="390">
        <v>550</v>
      </c>
      <c r="O81" s="393" t="s">
        <v>613</v>
      </c>
      <c r="P81" s="394">
        <v>44483</v>
      </c>
      <c r="Q81" s="278"/>
      <c r="R81" s="333" t="s">
        <v>617</v>
      </c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283"/>
      <c r="AG81" s="336"/>
      <c r="AH81" s="447"/>
      <c r="AI81" s="447"/>
      <c r="AJ81" s="283"/>
      <c r="AK81" s="283"/>
      <c r="AL81" s="283"/>
    </row>
    <row r="82" spans="1:38" s="408" customFormat="1" ht="13.5" customHeight="1">
      <c r="A82" s="357">
        <v>19</v>
      </c>
      <c r="B82" s="267">
        <v>44482</v>
      </c>
      <c r="C82" s="358"/>
      <c r="D82" s="358" t="s">
        <v>973</v>
      </c>
      <c r="E82" s="357" t="s">
        <v>615</v>
      </c>
      <c r="F82" s="357">
        <v>3880</v>
      </c>
      <c r="G82" s="357">
        <v>3815</v>
      </c>
      <c r="H82" s="354">
        <v>3925</v>
      </c>
      <c r="I82" s="354" t="s">
        <v>974</v>
      </c>
      <c r="J82" s="391" t="s">
        <v>932</v>
      </c>
      <c r="K82" s="351">
        <f t="shared" si="80"/>
        <v>45</v>
      </c>
      <c r="L82" s="352">
        <f t="shared" si="81"/>
        <v>549.50000000000011</v>
      </c>
      <c r="M82" s="392">
        <f t="shared" si="82"/>
        <v>8450.5</v>
      </c>
      <c r="N82" s="390">
        <v>200</v>
      </c>
      <c r="O82" s="393" t="s">
        <v>613</v>
      </c>
      <c r="P82" s="394">
        <v>44483</v>
      </c>
      <c r="Q82" s="278"/>
      <c r="R82" s="333" t="s">
        <v>617</v>
      </c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292"/>
      <c r="AG82" s="270"/>
      <c r="AH82" s="395"/>
      <c r="AI82" s="395"/>
      <c r="AJ82" s="292"/>
      <c r="AK82" s="292"/>
      <c r="AL82" s="292"/>
    </row>
    <row r="83" spans="1:38" s="408" customFormat="1" ht="13.5" customHeight="1">
      <c r="A83" s="357">
        <v>20</v>
      </c>
      <c r="B83" s="267">
        <v>44482</v>
      </c>
      <c r="C83" s="358"/>
      <c r="D83" s="358" t="s">
        <v>975</v>
      </c>
      <c r="E83" s="357" t="s">
        <v>615</v>
      </c>
      <c r="F83" s="357">
        <v>713</v>
      </c>
      <c r="G83" s="357">
        <v>702</v>
      </c>
      <c r="H83" s="354">
        <v>721</v>
      </c>
      <c r="I83" s="354" t="s">
        <v>976</v>
      </c>
      <c r="J83" s="391" t="s">
        <v>982</v>
      </c>
      <c r="K83" s="351">
        <f t="shared" si="80"/>
        <v>8</v>
      </c>
      <c r="L83" s="352">
        <f t="shared" si="81"/>
        <v>693.96250000000009</v>
      </c>
      <c r="M83" s="392">
        <f t="shared" si="82"/>
        <v>10306.0375</v>
      </c>
      <c r="N83" s="390">
        <v>1375</v>
      </c>
      <c r="O83" s="393" t="s">
        <v>613</v>
      </c>
      <c r="P83" s="394">
        <v>44483</v>
      </c>
      <c r="Q83" s="278"/>
      <c r="R83" s="333" t="s">
        <v>617</v>
      </c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292"/>
      <c r="AG83" s="270"/>
      <c r="AH83" s="395"/>
      <c r="AI83" s="395"/>
      <c r="AJ83" s="292"/>
      <c r="AK83" s="292"/>
      <c r="AL83" s="292"/>
    </row>
    <row r="84" spans="1:38" s="450" customFormat="1" ht="13.5" customHeight="1">
      <c r="A84" s="451">
        <v>21</v>
      </c>
      <c r="B84" s="452">
        <v>44483</v>
      </c>
      <c r="C84" s="453"/>
      <c r="D84" s="389" t="s">
        <v>979</v>
      </c>
      <c r="E84" s="451" t="s">
        <v>615</v>
      </c>
      <c r="F84" s="451">
        <v>794.5</v>
      </c>
      <c r="G84" s="451">
        <v>783</v>
      </c>
      <c r="H84" s="454">
        <v>806</v>
      </c>
      <c r="I84" s="454" t="s">
        <v>980</v>
      </c>
      <c r="J84" s="391" t="s">
        <v>981</v>
      </c>
      <c r="K84" s="351">
        <f t="shared" ref="K84" si="83">H84-F84</f>
        <v>11.5</v>
      </c>
      <c r="L84" s="352">
        <f t="shared" ref="L84" si="84">(H84*N84)*0.07%</f>
        <v>677.04000000000008</v>
      </c>
      <c r="M84" s="392">
        <f t="shared" ref="M84" si="85">(K84*N84)-L84</f>
        <v>13122.96</v>
      </c>
      <c r="N84" s="390">
        <v>1200</v>
      </c>
      <c r="O84" s="393" t="s">
        <v>613</v>
      </c>
      <c r="P84" s="394">
        <v>44483</v>
      </c>
      <c r="Q84" s="278"/>
      <c r="R84" s="333" t="s">
        <v>617</v>
      </c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449"/>
      <c r="AG84" s="289"/>
      <c r="AH84" s="278"/>
      <c r="AI84" s="278"/>
      <c r="AJ84" s="449"/>
      <c r="AK84" s="449"/>
      <c r="AL84" s="449"/>
    </row>
    <row r="85" spans="1:38" s="450" customFormat="1" ht="13.5" customHeight="1">
      <c r="A85" s="357">
        <v>22</v>
      </c>
      <c r="B85" s="267">
        <v>44483</v>
      </c>
      <c r="C85" s="358"/>
      <c r="D85" s="358" t="s">
        <v>910</v>
      </c>
      <c r="E85" s="357" t="s">
        <v>615</v>
      </c>
      <c r="F85" s="357">
        <v>2642.5</v>
      </c>
      <c r="G85" s="357">
        <v>2598</v>
      </c>
      <c r="H85" s="354">
        <v>2677</v>
      </c>
      <c r="I85" s="354" t="s">
        <v>983</v>
      </c>
      <c r="J85" s="381" t="s">
        <v>992</v>
      </c>
      <c r="K85" s="354">
        <f t="shared" ref="K85" si="86">H85-F85</f>
        <v>34.5</v>
      </c>
      <c r="L85" s="455">
        <f t="shared" ref="L85" si="87">(H85*N85)*0.07%</f>
        <v>562.17000000000007</v>
      </c>
      <c r="M85" s="353">
        <f t="shared" ref="M85" si="88">(K85*N85)-L85</f>
        <v>9787.83</v>
      </c>
      <c r="N85" s="354">
        <v>300</v>
      </c>
      <c r="O85" s="355" t="s">
        <v>613</v>
      </c>
      <c r="P85" s="356">
        <v>44488</v>
      </c>
      <c r="Q85" s="278"/>
      <c r="R85" s="333" t="s">
        <v>614</v>
      </c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449"/>
      <c r="AG85" s="289"/>
      <c r="AH85" s="278"/>
      <c r="AI85" s="278"/>
      <c r="AJ85" s="449"/>
      <c r="AK85" s="449"/>
      <c r="AL85" s="449"/>
    </row>
    <row r="86" spans="1:38" s="450" customFormat="1" ht="13.5" customHeight="1">
      <c r="A86" s="357">
        <v>23</v>
      </c>
      <c r="B86" s="267">
        <v>44483</v>
      </c>
      <c r="C86" s="358"/>
      <c r="D86" s="358" t="s">
        <v>984</v>
      </c>
      <c r="E86" s="357" t="s">
        <v>615</v>
      </c>
      <c r="F86" s="357">
        <v>2804</v>
      </c>
      <c r="G86" s="357">
        <v>2760</v>
      </c>
      <c r="H86" s="354">
        <v>2836</v>
      </c>
      <c r="I86" s="354" t="s">
        <v>985</v>
      </c>
      <c r="J86" s="381" t="s">
        <v>993</v>
      </c>
      <c r="K86" s="354">
        <f t="shared" ref="K86:K87" si="89">H86-F86</f>
        <v>32</v>
      </c>
      <c r="L86" s="455">
        <f t="shared" ref="L86:L87" si="90">(H86*N86)*0.07%</f>
        <v>595.56000000000006</v>
      </c>
      <c r="M86" s="353">
        <f t="shared" ref="M86:M87" si="91">(K86*N86)-L86</f>
        <v>9004.44</v>
      </c>
      <c r="N86" s="354">
        <v>300</v>
      </c>
      <c r="O86" s="355" t="s">
        <v>613</v>
      </c>
      <c r="P86" s="356">
        <v>44488</v>
      </c>
      <c r="Q86" s="278"/>
      <c r="R86" s="333" t="s">
        <v>614</v>
      </c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449"/>
      <c r="AG86" s="289"/>
      <c r="AH86" s="278"/>
      <c r="AI86" s="278"/>
      <c r="AJ86" s="449"/>
      <c r="AK86" s="449"/>
      <c r="AL86" s="449"/>
    </row>
    <row r="87" spans="1:38" s="450" customFormat="1" ht="13.5" customHeight="1">
      <c r="A87" s="468">
        <v>24</v>
      </c>
      <c r="B87" s="410">
        <v>44489</v>
      </c>
      <c r="C87" s="469"/>
      <c r="D87" s="469" t="s">
        <v>910</v>
      </c>
      <c r="E87" s="468" t="s">
        <v>615</v>
      </c>
      <c r="F87" s="468">
        <v>2542.5</v>
      </c>
      <c r="G87" s="468">
        <v>2498</v>
      </c>
      <c r="H87" s="470">
        <v>2498</v>
      </c>
      <c r="I87" s="470" t="s">
        <v>1001</v>
      </c>
      <c r="J87" s="416" t="s">
        <v>1004</v>
      </c>
      <c r="K87" s="378">
        <f t="shared" si="89"/>
        <v>-44.5</v>
      </c>
      <c r="L87" s="471">
        <f t="shared" si="90"/>
        <v>524.58000000000004</v>
      </c>
      <c r="M87" s="384">
        <f t="shared" si="91"/>
        <v>-13874.58</v>
      </c>
      <c r="N87" s="378">
        <v>300</v>
      </c>
      <c r="O87" s="385" t="s">
        <v>626</v>
      </c>
      <c r="P87" s="472">
        <v>44489</v>
      </c>
      <c r="Q87" s="278"/>
      <c r="R87" s="333" t="s">
        <v>614</v>
      </c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449"/>
      <c r="AG87" s="289"/>
      <c r="AH87" s="278"/>
      <c r="AI87" s="278"/>
      <c r="AJ87" s="449"/>
      <c r="AK87" s="449"/>
      <c r="AL87" s="449"/>
    </row>
    <row r="88" spans="1:38" s="269" customFormat="1" ht="13.5" customHeight="1">
      <c r="A88" s="400"/>
      <c r="B88" s="289"/>
      <c r="C88" s="401"/>
      <c r="D88" s="408"/>
      <c r="E88" s="400"/>
      <c r="F88" s="400"/>
      <c r="G88" s="400"/>
      <c r="H88" s="402"/>
      <c r="I88" s="402"/>
      <c r="J88" s="403"/>
      <c r="K88" s="402"/>
      <c r="L88" s="404"/>
      <c r="M88" s="405"/>
      <c r="N88" s="402"/>
      <c r="O88" s="406"/>
      <c r="P88" s="407"/>
      <c r="Q88" s="278"/>
      <c r="R88" s="333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332"/>
      <c r="AG88" s="289"/>
      <c r="AH88" s="331"/>
      <c r="AI88" s="331"/>
      <c r="AJ88" s="332"/>
      <c r="AK88" s="332"/>
      <c r="AL88" s="332"/>
    </row>
    <row r="89" spans="1:38" s="277" customFormat="1" ht="13.5" customHeight="1">
      <c r="A89" s="275"/>
      <c r="B89" s="272"/>
      <c r="C89" s="326"/>
      <c r="D89" s="326"/>
      <c r="E89" s="275"/>
      <c r="F89" s="275"/>
      <c r="G89" s="275"/>
      <c r="H89" s="284"/>
      <c r="I89" s="284"/>
      <c r="J89" s="326"/>
      <c r="K89" s="284"/>
      <c r="L89" s="276"/>
      <c r="M89" s="327"/>
      <c r="N89" s="284"/>
      <c r="O89" s="328"/>
      <c r="P89" s="286"/>
      <c r="Q89" s="278"/>
      <c r="R89" s="333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168"/>
      <c r="AG89" s="270"/>
      <c r="AH89" s="169"/>
      <c r="AI89" s="169"/>
      <c r="AJ89" s="107"/>
      <c r="AK89" s="107"/>
      <c r="AL89" s="107"/>
    </row>
    <row r="90" spans="1:38" ht="13.5" customHeight="1">
      <c r="A90" s="516"/>
      <c r="B90" s="518"/>
      <c r="C90" s="334"/>
      <c r="D90" s="287"/>
      <c r="E90" s="329"/>
      <c r="F90" s="329"/>
      <c r="G90" s="329"/>
      <c r="H90" s="330"/>
      <c r="I90" s="330"/>
      <c r="J90" s="287"/>
      <c r="K90" s="294"/>
      <c r="L90" s="294"/>
      <c r="M90" s="520"/>
      <c r="N90" s="522"/>
      <c r="O90" s="512"/>
      <c r="P90" s="514"/>
      <c r="Q90" s="167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517"/>
      <c r="B91" s="519"/>
      <c r="C91" s="109"/>
      <c r="D91" s="169"/>
      <c r="E91" s="107"/>
      <c r="F91" s="107"/>
      <c r="G91" s="107"/>
      <c r="H91" s="112"/>
      <c r="I91" s="330"/>
      <c r="J91" s="169"/>
      <c r="K91" s="293"/>
      <c r="L91" s="294"/>
      <c r="M91" s="521"/>
      <c r="N91" s="523"/>
      <c r="O91" s="513"/>
      <c r="P91" s="515"/>
      <c r="Q91" s="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120"/>
      <c r="B92" s="121"/>
      <c r="C92" s="156"/>
      <c r="D92" s="170"/>
      <c r="E92" s="171"/>
      <c r="F92" s="120"/>
      <c r="G92" s="120"/>
      <c r="H92" s="120"/>
      <c r="I92" s="158"/>
      <c r="J92" s="158"/>
      <c r="K92" s="158"/>
      <c r="L92" s="158"/>
      <c r="M92" s="158"/>
      <c r="N92" s="158"/>
      <c r="O92" s="158"/>
      <c r="P92" s="158"/>
      <c r="Q92" s="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172"/>
      <c r="B93" s="121"/>
      <c r="C93" s="122"/>
      <c r="D93" s="173"/>
      <c r="E93" s="125"/>
      <c r="F93" s="125"/>
      <c r="G93" s="125"/>
      <c r="H93" s="125"/>
      <c r="I93" s="125"/>
      <c r="J93" s="6"/>
      <c r="K93" s="125"/>
      <c r="L93" s="125"/>
      <c r="M93" s="6"/>
      <c r="N93" s="1"/>
      <c r="O93" s="122"/>
      <c r="P93" s="44"/>
      <c r="Q93" s="44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4"/>
      <c r="AG93" s="44"/>
      <c r="AH93" s="44"/>
      <c r="AI93" s="44"/>
      <c r="AJ93" s="44"/>
      <c r="AK93" s="44"/>
      <c r="AL93" s="44"/>
    </row>
    <row r="94" spans="1:38" ht="12.75" customHeight="1">
      <c r="A94" s="174" t="s">
        <v>636</v>
      </c>
      <c r="B94" s="174"/>
      <c r="C94" s="174"/>
      <c r="D94" s="174"/>
      <c r="E94" s="175"/>
      <c r="F94" s="125"/>
      <c r="G94" s="125"/>
      <c r="H94" s="125"/>
      <c r="I94" s="125"/>
      <c r="J94" s="1"/>
      <c r="K94" s="6"/>
      <c r="L94" s="6"/>
      <c r="M94" s="6"/>
      <c r="N94" s="1"/>
      <c r="O94" s="1"/>
      <c r="P94" s="44"/>
      <c r="Q94" s="44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4"/>
      <c r="AG94" s="44"/>
      <c r="AH94" s="44"/>
      <c r="AI94" s="44"/>
      <c r="AJ94" s="44"/>
      <c r="AK94" s="44"/>
      <c r="AL94" s="44"/>
    </row>
    <row r="95" spans="1:38" ht="38.25" customHeight="1">
      <c r="A95" s="100" t="s">
        <v>16</v>
      </c>
      <c r="B95" s="100" t="s">
        <v>590</v>
      </c>
      <c r="C95" s="100"/>
      <c r="D95" s="101" t="s">
        <v>601</v>
      </c>
      <c r="E95" s="100" t="s">
        <v>602</v>
      </c>
      <c r="F95" s="100" t="s">
        <v>603</v>
      </c>
      <c r="G95" s="100" t="s">
        <v>624</v>
      </c>
      <c r="H95" s="100" t="s">
        <v>605</v>
      </c>
      <c r="I95" s="100" t="s">
        <v>606</v>
      </c>
      <c r="J95" s="99" t="s">
        <v>607</v>
      </c>
      <c r="K95" s="99" t="s">
        <v>637</v>
      </c>
      <c r="L95" s="102" t="s">
        <v>609</v>
      </c>
      <c r="M95" s="166" t="s">
        <v>633</v>
      </c>
      <c r="N95" s="100" t="s">
        <v>634</v>
      </c>
      <c r="O95" s="100" t="s">
        <v>611</v>
      </c>
      <c r="P95" s="101" t="s">
        <v>612</v>
      </c>
      <c r="Q95" s="44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4"/>
      <c r="AG95" s="44"/>
      <c r="AH95" s="44"/>
      <c r="AI95" s="44"/>
      <c r="AJ95" s="44"/>
      <c r="AK95" s="44"/>
      <c r="AL95" s="44"/>
    </row>
    <row r="96" spans="1:38" s="269" customFormat="1" ht="12.75" customHeight="1">
      <c r="A96" s="369">
        <v>1</v>
      </c>
      <c r="B96" s="267">
        <v>44473</v>
      </c>
      <c r="C96" s="370"/>
      <c r="D96" s="371" t="s">
        <v>883</v>
      </c>
      <c r="E96" s="357" t="s">
        <v>615</v>
      </c>
      <c r="F96" s="357">
        <v>69</v>
      </c>
      <c r="G96" s="357">
        <v>55</v>
      </c>
      <c r="H96" s="357">
        <v>79.5</v>
      </c>
      <c r="I96" s="354" t="s">
        <v>884</v>
      </c>
      <c r="J96" s="379" t="s">
        <v>904</v>
      </c>
      <c r="K96" s="380">
        <f>H96-F96</f>
        <v>10.5</v>
      </c>
      <c r="L96" s="380">
        <v>100</v>
      </c>
      <c r="M96" s="381">
        <f>(K96*N96)-100</f>
        <v>2525</v>
      </c>
      <c r="N96" s="381">
        <v>250</v>
      </c>
      <c r="O96" s="355" t="s">
        <v>613</v>
      </c>
      <c r="P96" s="356">
        <v>44475</v>
      </c>
      <c r="Q96" s="278"/>
      <c r="R96" s="279" t="s">
        <v>614</v>
      </c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</row>
    <row r="97" spans="1:38" s="269" customFormat="1" ht="12.75" customHeight="1">
      <c r="A97" s="369">
        <v>2</v>
      </c>
      <c r="B97" s="267">
        <v>44473</v>
      </c>
      <c r="C97" s="370"/>
      <c r="D97" s="371" t="s">
        <v>885</v>
      </c>
      <c r="E97" s="357" t="s">
        <v>886</v>
      </c>
      <c r="F97" s="357">
        <v>290</v>
      </c>
      <c r="G97" s="357">
        <v>444</v>
      </c>
      <c r="H97" s="357">
        <v>220</v>
      </c>
      <c r="I97" s="354">
        <v>0.1</v>
      </c>
      <c r="J97" s="103" t="s">
        <v>797</v>
      </c>
      <c r="K97" s="372">
        <v>70</v>
      </c>
      <c r="L97" s="372">
        <v>100</v>
      </c>
      <c r="M97" s="373">
        <f>(K97*N97)-100</f>
        <v>1650</v>
      </c>
      <c r="N97" s="373">
        <v>25</v>
      </c>
      <c r="O97" s="355" t="s">
        <v>613</v>
      </c>
      <c r="P97" s="356">
        <v>44474</v>
      </c>
      <c r="Q97" s="278"/>
      <c r="R97" s="279" t="s">
        <v>614</v>
      </c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</row>
    <row r="98" spans="1:38" s="269" customFormat="1" ht="12.75" customHeight="1">
      <c r="A98" s="369">
        <v>3</v>
      </c>
      <c r="B98" s="267">
        <v>44475</v>
      </c>
      <c r="C98" s="370"/>
      <c r="D98" s="371" t="s">
        <v>908</v>
      </c>
      <c r="E98" s="357" t="s">
        <v>615</v>
      </c>
      <c r="F98" s="357">
        <v>65</v>
      </c>
      <c r="G98" s="357">
        <v>45</v>
      </c>
      <c r="H98" s="357">
        <v>78</v>
      </c>
      <c r="I98" s="354" t="s">
        <v>884</v>
      </c>
      <c r="J98" s="379" t="s">
        <v>854</v>
      </c>
      <c r="K98" s="380">
        <f>H98-F98</f>
        <v>13</v>
      </c>
      <c r="L98" s="380">
        <v>100</v>
      </c>
      <c r="M98" s="381">
        <f>(K98*N98)-100</f>
        <v>3150</v>
      </c>
      <c r="N98" s="381">
        <v>250</v>
      </c>
      <c r="O98" s="355" t="s">
        <v>613</v>
      </c>
      <c r="P98" s="356">
        <v>44477</v>
      </c>
      <c r="Q98" s="278"/>
      <c r="R98" s="279" t="s">
        <v>614</v>
      </c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</row>
    <row r="99" spans="1:38" s="269" customFormat="1" ht="12.75" customHeight="1">
      <c r="A99" s="530">
        <v>4</v>
      </c>
      <c r="B99" s="532">
        <v>44475</v>
      </c>
      <c r="C99" s="370"/>
      <c r="D99" s="371" t="s">
        <v>918</v>
      </c>
      <c r="E99" s="387" t="s">
        <v>615</v>
      </c>
      <c r="F99" s="357">
        <v>152.5</v>
      </c>
      <c r="G99" s="357">
        <v>17</v>
      </c>
      <c r="H99" s="357">
        <v>142</v>
      </c>
      <c r="I99" s="354" t="s">
        <v>920</v>
      </c>
      <c r="J99" s="530" t="s">
        <v>924</v>
      </c>
      <c r="K99" s="380">
        <f>H99-F99</f>
        <v>-10.5</v>
      </c>
      <c r="L99" s="380">
        <v>100</v>
      </c>
      <c r="M99" s="528">
        <f>(17.5*50)-200</f>
        <v>675</v>
      </c>
      <c r="N99" s="528">
        <v>50</v>
      </c>
      <c r="O99" s="524" t="s">
        <v>613</v>
      </c>
      <c r="P99" s="526">
        <v>44476</v>
      </c>
      <c r="Q99" s="278"/>
      <c r="R99" s="279" t="s">
        <v>614</v>
      </c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68"/>
      <c r="AH99" s="268"/>
      <c r="AI99" s="268"/>
      <c r="AJ99" s="268"/>
      <c r="AK99" s="268"/>
      <c r="AL99" s="268"/>
    </row>
    <row r="100" spans="1:38" s="269" customFormat="1" ht="12.75" customHeight="1">
      <c r="A100" s="531"/>
      <c r="B100" s="531"/>
      <c r="C100" s="370"/>
      <c r="D100" s="371" t="s">
        <v>919</v>
      </c>
      <c r="E100" s="387" t="s">
        <v>886</v>
      </c>
      <c r="F100" s="357">
        <v>70</v>
      </c>
      <c r="G100" s="357"/>
      <c r="H100" s="357">
        <v>42</v>
      </c>
      <c r="I100" s="354"/>
      <c r="J100" s="531"/>
      <c r="K100" s="380">
        <f>F100-H100</f>
        <v>28</v>
      </c>
      <c r="L100" s="380">
        <v>100</v>
      </c>
      <c r="M100" s="529"/>
      <c r="N100" s="529"/>
      <c r="O100" s="525"/>
      <c r="P100" s="527"/>
      <c r="Q100" s="278"/>
      <c r="R100" s="279" t="s">
        <v>614</v>
      </c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8"/>
    </row>
    <row r="101" spans="1:38" s="269" customFormat="1" ht="12.75" customHeight="1">
      <c r="A101" s="369">
        <v>5</v>
      </c>
      <c r="B101" s="267">
        <v>44476</v>
      </c>
      <c r="C101" s="370"/>
      <c r="D101" s="371" t="s">
        <v>923</v>
      </c>
      <c r="E101" s="387" t="s">
        <v>615</v>
      </c>
      <c r="F101" s="357">
        <v>15</v>
      </c>
      <c r="G101" s="357">
        <v>10</v>
      </c>
      <c r="H101" s="357">
        <v>18.5</v>
      </c>
      <c r="I101" s="354">
        <v>25</v>
      </c>
      <c r="J101" s="379" t="s">
        <v>925</v>
      </c>
      <c r="K101" s="380">
        <f t="shared" ref="K101:K106" si="92">H101-F101</f>
        <v>3.5</v>
      </c>
      <c r="L101" s="380">
        <v>100</v>
      </c>
      <c r="M101" s="381">
        <f t="shared" ref="M101:M106" si="93">(K101*N101)-100</f>
        <v>3750</v>
      </c>
      <c r="N101" s="381">
        <v>1100</v>
      </c>
      <c r="O101" s="355" t="s">
        <v>613</v>
      </c>
      <c r="P101" s="396">
        <v>44476</v>
      </c>
      <c r="Q101" s="278"/>
      <c r="R101" s="279" t="s">
        <v>614</v>
      </c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</row>
    <row r="102" spans="1:38" s="269" customFormat="1" ht="12.75" customHeight="1">
      <c r="A102" s="369">
        <v>6</v>
      </c>
      <c r="B102" s="267">
        <v>44476</v>
      </c>
      <c r="C102" s="370"/>
      <c r="D102" s="371" t="s">
        <v>966</v>
      </c>
      <c r="E102" s="387" t="s">
        <v>615</v>
      </c>
      <c r="F102" s="357">
        <v>102.5</v>
      </c>
      <c r="G102" s="357">
        <v>60</v>
      </c>
      <c r="H102" s="357">
        <v>121</v>
      </c>
      <c r="I102" s="354" t="s">
        <v>930</v>
      </c>
      <c r="J102" s="379" t="s">
        <v>915</v>
      </c>
      <c r="K102" s="380">
        <f t="shared" si="92"/>
        <v>18.5</v>
      </c>
      <c r="L102" s="380">
        <v>100</v>
      </c>
      <c r="M102" s="381">
        <f t="shared" si="93"/>
        <v>825</v>
      </c>
      <c r="N102" s="381">
        <v>50</v>
      </c>
      <c r="O102" s="355" t="s">
        <v>613</v>
      </c>
      <c r="P102" s="396">
        <v>44476</v>
      </c>
      <c r="Q102" s="278"/>
      <c r="R102" s="279" t="s">
        <v>614</v>
      </c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</row>
    <row r="103" spans="1:38" s="269" customFormat="1" ht="12.75" customHeight="1">
      <c r="A103" s="369">
        <v>7</v>
      </c>
      <c r="B103" s="267">
        <v>44476</v>
      </c>
      <c r="C103" s="370"/>
      <c r="D103" s="358" t="s">
        <v>931</v>
      </c>
      <c r="E103" s="387" t="s">
        <v>615</v>
      </c>
      <c r="F103" s="357">
        <v>290</v>
      </c>
      <c r="G103" s="357">
        <v>170</v>
      </c>
      <c r="H103" s="357">
        <v>335</v>
      </c>
      <c r="I103" s="354">
        <v>500</v>
      </c>
      <c r="J103" s="379" t="s">
        <v>932</v>
      </c>
      <c r="K103" s="380">
        <f t="shared" si="92"/>
        <v>45</v>
      </c>
      <c r="L103" s="380">
        <v>100</v>
      </c>
      <c r="M103" s="381">
        <f t="shared" si="93"/>
        <v>1025</v>
      </c>
      <c r="N103" s="381">
        <v>25</v>
      </c>
      <c r="O103" s="355" t="s">
        <v>613</v>
      </c>
      <c r="P103" s="396">
        <v>44476</v>
      </c>
      <c r="Q103" s="278"/>
      <c r="R103" s="279" t="s">
        <v>617</v>
      </c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</row>
    <row r="104" spans="1:38" s="269" customFormat="1" ht="12.75" customHeight="1">
      <c r="A104" s="409">
        <v>8</v>
      </c>
      <c r="B104" s="410">
        <v>44477</v>
      </c>
      <c r="C104" s="411"/>
      <c r="D104" s="412" t="s">
        <v>937</v>
      </c>
      <c r="E104" s="413" t="s">
        <v>615</v>
      </c>
      <c r="F104" s="375">
        <v>230</v>
      </c>
      <c r="G104" s="375">
        <v>180</v>
      </c>
      <c r="H104" s="375">
        <v>185</v>
      </c>
      <c r="I104" s="378" t="s">
        <v>938</v>
      </c>
      <c r="J104" s="414" t="s">
        <v>939</v>
      </c>
      <c r="K104" s="415">
        <f t="shared" si="92"/>
        <v>-45</v>
      </c>
      <c r="L104" s="415">
        <v>100</v>
      </c>
      <c r="M104" s="416">
        <f t="shared" si="93"/>
        <v>-1225</v>
      </c>
      <c r="N104" s="416">
        <v>25</v>
      </c>
      <c r="O104" s="417" t="s">
        <v>626</v>
      </c>
      <c r="P104" s="418">
        <v>44477</v>
      </c>
      <c r="Q104" s="278"/>
      <c r="R104" s="279" t="s">
        <v>614</v>
      </c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</row>
    <row r="105" spans="1:38" s="269" customFormat="1" ht="12.75" customHeight="1">
      <c r="A105" s="369">
        <v>9</v>
      </c>
      <c r="B105" s="267">
        <v>44481</v>
      </c>
      <c r="C105" s="370"/>
      <c r="D105" s="371" t="s">
        <v>964</v>
      </c>
      <c r="E105" s="387" t="s">
        <v>615</v>
      </c>
      <c r="F105" s="357">
        <v>92.5</v>
      </c>
      <c r="G105" s="357">
        <v>70</v>
      </c>
      <c r="H105" s="357">
        <v>124</v>
      </c>
      <c r="I105" s="354" t="s">
        <v>965</v>
      </c>
      <c r="J105" s="379" t="s">
        <v>967</v>
      </c>
      <c r="K105" s="380">
        <f t="shared" si="92"/>
        <v>31.5</v>
      </c>
      <c r="L105" s="380">
        <v>100</v>
      </c>
      <c r="M105" s="381">
        <f t="shared" si="93"/>
        <v>1475</v>
      </c>
      <c r="N105" s="381">
        <v>50</v>
      </c>
      <c r="O105" s="355" t="s">
        <v>613</v>
      </c>
      <c r="P105" s="396">
        <v>44481</v>
      </c>
      <c r="Q105" s="278"/>
      <c r="R105" s="279" t="s">
        <v>614</v>
      </c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</row>
    <row r="106" spans="1:38" s="269" customFormat="1" ht="12.75" customHeight="1">
      <c r="A106" s="369">
        <v>10</v>
      </c>
      <c r="B106" s="467">
        <v>44488</v>
      </c>
      <c r="C106" s="370"/>
      <c r="D106" s="371" t="s">
        <v>994</v>
      </c>
      <c r="E106" s="387" t="s">
        <v>615</v>
      </c>
      <c r="F106" s="357">
        <v>51.5</v>
      </c>
      <c r="G106" s="357">
        <v>37</v>
      </c>
      <c r="H106" s="357">
        <v>54.5</v>
      </c>
      <c r="I106" s="354" t="s">
        <v>995</v>
      </c>
      <c r="J106" s="379" t="s">
        <v>1000</v>
      </c>
      <c r="K106" s="380">
        <f t="shared" si="92"/>
        <v>3</v>
      </c>
      <c r="L106" s="380">
        <v>100</v>
      </c>
      <c r="M106" s="381">
        <f t="shared" si="93"/>
        <v>650</v>
      </c>
      <c r="N106" s="381">
        <v>250</v>
      </c>
      <c r="O106" s="355" t="s">
        <v>613</v>
      </c>
      <c r="P106" s="356">
        <v>44489</v>
      </c>
      <c r="Q106" s="278"/>
      <c r="R106" s="279" t="s">
        <v>614</v>
      </c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</row>
    <row r="107" spans="1:38" s="269" customFormat="1" ht="12.75" customHeight="1">
      <c r="A107" s="369">
        <v>11</v>
      </c>
      <c r="B107" s="267">
        <v>44490</v>
      </c>
      <c r="C107" s="370"/>
      <c r="D107" s="371" t="s">
        <v>1035</v>
      </c>
      <c r="E107" s="387" t="s">
        <v>615</v>
      </c>
      <c r="F107" s="357">
        <v>12.5</v>
      </c>
      <c r="G107" s="357">
        <v>8</v>
      </c>
      <c r="H107" s="357">
        <v>15.25</v>
      </c>
      <c r="I107" s="354" t="s">
        <v>1036</v>
      </c>
      <c r="J107" s="379" t="s">
        <v>1037</v>
      </c>
      <c r="K107" s="380">
        <f t="shared" ref="K107:K108" si="94">H107-F107</f>
        <v>2.75</v>
      </c>
      <c r="L107" s="380">
        <v>100</v>
      </c>
      <c r="M107" s="381">
        <f t="shared" ref="M107" si="95">(K107*N107)-100</f>
        <v>3681.25</v>
      </c>
      <c r="N107" s="381">
        <v>1375</v>
      </c>
      <c r="O107" s="355" t="s">
        <v>613</v>
      </c>
      <c r="P107" s="396">
        <v>44490</v>
      </c>
      <c r="Q107" s="278"/>
      <c r="R107" s="279" t="s">
        <v>614</v>
      </c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</row>
    <row r="108" spans="1:38" s="269" customFormat="1" ht="12.75" customHeight="1">
      <c r="A108" s="502">
        <v>12</v>
      </c>
      <c r="B108" s="504">
        <v>44490</v>
      </c>
      <c r="C108" s="478"/>
      <c r="D108" s="479" t="s">
        <v>1038</v>
      </c>
      <c r="E108" s="480" t="s">
        <v>615</v>
      </c>
      <c r="F108" s="480">
        <v>380</v>
      </c>
      <c r="G108" s="480">
        <v>90</v>
      </c>
      <c r="H108" s="481">
        <v>530</v>
      </c>
      <c r="I108" s="481" t="s">
        <v>1040</v>
      </c>
      <c r="J108" s="500" t="s">
        <v>1041</v>
      </c>
      <c r="K108" s="482">
        <f t="shared" si="94"/>
        <v>150</v>
      </c>
      <c r="L108" s="482">
        <v>100</v>
      </c>
      <c r="M108" s="506">
        <f>(125*25)-200</f>
        <v>2925</v>
      </c>
      <c r="N108" s="508">
        <v>25</v>
      </c>
      <c r="O108" s="510" t="s">
        <v>613</v>
      </c>
      <c r="P108" s="498">
        <v>44490</v>
      </c>
      <c r="Q108" s="278"/>
      <c r="R108" s="279" t="s">
        <v>614</v>
      </c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</row>
    <row r="109" spans="1:38" s="269" customFormat="1" ht="12.75" customHeight="1">
      <c r="A109" s="503"/>
      <c r="B109" s="505"/>
      <c r="C109" s="299"/>
      <c r="D109" s="479" t="s">
        <v>1039</v>
      </c>
      <c r="E109" s="301" t="s">
        <v>886</v>
      </c>
      <c r="F109" s="301">
        <v>55</v>
      </c>
      <c r="G109" s="301"/>
      <c r="H109" s="483">
        <v>80</v>
      </c>
      <c r="I109" s="481"/>
      <c r="J109" s="501"/>
      <c r="K109" s="484">
        <f>F109-H109</f>
        <v>-25</v>
      </c>
      <c r="L109" s="482">
        <v>100</v>
      </c>
      <c r="M109" s="507"/>
      <c r="N109" s="509"/>
      <c r="O109" s="511"/>
      <c r="P109" s="499"/>
      <c r="Q109" s="278"/>
      <c r="R109" s="279" t="s">
        <v>614</v>
      </c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</row>
    <row r="110" spans="1:38" s="269" customFormat="1" ht="12.75" customHeight="1">
      <c r="A110" s="339">
        <v>13</v>
      </c>
      <c r="B110" s="270">
        <v>44491</v>
      </c>
      <c r="C110" s="340"/>
      <c r="D110" s="341" t="s">
        <v>1046</v>
      </c>
      <c r="E110" s="342" t="s">
        <v>615</v>
      </c>
      <c r="F110" s="292" t="s">
        <v>1047</v>
      </c>
      <c r="G110" s="292">
        <v>1.75</v>
      </c>
      <c r="H110" s="292"/>
      <c r="I110" s="295" t="s">
        <v>1048</v>
      </c>
      <c r="J110" s="345" t="s">
        <v>616</v>
      </c>
      <c r="K110" s="343"/>
      <c r="L110" s="343"/>
      <c r="M110" s="335"/>
      <c r="N110" s="335"/>
      <c r="O110" s="346"/>
      <c r="P110" s="344"/>
      <c r="Q110" s="278"/>
      <c r="R110" s="279" t="s">
        <v>614</v>
      </c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339"/>
      <c r="B111" s="270"/>
      <c r="C111" s="340"/>
      <c r="D111" s="341"/>
      <c r="E111" s="342"/>
      <c r="F111" s="292"/>
      <c r="G111" s="292"/>
      <c r="H111" s="292"/>
      <c r="I111" s="295"/>
      <c r="J111" s="345"/>
      <c r="K111" s="343"/>
      <c r="L111" s="343"/>
      <c r="M111" s="335"/>
      <c r="N111" s="335"/>
      <c r="O111" s="346"/>
      <c r="P111" s="344"/>
      <c r="Q111" s="278"/>
      <c r="R111" s="279"/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39"/>
      <c r="B112" s="289"/>
      <c r="C112" s="340"/>
      <c r="D112" s="341"/>
      <c r="E112" s="342"/>
      <c r="F112" s="292"/>
      <c r="G112" s="292"/>
      <c r="H112" s="292"/>
      <c r="I112" s="295"/>
      <c r="J112" s="345"/>
      <c r="K112" s="343"/>
      <c r="L112" s="343"/>
      <c r="M112" s="335"/>
      <c r="N112" s="335"/>
      <c r="O112" s="346"/>
      <c r="P112" s="347"/>
      <c r="Q112" s="278"/>
      <c r="R112" s="279"/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s="269" customFormat="1" ht="12.75" customHeight="1">
      <c r="A113" s="339"/>
      <c r="B113" s="289"/>
      <c r="C113" s="340"/>
      <c r="D113" s="341"/>
      <c r="E113" s="342"/>
      <c r="F113" s="292"/>
      <c r="G113" s="292"/>
      <c r="H113" s="292"/>
      <c r="I113" s="295"/>
      <c r="J113" s="345"/>
      <c r="K113" s="343"/>
      <c r="L113" s="343"/>
      <c r="M113" s="335"/>
      <c r="N113" s="335"/>
      <c r="O113" s="346"/>
      <c r="P113" s="344"/>
      <c r="Q113" s="278"/>
      <c r="R113" s="279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</row>
    <row r="114" spans="1:38" s="269" customFormat="1" ht="12.75" customHeight="1">
      <c r="A114" s="339"/>
      <c r="B114" s="289"/>
      <c r="C114" s="340"/>
      <c r="D114" s="341"/>
      <c r="E114" s="342"/>
      <c r="F114" s="292"/>
      <c r="G114" s="292"/>
      <c r="H114" s="292"/>
      <c r="I114" s="295"/>
      <c r="J114" s="345"/>
      <c r="K114" s="343"/>
      <c r="L114" s="343"/>
      <c r="M114" s="335"/>
      <c r="N114" s="335"/>
      <c r="O114" s="346"/>
      <c r="P114" s="344"/>
      <c r="Q114" s="278"/>
      <c r="R114" s="279"/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</row>
    <row r="115" spans="1:38" s="269" customFormat="1" ht="12.75" customHeight="1">
      <c r="A115" s="339"/>
      <c r="B115" s="289"/>
      <c r="C115" s="340"/>
      <c r="D115" s="341"/>
      <c r="E115" s="342"/>
      <c r="F115" s="292"/>
      <c r="G115" s="292"/>
      <c r="H115" s="292"/>
      <c r="I115" s="295"/>
      <c r="J115" s="345"/>
      <c r="K115" s="343"/>
      <c r="L115" s="343"/>
      <c r="M115" s="335"/>
      <c r="N115" s="335"/>
      <c r="O115" s="346"/>
      <c r="P115" s="344"/>
      <c r="Q115" s="278"/>
      <c r="R115" s="279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</row>
    <row r="116" spans="1:38" s="269" customFormat="1" ht="12.75" customHeight="1">
      <c r="A116" s="339"/>
      <c r="B116" s="289"/>
      <c r="C116" s="340"/>
      <c r="D116" s="341"/>
      <c r="E116" s="342"/>
      <c r="F116" s="292"/>
      <c r="G116" s="292"/>
      <c r="H116" s="292"/>
      <c r="I116" s="295"/>
      <c r="J116" s="345"/>
      <c r="K116" s="343"/>
      <c r="L116" s="343"/>
      <c r="M116" s="335"/>
      <c r="N116" s="335"/>
      <c r="O116" s="346"/>
      <c r="P116" s="347"/>
      <c r="Q116" s="278"/>
      <c r="R116" s="279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</row>
    <row r="117" spans="1:38" s="269" customFormat="1" ht="12.75" customHeight="1">
      <c r="A117" s="339"/>
      <c r="B117" s="289"/>
      <c r="C117" s="340"/>
      <c r="D117" s="341"/>
      <c r="E117" s="342"/>
      <c r="F117" s="292"/>
      <c r="G117" s="292"/>
      <c r="H117" s="292"/>
      <c r="I117" s="295"/>
      <c r="J117" s="345"/>
      <c r="K117" s="343"/>
      <c r="L117" s="343"/>
      <c r="M117" s="335"/>
      <c r="N117" s="335"/>
      <c r="O117" s="346"/>
      <c r="P117" s="347"/>
      <c r="Q117" s="278"/>
      <c r="R117" s="279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</row>
    <row r="118" spans="1:38" s="269" customFormat="1" ht="12.75" customHeight="1">
      <c r="A118" s="339"/>
      <c r="B118" s="270"/>
      <c r="C118" s="340"/>
      <c r="D118" s="341"/>
      <c r="E118" s="342"/>
      <c r="F118" s="292"/>
      <c r="G118" s="292"/>
      <c r="H118" s="292"/>
      <c r="I118" s="295"/>
      <c r="J118" s="345"/>
      <c r="K118" s="343"/>
      <c r="L118" s="343"/>
      <c r="M118" s="335"/>
      <c r="N118" s="335"/>
      <c r="O118" s="346"/>
      <c r="P118" s="347"/>
      <c r="Q118" s="278"/>
      <c r="R118" s="279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</row>
    <row r="119" spans="1:38" s="269" customFormat="1" ht="12.75" customHeight="1">
      <c r="A119" s="339"/>
      <c r="B119" s="270"/>
      <c r="C119" s="340"/>
      <c r="D119" s="341"/>
      <c r="E119" s="342"/>
      <c r="F119" s="292"/>
      <c r="G119" s="292"/>
      <c r="H119" s="292"/>
      <c r="I119" s="295"/>
      <c r="J119" s="345"/>
      <c r="K119" s="343"/>
      <c r="L119" s="343"/>
      <c r="M119" s="335"/>
      <c r="N119" s="335"/>
      <c r="O119" s="346"/>
      <c r="P119" s="347"/>
      <c r="Q119" s="278"/>
      <c r="R119" s="279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</row>
    <row r="120" spans="1:38" s="269" customFormat="1" ht="12.75" customHeight="1">
      <c r="A120" s="339"/>
      <c r="B120" s="270"/>
      <c r="C120" s="340"/>
      <c r="D120" s="341"/>
      <c r="E120" s="342"/>
      <c r="F120" s="292"/>
      <c r="G120" s="292"/>
      <c r="H120" s="292"/>
      <c r="I120" s="295"/>
      <c r="J120" s="345"/>
      <c r="K120" s="343"/>
      <c r="L120" s="343"/>
      <c r="M120" s="335"/>
      <c r="N120" s="335"/>
      <c r="O120" s="346"/>
      <c r="P120" s="344"/>
      <c r="Q120" s="278"/>
      <c r="R120" s="279"/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  <c r="AF120" s="268"/>
      <c r="AG120" s="268"/>
      <c r="AH120" s="268"/>
      <c r="AI120" s="268"/>
      <c r="AJ120" s="268"/>
      <c r="AK120" s="268"/>
      <c r="AL120" s="268"/>
    </row>
    <row r="121" spans="1:38" s="269" customFormat="1" ht="12.75" customHeight="1">
      <c r="A121" s="339"/>
      <c r="B121" s="270"/>
      <c r="C121" s="340"/>
      <c r="D121" s="341"/>
      <c r="E121" s="342"/>
      <c r="F121" s="292"/>
      <c r="G121" s="292"/>
      <c r="H121" s="292"/>
      <c r="I121" s="295"/>
      <c r="J121" s="345"/>
      <c r="K121" s="343"/>
      <c r="L121" s="343"/>
      <c r="M121" s="335"/>
      <c r="N121" s="335"/>
      <c r="O121" s="346"/>
      <c r="P121" s="344"/>
      <c r="Q121" s="278"/>
      <c r="R121" s="279"/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</row>
    <row r="122" spans="1:3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71"/>
      <c r="B123" s="176"/>
      <c r="C123" s="176"/>
      <c r="D123" s="177"/>
      <c r="E123" s="171"/>
      <c r="F123" s="178"/>
      <c r="G123" s="171"/>
      <c r="H123" s="171"/>
      <c r="I123" s="171"/>
      <c r="J123" s="176"/>
      <c r="K123" s="179"/>
      <c r="L123" s="171"/>
      <c r="M123" s="171"/>
      <c r="N123" s="171"/>
      <c r="O123" s="180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98" t="s">
        <v>638</v>
      </c>
      <c r="B124" s="181"/>
      <c r="C124" s="181"/>
      <c r="D124" s="182"/>
      <c r="E124" s="148"/>
      <c r="F124" s="6"/>
      <c r="G124" s="6"/>
      <c r="H124" s="149"/>
      <c r="I124" s="183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99" t="s">
        <v>16</v>
      </c>
      <c r="B125" s="100" t="s">
        <v>590</v>
      </c>
      <c r="C125" s="100"/>
      <c r="D125" s="101" t="s">
        <v>601</v>
      </c>
      <c r="E125" s="100" t="s">
        <v>602</v>
      </c>
      <c r="F125" s="100" t="s">
        <v>603</v>
      </c>
      <c r="G125" s="100" t="s">
        <v>604</v>
      </c>
      <c r="H125" s="100" t="s">
        <v>605</v>
      </c>
      <c r="I125" s="100" t="s">
        <v>606</v>
      </c>
      <c r="J125" s="99" t="s">
        <v>607</v>
      </c>
      <c r="K125" s="152" t="s">
        <v>625</v>
      </c>
      <c r="L125" s="153" t="s">
        <v>609</v>
      </c>
      <c r="M125" s="102" t="s">
        <v>610</v>
      </c>
      <c r="N125" s="100" t="s">
        <v>611</v>
      </c>
      <c r="O125" s="101" t="s">
        <v>612</v>
      </c>
      <c r="P125" s="100" t="s">
        <v>859</v>
      </c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4.25" customHeight="1">
      <c r="A126" s="312">
        <v>1</v>
      </c>
      <c r="B126" s="309">
        <v>44420</v>
      </c>
      <c r="C126" s="325"/>
      <c r="D126" s="310" t="s">
        <v>516</v>
      </c>
      <c r="E126" s="311" t="s">
        <v>615</v>
      </c>
      <c r="F126" s="312">
        <v>314</v>
      </c>
      <c r="G126" s="312">
        <v>284</v>
      </c>
      <c r="H126" s="311">
        <v>343.5</v>
      </c>
      <c r="I126" s="313" t="s">
        <v>847</v>
      </c>
      <c r="J126" s="314" t="s">
        <v>853</v>
      </c>
      <c r="K126" s="314">
        <f t="shared" ref="K126" si="96">H126-F126</f>
        <v>29.5</v>
      </c>
      <c r="L126" s="315">
        <f t="shared" ref="L126" si="97">(F126*-0.7)/100</f>
        <v>-2.198</v>
      </c>
      <c r="M126" s="316">
        <f t="shared" ref="M126" si="98">(K126+L126)/F126</f>
        <v>8.6949044585987262E-2</v>
      </c>
      <c r="N126" s="314" t="s">
        <v>613</v>
      </c>
      <c r="O126" s="317">
        <v>44455</v>
      </c>
      <c r="P126" s="314">
        <f>VLOOKUP(D126,'MidCap Intra'!B170:C665,2,0)</f>
        <v>311.10000000000002</v>
      </c>
      <c r="Q126" s="1"/>
      <c r="R126" s="1" t="s">
        <v>614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269" customFormat="1" ht="14.25" customHeight="1">
      <c r="A127" s="456">
        <v>2</v>
      </c>
      <c r="B127" s="457">
        <v>44488</v>
      </c>
      <c r="C127" s="458"/>
      <c r="D127" s="459" t="s">
        <v>139</v>
      </c>
      <c r="E127" s="460" t="s">
        <v>615</v>
      </c>
      <c r="F127" s="461" t="s">
        <v>996</v>
      </c>
      <c r="G127" s="461">
        <v>198</v>
      </c>
      <c r="H127" s="460"/>
      <c r="I127" s="462" t="s">
        <v>997</v>
      </c>
      <c r="J127" s="463" t="s">
        <v>616</v>
      </c>
      <c r="K127" s="463"/>
      <c r="L127" s="464"/>
      <c r="M127" s="465"/>
      <c r="N127" s="463"/>
      <c r="O127" s="466"/>
      <c r="P127" s="463"/>
      <c r="Q127" s="268"/>
      <c r="R127" s="1" t="s">
        <v>614</v>
      </c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68"/>
      <c r="AE127" s="268"/>
      <c r="AF127" s="268"/>
      <c r="AG127" s="268"/>
      <c r="AH127" s="268"/>
      <c r="AI127" s="268"/>
      <c r="AJ127" s="268"/>
      <c r="AK127" s="268"/>
      <c r="AL127" s="268"/>
    </row>
    <row r="128" spans="1:38" s="269" customFormat="1" ht="14.25" customHeight="1">
      <c r="A128" s="456">
        <v>3</v>
      </c>
      <c r="B128" s="457">
        <v>44490</v>
      </c>
      <c r="C128" s="458"/>
      <c r="D128" s="459" t="s">
        <v>482</v>
      </c>
      <c r="E128" s="460" t="s">
        <v>615</v>
      </c>
      <c r="F128" s="461" t="s">
        <v>1031</v>
      </c>
      <c r="G128" s="461">
        <v>3700</v>
      </c>
      <c r="H128" s="460"/>
      <c r="I128" s="462" t="s">
        <v>1032</v>
      </c>
      <c r="J128" s="463" t="s">
        <v>616</v>
      </c>
      <c r="K128" s="463"/>
      <c r="L128" s="464"/>
      <c r="M128" s="465"/>
      <c r="N128" s="463"/>
      <c r="O128" s="466"/>
      <c r="P128" s="463"/>
      <c r="Q128" s="268"/>
      <c r="R128" s="1" t="s">
        <v>614</v>
      </c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</row>
    <row r="129" spans="1:38" ht="14.25" customHeight="1">
      <c r="A129" s="184"/>
      <c r="B129" s="154"/>
      <c r="C129" s="185"/>
      <c r="D129" s="109"/>
      <c r="E129" s="186"/>
      <c r="F129" s="186"/>
      <c r="G129" s="186"/>
      <c r="H129" s="186"/>
      <c r="I129" s="186"/>
      <c r="J129" s="186"/>
      <c r="K129" s="187"/>
      <c r="L129" s="188"/>
      <c r="M129" s="186"/>
      <c r="N129" s="189"/>
      <c r="O129" s="190"/>
      <c r="P129" s="190"/>
      <c r="R129" s="6"/>
      <c r="S129" s="44"/>
      <c r="T129" s="1"/>
      <c r="U129" s="1"/>
      <c r="V129" s="1"/>
      <c r="W129" s="1"/>
      <c r="X129" s="1"/>
      <c r="Y129" s="1"/>
      <c r="Z129" s="1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</row>
    <row r="130" spans="1:38" ht="12.75" customHeight="1">
      <c r="A130" s="132" t="s">
        <v>618</v>
      </c>
      <c r="B130" s="132"/>
      <c r="C130" s="132"/>
      <c r="D130" s="132"/>
      <c r="E130" s="44"/>
      <c r="F130" s="140" t="s">
        <v>620</v>
      </c>
      <c r="G130" s="59"/>
      <c r="H130" s="59"/>
      <c r="I130" s="59"/>
      <c r="J130" s="6"/>
      <c r="K130" s="162"/>
      <c r="L130" s="163"/>
      <c r="M130" s="6"/>
      <c r="N130" s="122"/>
      <c r="O130" s="191"/>
      <c r="P130" s="1"/>
      <c r="Q130" s="1"/>
      <c r="R130" s="6"/>
      <c r="S130" s="1"/>
      <c r="T130" s="1"/>
      <c r="U130" s="1"/>
      <c r="V130" s="1"/>
      <c r="W130" s="1"/>
      <c r="X130" s="1"/>
      <c r="Y130" s="1"/>
    </row>
    <row r="131" spans="1:38" ht="12.75" customHeight="1">
      <c r="A131" s="139" t="s">
        <v>619</v>
      </c>
      <c r="B131" s="132"/>
      <c r="C131" s="132"/>
      <c r="D131" s="132"/>
      <c r="E131" s="6"/>
      <c r="F131" s="140" t="s">
        <v>622</v>
      </c>
      <c r="G131" s="6"/>
      <c r="H131" s="6" t="s">
        <v>845</v>
      </c>
      <c r="I131" s="6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39"/>
      <c r="B132" s="132"/>
      <c r="C132" s="132"/>
      <c r="D132" s="132"/>
      <c r="E132" s="6"/>
      <c r="F132" s="140"/>
      <c r="G132" s="6"/>
      <c r="H132" s="6"/>
      <c r="I132" s="6"/>
      <c r="J132" s="1"/>
      <c r="K132" s="6"/>
      <c r="L132" s="6"/>
      <c r="M132" s="6"/>
      <c r="N132" s="1"/>
      <c r="O132" s="1"/>
      <c r="Q132" s="1"/>
      <c r="R132" s="59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"/>
      <c r="B133" s="147" t="s">
        <v>639</v>
      </c>
      <c r="C133" s="147"/>
      <c r="D133" s="147"/>
      <c r="E133" s="147"/>
      <c r="F133" s="148"/>
      <c r="G133" s="6"/>
      <c r="H133" s="6"/>
      <c r="I133" s="149"/>
      <c r="J133" s="150"/>
      <c r="K133" s="151"/>
      <c r="L133" s="150"/>
      <c r="M133" s="6"/>
      <c r="N133" s="1"/>
      <c r="O133" s="1"/>
      <c r="Q133" s="1"/>
      <c r="R133" s="59"/>
      <c r="S133" s="1"/>
      <c r="T133" s="1"/>
      <c r="U133" s="1"/>
      <c r="V133" s="1"/>
      <c r="W133" s="1"/>
      <c r="X133" s="1"/>
      <c r="Y133" s="1"/>
      <c r="Z133" s="1"/>
    </row>
    <row r="134" spans="1:38" ht="38.25" customHeight="1">
      <c r="A134" s="99" t="s">
        <v>16</v>
      </c>
      <c r="B134" s="100" t="s">
        <v>590</v>
      </c>
      <c r="C134" s="100"/>
      <c r="D134" s="101" t="s">
        <v>601</v>
      </c>
      <c r="E134" s="100" t="s">
        <v>602</v>
      </c>
      <c r="F134" s="100" t="s">
        <v>603</v>
      </c>
      <c r="G134" s="100" t="s">
        <v>624</v>
      </c>
      <c r="H134" s="100" t="s">
        <v>605</v>
      </c>
      <c r="I134" s="100" t="s">
        <v>606</v>
      </c>
      <c r="J134" s="192" t="s">
        <v>607</v>
      </c>
      <c r="K134" s="152" t="s">
        <v>625</v>
      </c>
      <c r="L134" s="166" t="s">
        <v>633</v>
      </c>
      <c r="M134" s="100" t="s">
        <v>634</v>
      </c>
      <c r="N134" s="153" t="s">
        <v>609</v>
      </c>
      <c r="O134" s="102" t="s">
        <v>610</v>
      </c>
      <c r="P134" s="100" t="s">
        <v>611</v>
      </c>
      <c r="Q134" s="101" t="s">
        <v>612</v>
      </c>
      <c r="R134" s="59"/>
      <c r="S134" s="1"/>
      <c r="T134" s="1"/>
      <c r="U134" s="1"/>
      <c r="V134" s="1"/>
      <c r="W134" s="1"/>
      <c r="X134" s="1"/>
      <c r="Y134" s="1"/>
      <c r="Z134" s="1"/>
    </row>
    <row r="135" spans="1:38" ht="14.25" customHeight="1">
      <c r="A135" s="113"/>
      <c r="B135" s="115"/>
      <c r="C135" s="193"/>
      <c r="D135" s="116"/>
      <c r="E135" s="117"/>
      <c r="F135" s="194"/>
      <c r="G135" s="113"/>
      <c r="H135" s="117"/>
      <c r="I135" s="118"/>
      <c r="J135" s="195"/>
      <c r="K135" s="195"/>
      <c r="L135" s="196"/>
      <c r="M135" s="107"/>
      <c r="N135" s="196"/>
      <c r="O135" s="197"/>
      <c r="P135" s="198"/>
      <c r="Q135" s="199"/>
      <c r="R135" s="160"/>
      <c r="S135" s="126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38" ht="14.25" customHeight="1">
      <c r="A136" s="113"/>
      <c r="B136" s="115"/>
      <c r="C136" s="193"/>
      <c r="D136" s="116"/>
      <c r="E136" s="117"/>
      <c r="F136" s="194"/>
      <c r="G136" s="113"/>
      <c r="H136" s="117"/>
      <c r="I136" s="118"/>
      <c r="J136" s="195"/>
      <c r="K136" s="195"/>
      <c r="L136" s="196"/>
      <c r="M136" s="107"/>
      <c r="N136" s="196"/>
      <c r="O136" s="197"/>
      <c r="P136" s="198"/>
      <c r="Q136" s="199"/>
      <c r="R136" s="160"/>
      <c r="S136" s="126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38" ht="14.25" customHeight="1">
      <c r="A137" s="113"/>
      <c r="B137" s="115"/>
      <c r="C137" s="193"/>
      <c r="D137" s="116"/>
      <c r="E137" s="117"/>
      <c r="F137" s="194"/>
      <c r="G137" s="113"/>
      <c r="H137" s="117"/>
      <c r="I137" s="118"/>
      <c r="J137" s="195"/>
      <c r="K137" s="195"/>
      <c r="L137" s="196"/>
      <c r="M137" s="107"/>
      <c r="N137" s="196"/>
      <c r="O137" s="197"/>
      <c r="P137" s="198"/>
      <c r="Q137" s="199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13"/>
      <c r="B138" s="115"/>
      <c r="C138" s="193"/>
      <c r="D138" s="116"/>
      <c r="E138" s="117"/>
      <c r="F138" s="195"/>
      <c r="G138" s="113"/>
      <c r="H138" s="117"/>
      <c r="I138" s="118"/>
      <c r="J138" s="195"/>
      <c r="K138" s="195"/>
      <c r="L138" s="196"/>
      <c r="M138" s="107"/>
      <c r="N138" s="196"/>
      <c r="O138" s="197"/>
      <c r="P138" s="198"/>
      <c r="Q138" s="199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13"/>
      <c r="B139" s="115"/>
      <c r="C139" s="193"/>
      <c r="D139" s="116"/>
      <c r="E139" s="117"/>
      <c r="F139" s="195"/>
      <c r="G139" s="113"/>
      <c r="H139" s="117"/>
      <c r="I139" s="118"/>
      <c r="J139" s="195"/>
      <c r="K139" s="195"/>
      <c r="L139" s="196"/>
      <c r="M139" s="107"/>
      <c r="N139" s="196"/>
      <c r="O139" s="197"/>
      <c r="P139" s="198"/>
      <c r="Q139" s="199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13"/>
      <c r="B140" s="115"/>
      <c r="C140" s="193"/>
      <c r="D140" s="116"/>
      <c r="E140" s="117"/>
      <c r="F140" s="194"/>
      <c r="G140" s="113"/>
      <c r="H140" s="117"/>
      <c r="I140" s="118"/>
      <c r="J140" s="195"/>
      <c r="K140" s="195"/>
      <c r="L140" s="196"/>
      <c r="M140" s="107"/>
      <c r="N140" s="196"/>
      <c r="O140" s="197"/>
      <c r="P140" s="198"/>
      <c r="Q140" s="199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13"/>
      <c r="B141" s="115"/>
      <c r="C141" s="193"/>
      <c r="D141" s="116"/>
      <c r="E141" s="117"/>
      <c r="F141" s="194"/>
      <c r="G141" s="113"/>
      <c r="H141" s="117"/>
      <c r="I141" s="118"/>
      <c r="J141" s="195"/>
      <c r="K141" s="195"/>
      <c r="L141" s="195"/>
      <c r="M141" s="195"/>
      <c r="N141" s="196"/>
      <c r="O141" s="200"/>
      <c r="P141" s="198"/>
      <c r="Q141" s="199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13"/>
      <c r="B142" s="115"/>
      <c r="C142" s="193"/>
      <c r="D142" s="116"/>
      <c r="E142" s="117"/>
      <c r="F142" s="195"/>
      <c r="G142" s="113"/>
      <c r="H142" s="117"/>
      <c r="I142" s="118"/>
      <c r="J142" s="195"/>
      <c r="K142" s="195"/>
      <c r="L142" s="196"/>
      <c r="M142" s="107"/>
      <c r="N142" s="196"/>
      <c r="O142" s="197"/>
      <c r="P142" s="198"/>
      <c r="Q142" s="199"/>
      <c r="R142" s="160"/>
      <c r="S142" s="126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13"/>
      <c r="B143" s="115"/>
      <c r="C143" s="193"/>
      <c r="D143" s="116"/>
      <c r="E143" s="117"/>
      <c r="F143" s="194"/>
      <c r="G143" s="113"/>
      <c r="H143" s="117"/>
      <c r="I143" s="118"/>
      <c r="J143" s="201"/>
      <c r="K143" s="201"/>
      <c r="L143" s="201"/>
      <c r="M143" s="201"/>
      <c r="N143" s="202"/>
      <c r="O143" s="197"/>
      <c r="P143" s="119"/>
      <c r="Q143" s="199"/>
      <c r="R143" s="160"/>
      <c r="S143" s="126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139"/>
      <c r="B144" s="132"/>
      <c r="C144" s="132"/>
      <c r="D144" s="132"/>
      <c r="E144" s="6"/>
      <c r="F144" s="140"/>
      <c r="G144" s="6"/>
      <c r="H144" s="6"/>
      <c r="I144" s="6"/>
      <c r="J144" s="1"/>
      <c r="K144" s="6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39"/>
      <c r="B145" s="132"/>
      <c r="C145" s="132"/>
      <c r="D145" s="132"/>
      <c r="E145" s="6"/>
      <c r="F145" s="140"/>
      <c r="G145" s="59"/>
      <c r="H145" s="44"/>
      <c r="I145" s="59"/>
      <c r="J145" s="6"/>
      <c r="K145" s="162"/>
      <c r="L145" s="163"/>
      <c r="M145" s="6"/>
      <c r="N145" s="122"/>
      <c r="O145" s="164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59"/>
      <c r="B146" s="121"/>
      <c r="C146" s="121"/>
      <c r="D146" s="44"/>
      <c r="E146" s="59"/>
      <c r="F146" s="59"/>
      <c r="G146" s="59"/>
      <c r="H146" s="44"/>
      <c r="I146" s="59"/>
      <c r="J146" s="6"/>
      <c r="K146" s="162"/>
      <c r="L146" s="163"/>
      <c r="M146" s="6"/>
      <c r="N146" s="122"/>
      <c r="O146" s="164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44"/>
      <c r="B147" s="203" t="s">
        <v>640</v>
      </c>
      <c r="C147" s="203"/>
      <c r="D147" s="203"/>
      <c r="E147" s="203"/>
      <c r="F147" s="6"/>
      <c r="G147" s="6"/>
      <c r="H147" s="150"/>
      <c r="I147" s="6"/>
      <c r="J147" s="150"/>
      <c r="K147" s="151"/>
      <c r="L147" s="6"/>
      <c r="M147" s="6"/>
      <c r="N147" s="1"/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38.25" customHeight="1">
      <c r="A148" s="99" t="s">
        <v>16</v>
      </c>
      <c r="B148" s="100" t="s">
        <v>590</v>
      </c>
      <c r="C148" s="100"/>
      <c r="D148" s="101" t="s">
        <v>601</v>
      </c>
      <c r="E148" s="100" t="s">
        <v>602</v>
      </c>
      <c r="F148" s="100" t="s">
        <v>603</v>
      </c>
      <c r="G148" s="100" t="s">
        <v>641</v>
      </c>
      <c r="H148" s="100" t="s">
        <v>642</v>
      </c>
      <c r="I148" s="100" t="s">
        <v>606</v>
      </c>
      <c r="J148" s="204" t="s">
        <v>607</v>
      </c>
      <c r="K148" s="100" t="s">
        <v>608</v>
      </c>
      <c r="L148" s="100" t="s">
        <v>643</v>
      </c>
      <c r="M148" s="100" t="s">
        <v>611</v>
      </c>
      <c r="N148" s="101" t="s">
        <v>612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1</v>
      </c>
      <c r="B149" s="206">
        <v>41579</v>
      </c>
      <c r="C149" s="206"/>
      <c r="D149" s="207" t="s">
        <v>644</v>
      </c>
      <c r="E149" s="208" t="s">
        <v>645</v>
      </c>
      <c r="F149" s="209">
        <v>82</v>
      </c>
      <c r="G149" s="208" t="s">
        <v>646</v>
      </c>
      <c r="H149" s="208">
        <v>100</v>
      </c>
      <c r="I149" s="210">
        <v>100</v>
      </c>
      <c r="J149" s="211" t="s">
        <v>647</v>
      </c>
      <c r="K149" s="212">
        <f t="shared" ref="K149:K201" si="99">H149-F149</f>
        <v>18</v>
      </c>
      <c r="L149" s="213">
        <f t="shared" ref="L149:L201" si="100">K149/F149</f>
        <v>0.21951219512195122</v>
      </c>
      <c r="M149" s="208" t="s">
        <v>613</v>
      </c>
      <c r="N149" s="214">
        <v>42657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2</v>
      </c>
      <c r="B150" s="206">
        <v>41794</v>
      </c>
      <c r="C150" s="206"/>
      <c r="D150" s="207" t="s">
        <v>648</v>
      </c>
      <c r="E150" s="208" t="s">
        <v>615</v>
      </c>
      <c r="F150" s="209">
        <v>257</v>
      </c>
      <c r="G150" s="208" t="s">
        <v>646</v>
      </c>
      <c r="H150" s="208">
        <v>300</v>
      </c>
      <c r="I150" s="210">
        <v>300</v>
      </c>
      <c r="J150" s="211" t="s">
        <v>647</v>
      </c>
      <c r="K150" s="212">
        <f t="shared" si="99"/>
        <v>43</v>
      </c>
      <c r="L150" s="213">
        <f t="shared" si="100"/>
        <v>0.16731517509727625</v>
      </c>
      <c r="M150" s="208" t="s">
        <v>613</v>
      </c>
      <c r="N150" s="214">
        <v>41822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3</v>
      </c>
      <c r="B151" s="206">
        <v>41828</v>
      </c>
      <c r="C151" s="206"/>
      <c r="D151" s="207" t="s">
        <v>649</v>
      </c>
      <c r="E151" s="208" t="s">
        <v>615</v>
      </c>
      <c r="F151" s="209">
        <v>393</v>
      </c>
      <c r="G151" s="208" t="s">
        <v>646</v>
      </c>
      <c r="H151" s="208">
        <v>468</v>
      </c>
      <c r="I151" s="210">
        <v>468</v>
      </c>
      <c r="J151" s="211" t="s">
        <v>647</v>
      </c>
      <c r="K151" s="212">
        <f t="shared" si="99"/>
        <v>75</v>
      </c>
      <c r="L151" s="213">
        <f t="shared" si="100"/>
        <v>0.19083969465648856</v>
      </c>
      <c r="M151" s="208" t="s">
        <v>613</v>
      </c>
      <c r="N151" s="214">
        <v>41863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4</v>
      </c>
      <c r="B152" s="206">
        <v>41857</v>
      </c>
      <c r="C152" s="206"/>
      <c r="D152" s="207" t="s">
        <v>650</v>
      </c>
      <c r="E152" s="208" t="s">
        <v>615</v>
      </c>
      <c r="F152" s="209">
        <v>205</v>
      </c>
      <c r="G152" s="208" t="s">
        <v>646</v>
      </c>
      <c r="H152" s="208">
        <v>275</v>
      </c>
      <c r="I152" s="210">
        <v>250</v>
      </c>
      <c r="J152" s="211" t="s">
        <v>647</v>
      </c>
      <c r="K152" s="212">
        <f t="shared" si="99"/>
        <v>70</v>
      </c>
      <c r="L152" s="213">
        <f t="shared" si="100"/>
        <v>0.34146341463414637</v>
      </c>
      <c r="M152" s="208" t="s">
        <v>613</v>
      </c>
      <c r="N152" s="214">
        <v>41962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5</v>
      </c>
      <c r="B153" s="206">
        <v>41886</v>
      </c>
      <c r="C153" s="206"/>
      <c r="D153" s="207" t="s">
        <v>651</v>
      </c>
      <c r="E153" s="208" t="s">
        <v>615</v>
      </c>
      <c r="F153" s="209">
        <v>162</v>
      </c>
      <c r="G153" s="208" t="s">
        <v>646</v>
      </c>
      <c r="H153" s="208">
        <v>190</v>
      </c>
      <c r="I153" s="210">
        <v>190</v>
      </c>
      <c r="J153" s="211" t="s">
        <v>647</v>
      </c>
      <c r="K153" s="212">
        <f t="shared" si="99"/>
        <v>28</v>
      </c>
      <c r="L153" s="213">
        <f t="shared" si="100"/>
        <v>0.1728395061728395</v>
      </c>
      <c r="M153" s="208" t="s">
        <v>613</v>
      </c>
      <c r="N153" s="214">
        <v>42006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6</v>
      </c>
      <c r="B154" s="206">
        <v>41886</v>
      </c>
      <c r="C154" s="206"/>
      <c r="D154" s="207" t="s">
        <v>652</v>
      </c>
      <c r="E154" s="208" t="s">
        <v>615</v>
      </c>
      <c r="F154" s="209">
        <v>75</v>
      </c>
      <c r="G154" s="208" t="s">
        <v>646</v>
      </c>
      <c r="H154" s="208">
        <v>91.5</v>
      </c>
      <c r="I154" s="210" t="s">
        <v>653</v>
      </c>
      <c r="J154" s="211" t="s">
        <v>654</v>
      </c>
      <c r="K154" s="212">
        <f t="shared" si="99"/>
        <v>16.5</v>
      </c>
      <c r="L154" s="213">
        <f t="shared" si="100"/>
        <v>0.22</v>
      </c>
      <c r="M154" s="208" t="s">
        <v>613</v>
      </c>
      <c r="N154" s="214">
        <v>41954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7</v>
      </c>
      <c r="B155" s="206">
        <v>41913</v>
      </c>
      <c r="C155" s="206"/>
      <c r="D155" s="207" t="s">
        <v>655</v>
      </c>
      <c r="E155" s="208" t="s">
        <v>615</v>
      </c>
      <c r="F155" s="209">
        <v>850</v>
      </c>
      <c r="G155" s="208" t="s">
        <v>646</v>
      </c>
      <c r="H155" s="208">
        <v>982.5</v>
      </c>
      <c r="I155" s="210">
        <v>1050</v>
      </c>
      <c r="J155" s="211" t="s">
        <v>656</v>
      </c>
      <c r="K155" s="212">
        <f t="shared" si="99"/>
        <v>132.5</v>
      </c>
      <c r="L155" s="213">
        <f t="shared" si="100"/>
        <v>0.15588235294117647</v>
      </c>
      <c r="M155" s="208" t="s">
        <v>613</v>
      </c>
      <c r="N155" s="214">
        <v>42039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8</v>
      </c>
      <c r="B156" s="206">
        <v>41913</v>
      </c>
      <c r="C156" s="206"/>
      <c r="D156" s="207" t="s">
        <v>657</v>
      </c>
      <c r="E156" s="208" t="s">
        <v>615</v>
      </c>
      <c r="F156" s="209">
        <v>475</v>
      </c>
      <c r="G156" s="208" t="s">
        <v>646</v>
      </c>
      <c r="H156" s="208">
        <v>515</v>
      </c>
      <c r="I156" s="210">
        <v>600</v>
      </c>
      <c r="J156" s="211" t="s">
        <v>658</v>
      </c>
      <c r="K156" s="212">
        <f t="shared" si="99"/>
        <v>40</v>
      </c>
      <c r="L156" s="213">
        <f t="shared" si="100"/>
        <v>8.4210526315789472E-2</v>
      </c>
      <c r="M156" s="208" t="s">
        <v>613</v>
      </c>
      <c r="N156" s="214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9</v>
      </c>
      <c r="B157" s="206">
        <v>41913</v>
      </c>
      <c r="C157" s="206"/>
      <c r="D157" s="207" t="s">
        <v>659</v>
      </c>
      <c r="E157" s="208" t="s">
        <v>615</v>
      </c>
      <c r="F157" s="209">
        <v>86</v>
      </c>
      <c r="G157" s="208" t="s">
        <v>646</v>
      </c>
      <c r="H157" s="208">
        <v>99</v>
      </c>
      <c r="I157" s="210">
        <v>140</v>
      </c>
      <c r="J157" s="211" t="s">
        <v>660</v>
      </c>
      <c r="K157" s="212">
        <f t="shared" si="99"/>
        <v>13</v>
      </c>
      <c r="L157" s="213">
        <f t="shared" si="100"/>
        <v>0.15116279069767441</v>
      </c>
      <c r="M157" s="208" t="s">
        <v>613</v>
      </c>
      <c r="N157" s="214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10</v>
      </c>
      <c r="B158" s="206">
        <v>41926</v>
      </c>
      <c r="C158" s="206"/>
      <c r="D158" s="207" t="s">
        <v>661</v>
      </c>
      <c r="E158" s="208" t="s">
        <v>615</v>
      </c>
      <c r="F158" s="209">
        <v>496.6</v>
      </c>
      <c r="G158" s="208" t="s">
        <v>646</v>
      </c>
      <c r="H158" s="208">
        <v>621</v>
      </c>
      <c r="I158" s="210">
        <v>580</v>
      </c>
      <c r="J158" s="211" t="s">
        <v>647</v>
      </c>
      <c r="K158" s="212">
        <f t="shared" si="99"/>
        <v>124.39999999999998</v>
      </c>
      <c r="L158" s="213">
        <f t="shared" si="100"/>
        <v>0.25050342327829234</v>
      </c>
      <c r="M158" s="208" t="s">
        <v>613</v>
      </c>
      <c r="N158" s="214">
        <v>42605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11</v>
      </c>
      <c r="B159" s="206">
        <v>41926</v>
      </c>
      <c r="C159" s="206"/>
      <c r="D159" s="207" t="s">
        <v>662</v>
      </c>
      <c r="E159" s="208" t="s">
        <v>615</v>
      </c>
      <c r="F159" s="209">
        <v>2481.9</v>
      </c>
      <c r="G159" s="208" t="s">
        <v>646</v>
      </c>
      <c r="H159" s="208">
        <v>2840</v>
      </c>
      <c r="I159" s="210">
        <v>2870</v>
      </c>
      <c r="J159" s="211" t="s">
        <v>663</v>
      </c>
      <c r="K159" s="212">
        <f t="shared" si="99"/>
        <v>358.09999999999991</v>
      </c>
      <c r="L159" s="213">
        <f t="shared" si="100"/>
        <v>0.14428462065353154</v>
      </c>
      <c r="M159" s="208" t="s">
        <v>613</v>
      </c>
      <c r="N159" s="214">
        <v>42017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12</v>
      </c>
      <c r="B160" s="206">
        <v>41928</v>
      </c>
      <c r="C160" s="206"/>
      <c r="D160" s="207" t="s">
        <v>664</v>
      </c>
      <c r="E160" s="208" t="s">
        <v>615</v>
      </c>
      <c r="F160" s="209">
        <v>84.5</v>
      </c>
      <c r="G160" s="208" t="s">
        <v>646</v>
      </c>
      <c r="H160" s="208">
        <v>93</v>
      </c>
      <c r="I160" s="210">
        <v>110</v>
      </c>
      <c r="J160" s="211" t="s">
        <v>665</v>
      </c>
      <c r="K160" s="212">
        <f t="shared" si="99"/>
        <v>8.5</v>
      </c>
      <c r="L160" s="213">
        <f t="shared" si="100"/>
        <v>0.10059171597633136</v>
      </c>
      <c r="M160" s="208" t="s">
        <v>613</v>
      </c>
      <c r="N160" s="214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13</v>
      </c>
      <c r="B161" s="206">
        <v>41928</v>
      </c>
      <c r="C161" s="206"/>
      <c r="D161" s="207" t="s">
        <v>666</v>
      </c>
      <c r="E161" s="208" t="s">
        <v>615</v>
      </c>
      <c r="F161" s="209">
        <v>401</v>
      </c>
      <c r="G161" s="208" t="s">
        <v>646</v>
      </c>
      <c r="H161" s="208">
        <v>428</v>
      </c>
      <c r="I161" s="210">
        <v>450</v>
      </c>
      <c r="J161" s="211" t="s">
        <v>667</v>
      </c>
      <c r="K161" s="212">
        <f t="shared" si="99"/>
        <v>27</v>
      </c>
      <c r="L161" s="213">
        <f t="shared" si="100"/>
        <v>6.7331670822942641E-2</v>
      </c>
      <c r="M161" s="208" t="s">
        <v>613</v>
      </c>
      <c r="N161" s="214">
        <v>42020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14</v>
      </c>
      <c r="B162" s="206">
        <v>41928</v>
      </c>
      <c r="C162" s="206"/>
      <c r="D162" s="207" t="s">
        <v>668</v>
      </c>
      <c r="E162" s="208" t="s">
        <v>615</v>
      </c>
      <c r="F162" s="209">
        <v>101</v>
      </c>
      <c r="G162" s="208" t="s">
        <v>646</v>
      </c>
      <c r="H162" s="208">
        <v>112</v>
      </c>
      <c r="I162" s="210">
        <v>120</v>
      </c>
      <c r="J162" s="211" t="s">
        <v>669</v>
      </c>
      <c r="K162" s="212">
        <f t="shared" si="99"/>
        <v>11</v>
      </c>
      <c r="L162" s="213">
        <f t="shared" si="100"/>
        <v>0.10891089108910891</v>
      </c>
      <c r="M162" s="208" t="s">
        <v>613</v>
      </c>
      <c r="N162" s="214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15</v>
      </c>
      <c r="B163" s="206">
        <v>41954</v>
      </c>
      <c r="C163" s="206"/>
      <c r="D163" s="207" t="s">
        <v>670</v>
      </c>
      <c r="E163" s="208" t="s">
        <v>615</v>
      </c>
      <c r="F163" s="209">
        <v>59</v>
      </c>
      <c r="G163" s="208" t="s">
        <v>646</v>
      </c>
      <c r="H163" s="208">
        <v>76</v>
      </c>
      <c r="I163" s="210">
        <v>76</v>
      </c>
      <c r="J163" s="211" t="s">
        <v>647</v>
      </c>
      <c r="K163" s="212">
        <f t="shared" si="99"/>
        <v>17</v>
      </c>
      <c r="L163" s="213">
        <f t="shared" si="100"/>
        <v>0.28813559322033899</v>
      </c>
      <c r="M163" s="208" t="s">
        <v>613</v>
      </c>
      <c r="N163" s="214">
        <v>43032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16</v>
      </c>
      <c r="B164" s="206">
        <v>41954</v>
      </c>
      <c r="C164" s="206"/>
      <c r="D164" s="207" t="s">
        <v>659</v>
      </c>
      <c r="E164" s="208" t="s">
        <v>615</v>
      </c>
      <c r="F164" s="209">
        <v>99</v>
      </c>
      <c r="G164" s="208" t="s">
        <v>646</v>
      </c>
      <c r="H164" s="208">
        <v>120</v>
      </c>
      <c r="I164" s="210">
        <v>120</v>
      </c>
      <c r="J164" s="211" t="s">
        <v>627</v>
      </c>
      <c r="K164" s="212">
        <f t="shared" si="99"/>
        <v>21</v>
      </c>
      <c r="L164" s="213">
        <f t="shared" si="100"/>
        <v>0.21212121212121213</v>
      </c>
      <c r="M164" s="208" t="s">
        <v>613</v>
      </c>
      <c r="N164" s="214">
        <v>41960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17</v>
      </c>
      <c r="B165" s="206">
        <v>41956</v>
      </c>
      <c r="C165" s="206"/>
      <c r="D165" s="207" t="s">
        <v>671</v>
      </c>
      <c r="E165" s="208" t="s">
        <v>615</v>
      </c>
      <c r="F165" s="209">
        <v>22</v>
      </c>
      <c r="G165" s="208" t="s">
        <v>646</v>
      </c>
      <c r="H165" s="208">
        <v>33.549999999999997</v>
      </c>
      <c r="I165" s="210">
        <v>32</v>
      </c>
      <c r="J165" s="211" t="s">
        <v>672</v>
      </c>
      <c r="K165" s="212">
        <f t="shared" si="99"/>
        <v>11.549999999999997</v>
      </c>
      <c r="L165" s="213">
        <f t="shared" si="100"/>
        <v>0.52499999999999991</v>
      </c>
      <c r="M165" s="208" t="s">
        <v>613</v>
      </c>
      <c r="N165" s="214">
        <v>42188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18</v>
      </c>
      <c r="B166" s="206">
        <v>41976</v>
      </c>
      <c r="C166" s="206"/>
      <c r="D166" s="207" t="s">
        <v>673</v>
      </c>
      <c r="E166" s="208" t="s">
        <v>615</v>
      </c>
      <c r="F166" s="209">
        <v>440</v>
      </c>
      <c r="G166" s="208" t="s">
        <v>646</v>
      </c>
      <c r="H166" s="208">
        <v>520</v>
      </c>
      <c r="I166" s="210">
        <v>520</v>
      </c>
      <c r="J166" s="211" t="s">
        <v>674</v>
      </c>
      <c r="K166" s="212">
        <f t="shared" si="99"/>
        <v>80</v>
      </c>
      <c r="L166" s="213">
        <f t="shared" si="100"/>
        <v>0.18181818181818182</v>
      </c>
      <c r="M166" s="208" t="s">
        <v>613</v>
      </c>
      <c r="N166" s="214">
        <v>42208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19</v>
      </c>
      <c r="B167" s="206">
        <v>41976</v>
      </c>
      <c r="C167" s="206"/>
      <c r="D167" s="207" t="s">
        <v>675</v>
      </c>
      <c r="E167" s="208" t="s">
        <v>615</v>
      </c>
      <c r="F167" s="209">
        <v>360</v>
      </c>
      <c r="G167" s="208" t="s">
        <v>646</v>
      </c>
      <c r="H167" s="208">
        <v>427</v>
      </c>
      <c r="I167" s="210">
        <v>425</v>
      </c>
      <c r="J167" s="211" t="s">
        <v>676</v>
      </c>
      <c r="K167" s="212">
        <f t="shared" si="99"/>
        <v>67</v>
      </c>
      <c r="L167" s="213">
        <f t="shared" si="100"/>
        <v>0.18611111111111112</v>
      </c>
      <c r="M167" s="208" t="s">
        <v>613</v>
      </c>
      <c r="N167" s="214">
        <v>42058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20</v>
      </c>
      <c r="B168" s="206">
        <v>42012</v>
      </c>
      <c r="C168" s="206"/>
      <c r="D168" s="207" t="s">
        <v>677</v>
      </c>
      <c r="E168" s="208" t="s">
        <v>615</v>
      </c>
      <c r="F168" s="209">
        <v>360</v>
      </c>
      <c r="G168" s="208" t="s">
        <v>646</v>
      </c>
      <c r="H168" s="208">
        <v>455</v>
      </c>
      <c r="I168" s="210">
        <v>420</v>
      </c>
      <c r="J168" s="211" t="s">
        <v>678</v>
      </c>
      <c r="K168" s="212">
        <f t="shared" si="99"/>
        <v>95</v>
      </c>
      <c r="L168" s="213">
        <f t="shared" si="100"/>
        <v>0.2638888888888889</v>
      </c>
      <c r="M168" s="208" t="s">
        <v>613</v>
      </c>
      <c r="N168" s="214">
        <v>42024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21</v>
      </c>
      <c r="B169" s="206">
        <v>42012</v>
      </c>
      <c r="C169" s="206"/>
      <c r="D169" s="207" t="s">
        <v>679</v>
      </c>
      <c r="E169" s="208" t="s">
        <v>615</v>
      </c>
      <c r="F169" s="209">
        <v>130</v>
      </c>
      <c r="G169" s="208"/>
      <c r="H169" s="208">
        <v>175.5</v>
      </c>
      <c r="I169" s="210">
        <v>165</v>
      </c>
      <c r="J169" s="211" t="s">
        <v>680</v>
      </c>
      <c r="K169" s="212">
        <f t="shared" si="99"/>
        <v>45.5</v>
      </c>
      <c r="L169" s="213">
        <f t="shared" si="100"/>
        <v>0.35</v>
      </c>
      <c r="M169" s="208" t="s">
        <v>613</v>
      </c>
      <c r="N169" s="214">
        <v>43088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22</v>
      </c>
      <c r="B170" s="206">
        <v>42040</v>
      </c>
      <c r="C170" s="206"/>
      <c r="D170" s="207" t="s">
        <v>392</v>
      </c>
      <c r="E170" s="208" t="s">
        <v>645</v>
      </c>
      <c r="F170" s="209">
        <v>98</v>
      </c>
      <c r="G170" s="208"/>
      <c r="H170" s="208">
        <v>120</v>
      </c>
      <c r="I170" s="210">
        <v>120</v>
      </c>
      <c r="J170" s="211" t="s">
        <v>647</v>
      </c>
      <c r="K170" s="212">
        <f t="shared" si="99"/>
        <v>22</v>
      </c>
      <c r="L170" s="213">
        <f t="shared" si="100"/>
        <v>0.22448979591836735</v>
      </c>
      <c r="M170" s="208" t="s">
        <v>613</v>
      </c>
      <c r="N170" s="214">
        <v>42753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23</v>
      </c>
      <c r="B171" s="206">
        <v>42040</v>
      </c>
      <c r="C171" s="206"/>
      <c r="D171" s="207" t="s">
        <v>681</v>
      </c>
      <c r="E171" s="208" t="s">
        <v>645</v>
      </c>
      <c r="F171" s="209">
        <v>196</v>
      </c>
      <c r="G171" s="208"/>
      <c r="H171" s="208">
        <v>262</v>
      </c>
      <c r="I171" s="210">
        <v>255</v>
      </c>
      <c r="J171" s="211" t="s">
        <v>647</v>
      </c>
      <c r="K171" s="212">
        <f t="shared" si="99"/>
        <v>66</v>
      </c>
      <c r="L171" s="213">
        <f t="shared" si="100"/>
        <v>0.33673469387755101</v>
      </c>
      <c r="M171" s="208" t="s">
        <v>613</v>
      </c>
      <c r="N171" s="214">
        <v>42599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5">
        <v>24</v>
      </c>
      <c r="B172" s="216">
        <v>42067</v>
      </c>
      <c r="C172" s="216"/>
      <c r="D172" s="217" t="s">
        <v>391</v>
      </c>
      <c r="E172" s="218" t="s">
        <v>645</v>
      </c>
      <c r="F172" s="219">
        <v>235</v>
      </c>
      <c r="G172" s="219"/>
      <c r="H172" s="220">
        <v>77</v>
      </c>
      <c r="I172" s="220" t="s">
        <v>682</v>
      </c>
      <c r="J172" s="221" t="s">
        <v>683</v>
      </c>
      <c r="K172" s="222">
        <f t="shared" si="99"/>
        <v>-158</v>
      </c>
      <c r="L172" s="223">
        <f t="shared" si="100"/>
        <v>-0.67234042553191486</v>
      </c>
      <c r="M172" s="219" t="s">
        <v>626</v>
      </c>
      <c r="N172" s="216">
        <v>43522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25</v>
      </c>
      <c r="B173" s="206">
        <v>42067</v>
      </c>
      <c r="C173" s="206"/>
      <c r="D173" s="207" t="s">
        <v>684</v>
      </c>
      <c r="E173" s="208" t="s">
        <v>645</v>
      </c>
      <c r="F173" s="209">
        <v>185</v>
      </c>
      <c r="G173" s="208"/>
      <c r="H173" s="208">
        <v>224</v>
      </c>
      <c r="I173" s="210" t="s">
        <v>685</v>
      </c>
      <c r="J173" s="211" t="s">
        <v>647</v>
      </c>
      <c r="K173" s="212">
        <f t="shared" si="99"/>
        <v>39</v>
      </c>
      <c r="L173" s="213">
        <f t="shared" si="100"/>
        <v>0.21081081081081082</v>
      </c>
      <c r="M173" s="208" t="s">
        <v>613</v>
      </c>
      <c r="N173" s="214">
        <v>42647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5">
        <v>26</v>
      </c>
      <c r="B174" s="216">
        <v>42090</v>
      </c>
      <c r="C174" s="216"/>
      <c r="D174" s="224" t="s">
        <v>686</v>
      </c>
      <c r="E174" s="219" t="s">
        <v>645</v>
      </c>
      <c r="F174" s="219">
        <v>49.5</v>
      </c>
      <c r="G174" s="220"/>
      <c r="H174" s="220">
        <v>15.85</v>
      </c>
      <c r="I174" s="220">
        <v>67</v>
      </c>
      <c r="J174" s="221" t="s">
        <v>687</v>
      </c>
      <c r="K174" s="220">
        <f t="shared" si="99"/>
        <v>-33.65</v>
      </c>
      <c r="L174" s="225">
        <f t="shared" si="100"/>
        <v>-0.67979797979797973</v>
      </c>
      <c r="M174" s="219" t="s">
        <v>626</v>
      </c>
      <c r="N174" s="226">
        <v>43627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27</v>
      </c>
      <c r="B175" s="206">
        <v>42093</v>
      </c>
      <c r="C175" s="206"/>
      <c r="D175" s="207" t="s">
        <v>688</v>
      </c>
      <c r="E175" s="208" t="s">
        <v>645</v>
      </c>
      <c r="F175" s="209">
        <v>183.5</v>
      </c>
      <c r="G175" s="208"/>
      <c r="H175" s="208">
        <v>219</v>
      </c>
      <c r="I175" s="210">
        <v>218</v>
      </c>
      <c r="J175" s="211" t="s">
        <v>689</v>
      </c>
      <c r="K175" s="212">
        <f t="shared" si="99"/>
        <v>35.5</v>
      </c>
      <c r="L175" s="213">
        <f t="shared" si="100"/>
        <v>0.19346049046321526</v>
      </c>
      <c r="M175" s="208" t="s">
        <v>613</v>
      </c>
      <c r="N175" s="214">
        <v>42103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28</v>
      </c>
      <c r="B176" s="206">
        <v>42114</v>
      </c>
      <c r="C176" s="206"/>
      <c r="D176" s="207" t="s">
        <v>690</v>
      </c>
      <c r="E176" s="208" t="s">
        <v>645</v>
      </c>
      <c r="F176" s="209">
        <f>(227+237)/2</f>
        <v>232</v>
      </c>
      <c r="G176" s="208"/>
      <c r="H176" s="208">
        <v>298</v>
      </c>
      <c r="I176" s="210">
        <v>298</v>
      </c>
      <c r="J176" s="211" t="s">
        <v>647</v>
      </c>
      <c r="K176" s="212">
        <f t="shared" si="99"/>
        <v>66</v>
      </c>
      <c r="L176" s="213">
        <f t="shared" si="100"/>
        <v>0.28448275862068967</v>
      </c>
      <c r="M176" s="208" t="s">
        <v>613</v>
      </c>
      <c r="N176" s="214">
        <v>42823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29</v>
      </c>
      <c r="B177" s="206">
        <v>42128</v>
      </c>
      <c r="C177" s="206"/>
      <c r="D177" s="207" t="s">
        <v>691</v>
      </c>
      <c r="E177" s="208" t="s">
        <v>615</v>
      </c>
      <c r="F177" s="209">
        <v>385</v>
      </c>
      <c r="G177" s="208"/>
      <c r="H177" s="208">
        <f>212.5+331</f>
        <v>543.5</v>
      </c>
      <c r="I177" s="210">
        <v>510</v>
      </c>
      <c r="J177" s="211" t="s">
        <v>692</v>
      </c>
      <c r="K177" s="212">
        <f t="shared" si="99"/>
        <v>158.5</v>
      </c>
      <c r="L177" s="213">
        <f t="shared" si="100"/>
        <v>0.41168831168831171</v>
      </c>
      <c r="M177" s="208" t="s">
        <v>613</v>
      </c>
      <c r="N177" s="214">
        <v>42235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30</v>
      </c>
      <c r="B178" s="206">
        <v>42128</v>
      </c>
      <c r="C178" s="206"/>
      <c r="D178" s="207" t="s">
        <v>693</v>
      </c>
      <c r="E178" s="208" t="s">
        <v>615</v>
      </c>
      <c r="F178" s="209">
        <v>115.5</v>
      </c>
      <c r="G178" s="208"/>
      <c r="H178" s="208">
        <v>146</v>
      </c>
      <c r="I178" s="210">
        <v>142</v>
      </c>
      <c r="J178" s="211" t="s">
        <v>694</v>
      </c>
      <c r="K178" s="212">
        <f t="shared" si="99"/>
        <v>30.5</v>
      </c>
      <c r="L178" s="213">
        <f t="shared" si="100"/>
        <v>0.26406926406926406</v>
      </c>
      <c r="M178" s="208" t="s">
        <v>613</v>
      </c>
      <c r="N178" s="214">
        <v>42202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31</v>
      </c>
      <c r="B179" s="206">
        <v>42151</v>
      </c>
      <c r="C179" s="206"/>
      <c r="D179" s="207" t="s">
        <v>695</v>
      </c>
      <c r="E179" s="208" t="s">
        <v>615</v>
      </c>
      <c r="F179" s="209">
        <v>237.5</v>
      </c>
      <c r="G179" s="208"/>
      <c r="H179" s="208">
        <v>279.5</v>
      </c>
      <c r="I179" s="210">
        <v>278</v>
      </c>
      <c r="J179" s="211" t="s">
        <v>647</v>
      </c>
      <c r="K179" s="212">
        <f t="shared" si="99"/>
        <v>42</v>
      </c>
      <c r="L179" s="213">
        <f t="shared" si="100"/>
        <v>0.17684210526315788</v>
      </c>
      <c r="M179" s="208" t="s">
        <v>613</v>
      </c>
      <c r="N179" s="214">
        <v>42222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32</v>
      </c>
      <c r="B180" s="206">
        <v>42174</v>
      </c>
      <c r="C180" s="206"/>
      <c r="D180" s="207" t="s">
        <v>666</v>
      </c>
      <c r="E180" s="208" t="s">
        <v>645</v>
      </c>
      <c r="F180" s="209">
        <v>340</v>
      </c>
      <c r="G180" s="208"/>
      <c r="H180" s="208">
        <v>448</v>
      </c>
      <c r="I180" s="210">
        <v>448</v>
      </c>
      <c r="J180" s="211" t="s">
        <v>647</v>
      </c>
      <c r="K180" s="212">
        <f t="shared" si="99"/>
        <v>108</v>
      </c>
      <c r="L180" s="213">
        <f t="shared" si="100"/>
        <v>0.31764705882352939</v>
      </c>
      <c r="M180" s="208" t="s">
        <v>613</v>
      </c>
      <c r="N180" s="214">
        <v>43018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33</v>
      </c>
      <c r="B181" s="206">
        <v>42191</v>
      </c>
      <c r="C181" s="206"/>
      <c r="D181" s="207" t="s">
        <v>696</v>
      </c>
      <c r="E181" s="208" t="s">
        <v>645</v>
      </c>
      <c r="F181" s="209">
        <v>390</v>
      </c>
      <c r="G181" s="208"/>
      <c r="H181" s="208">
        <v>460</v>
      </c>
      <c r="I181" s="210">
        <v>460</v>
      </c>
      <c r="J181" s="211" t="s">
        <v>647</v>
      </c>
      <c r="K181" s="212">
        <f t="shared" si="99"/>
        <v>70</v>
      </c>
      <c r="L181" s="213">
        <f t="shared" si="100"/>
        <v>0.17948717948717949</v>
      </c>
      <c r="M181" s="208" t="s">
        <v>613</v>
      </c>
      <c r="N181" s="214">
        <v>42478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5">
        <v>34</v>
      </c>
      <c r="B182" s="216">
        <v>42195</v>
      </c>
      <c r="C182" s="216"/>
      <c r="D182" s="217" t="s">
        <v>697</v>
      </c>
      <c r="E182" s="218" t="s">
        <v>645</v>
      </c>
      <c r="F182" s="219">
        <v>122.5</v>
      </c>
      <c r="G182" s="219"/>
      <c r="H182" s="220">
        <v>61</v>
      </c>
      <c r="I182" s="220">
        <v>172</v>
      </c>
      <c r="J182" s="221" t="s">
        <v>698</v>
      </c>
      <c r="K182" s="222">
        <f t="shared" si="99"/>
        <v>-61.5</v>
      </c>
      <c r="L182" s="223">
        <f t="shared" si="100"/>
        <v>-0.50204081632653064</v>
      </c>
      <c r="M182" s="219" t="s">
        <v>626</v>
      </c>
      <c r="N182" s="216">
        <v>43333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35</v>
      </c>
      <c r="B183" s="206">
        <v>42219</v>
      </c>
      <c r="C183" s="206"/>
      <c r="D183" s="207" t="s">
        <v>699</v>
      </c>
      <c r="E183" s="208" t="s">
        <v>645</v>
      </c>
      <c r="F183" s="209">
        <v>297.5</v>
      </c>
      <c r="G183" s="208"/>
      <c r="H183" s="208">
        <v>350</v>
      </c>
      <c r="I183" s="210">
        <v>360</v>
      </c>
      <c r="J183" s="211" t="s">
        <v>700</v>
      </c>
      <c r="K183" s="212">
        <f t="shared" si="99"/>
        <v>52.5</v>
      </c>
      <c r="L183" s="213">
        <f t="shared" si="100"/>
        <v>0.17647058823529413</v>
      </c>
      <c r="M183" s="208" t="s">
        <v>613</v>
      </c>
      <c r="N183" s="214">
        <v>42232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36</v>
      </c>
      <c r="B184" s="206">
        <v>42219</v>
      </c>
      <c r="C184" s="206"/>
      <c r="D184" s="207" t="s">
        <v>701</v>
      </c>
      <c r="E184" s="208" t="s">
        <v>645</v>
      </c>
      <c r="F184" s="209">
        <v>115.5</v>
      </c>
      <c r="G184" s="208"/>
      <c r="H184" s="208">
        <v>149</v>
      </c>
      <c r="I184" s="210">
        <v>140</v>
      </c>
      <c r="J184" s="211" t="s">
        <v>702</v>
      </c>
      <c r="K184" s="212">
        <f t="shared" si="99"/>
        <v>33.5</v>
      </c>
      <c r="L184" s="213">
        <f t="shared" si="100"/>
        <v>0.29004329004329005</v>
      </c>
      <c r="M184" s="208" t="s">
        <v>613</v>
      </c>
      <c r="N184" s="214">
        <v>42740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37</v>
      </c>
      <c r="B185" s="206">
        <v>42251</v>
      </c>
      <c r="C185" s="206"/>
      <c r="D185" s="207" t="s">
        <v>695</v>
      </c>
      <c r="E185" s="208" t="s">
        <v>645</v>
      </c>
      <c r="F185" s="209">
        <v>226</v>
      </c>
      <c r="G185" s="208"/>
      <c r="H185" s="208">
        <v>292</v>
      </c>
      <c r="I185" s="210">
        <v>292</v>
      </c>
      <c r="J185" s="211" t="s">
        <v>703</v>
      </c>
      <c r="K185" s="212">
        <f t="shared" si="99"/>
        <v>66</v>
      </c>
      <c r="L185" s="213">
        <f t="shared" si="100"/>
        <v>0.29203539823008851</v>
      </c>
      <c r="M185" s="208" t="s">
        <v>613</v>
      </c>
      <c r="N185" s="214">
        <v>42286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38</v>
      </c>
      <c r="B186" s="206">
        <v>42254</v>
      </c>
      <c r="C186" s="206"/>
      <c r="D186" s="207" t="s">
        <v>690</v>
      </c>
      <c r="E186" s="208" t="s">
        <v>645</v>
      </c>
      <c r="F186" s="209">
        <v>232.5</v>
      </c>
      <c r="G186" s="208"/>
      <c r="H186" s="208">
        <v>312.5</v>
      </c>
      <c r="I186" s="210">
        <v>310</v>
      </c>
      <c r="J186" s="211" t="s">
        <v>647</v>
      </c>
      <c r="K186" s="212">
        <f t="shared" si="99"/>
        <v>80</v>
      </c>
      <c r="L186" s="213">
        <f t="shared" si="100"/>
        <v>0.34408602150537637</v>
      </c>
      <c r="M186" s="208" t="s">
        <v>613</v>
      </c>
      <c r="N186" s="214">
        <v>42823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39</v>
      </c>
      <c r="B187" s="206">
        <v>42268</v>
      </c>
      <c r="C187" s="206"/>
      <c r="D187" s="207" t="s">
        <v>704</v>
      </c>
      <c r="E187" s="208" t="s">
        <v>645</v>
      </c>
      <c r="F187" s="209">
        <v>196.5</v>
      </c>
      <c r="G187" s="208"/>
      <c r="H187" s="208">
        <v>238</v>
      </c>
      <c r="I187" s="210">
        <v>238</v>
      </c>
      <c r="J187" s="211" t="s">
        <v>703</v>
      </c>
      <c r="K187" s="212">
        <f t="shared" si="99"/>
        <v>41.5</v>
      </c>
      <c r="L187" s="213">
        <f t="shared" si="100"/>
        <v>0.21119592875318066</v>
      </c>
      <c r="M187" s="208" t="s">
        <v>613</v>
      </c>
      <c r="N187" s="214">
        <v>42291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40</v>
      </c>
      <c r="B188" s="206">
        <v>42271</v>
      </c>
      <c r="C188" s="206"/>
      <c r="D188" s="207" t="s">
        <v>644</v>
      </c>
      <c r="E188" s="208" t="s">
        <v>645</v>
      </c>
      <c r="F188" s="209">
        <v>65</v>
      </c>
      <c r="G188" s="208"/>
      <c r="H188" s="208">
        <v>82</v>
      </c>
      <c r="I188" s="210">
        <v>82</v>
      </c>
      <c r="J188" s="211" t="s">
        <v>703</v>
      </c>
      <c r="K188" s="212">
        <f t="shared" si="99"/>
        <v>17</v>
      </c>
      <c r="L188" s="213">
        <f t="shared" si="100"/>
        <v>0.26153846153846155</v>
      </c>
      <c r="M188" s="208" t="s">
        <v>613</v>
      </c>
      <c r="N188" s="214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41</v>
      </c>
      <c r="B189" s="206">
        <v>42291</v>
      </c>
      <c r="C189" s="206"/>
      <c r="D189" s="207" t="s">
        <v>705</v>
      </c>
      <c r="E189" s="208" t="s">
        <v>645</v>
      </c>
      <c r="F189" s="209">
        <v>144</v>
      </c>
      <c r="G189" s="208"/>
      <c r="H189" s="208">
        <v>182.5</v>
      </c>
      <c r="I189" s="210">
        <v>181</v>
      </c>
      <c r="J189" s="211" t="s">
        <v>703</v>
      </c>
      <c r="K189" s="212">
        <f t="shared" si="99"/>
        <v>38.5</v>
      </c>
      <c r="L189" s="213">
        <f t="shared" si="100"/>
        <v>0.2673611111111111</v>
      </c>
      <c r="M189" s="208" t="s">
        <v>613</v>
      </c>
      <c r="N189" s="214">
        <v>42817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42</v>
      </c>
      <c r="B190" s="206">
        <v>42291</v>
      </c>
      <c r="C190" s="206"/>
      <c r="D190" s="207" t="s">
        <v>706</v>
      </c>
      <c r="E190" s="208" t="s">
        <v>645</v>
      </c>
      <c r="F190" s="209">
        <v>264</v>
      </c>
      <c r="G190" s="208"/>
      <c r="H190" s="208">
        <v>311</v>
      </c>
      <c r="I190" s="210">
        <v>311</v>
      </c>
      <c r="J190" s="211" t="s">
        <v>703</v>
      </c>
      <c r="K190" s="212">
        <f t="shared" si="99"/>
        <v>47</v>
      </c>
      <c r="L190" s="213">
        <f t="shared" si="100"/>
        <v>0.17803030303030304</v>
      </c>
      <c r="M190" s="208" t="s">
        <v>613</v>
      </c>
      <c r="N190" s="214">
        <v>42604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43</v>
      </c>
      <c r="B191" s="206">
        <v>42318</v>
      </c>
      <c r="C191" s="206"/>
      <c r="D191" s="207" t="s">
        <v>707</v>
      </c>
      <c r="E191" s="208" t="s">
        <v>615</v>
      </c>
      <c r="F191" s="209">
        <v>549.5</v>
      </c>
      <c r="G191" s="208"/>
      <c r="H191" s="208">
        <v>630</v>
      </c>
      <c r="I191" s="210">
        <v>630</v>
      </c>
      <c r="J191" s="211" t="s">
        <v>703</v>
      </c>
      <c r="K191" s="212">
        <f t="shared" si="99"/>
        <v>80.5</v>
      </c>
      <c r="L191" s="213">
        <f t="shared" si="100"/>
        <v>0.1464968152866242</v>
      </c>
      <c r="M191" s="208" t="s">
        <v>613</v>
      </c>
      <c r="N191" s="214">
        <v>42419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44</v>
      </c>
      <c r="B192" s="206">
        <v>42342</v>
      </c>
      <c r="C192" s="206"/>
      <c r="D192" s="207" t="s">
        <v>708</v>
      </c>
      <c r="E192" s="208" t="s">
        <v>645</v>
      </c>
      <c r="F192" s="209">
        <v>1027.5</v>
      </c>
      <c r="G192" s="208"/>
      <c r="H192" s="208">
        <v>1315</v>
      </c>
      <c r="I192" s="210">
        <v>1250</v>
      </c>
      <c r="J192" s="211" t="s">
        <v>703</v>
      </c>
      <c r="K192" s="212">
        <f t="shared" si="99"/>
        <v>287.5</v>
      </c>
      <c r="L192" s="213">
        <f t="shared" si="100"/>
        <v>0.27980535279805352</v>
      </c>
      <c r="M192" s="208" t="s">
        <v>613</v>
      </c>
      <c r="N192" s="214">
        <v>43244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45</v>
      </c>
      <c r="B193" s="206">
        <v>42367</v>
      </c>
      <c r="C193" s="206"/>
      <c r="D193" s="207" t="s">
        <v>709</v>
      </c>
      <c r="E193" s="208" t="s">
        <v>645</v>
      </c>
      <c r="F193" s="209">
        <v>465</v>
      </c>
      <c r="G193" s="208"/>
      <c r="H193" s="208">
        <v>540</v>
      </c>
      <c r="I193" s="210">
        <v>540</v>
      </c>
      <c r="J193" s="211" t="s">
        <v>703</v>
      </c>
      <c r="K193" s="212">
        <f t="shared" si="99"/>
        <v>75</v>
      </c>
      <c r="L193" s="213">
        <f t="shared" si="100"/>
        <v>0.16129032258064516</v>
      </c>
      <c r="M193" s="208" t="s">
        <v>613</v>
      </c>
      <c r="N193" s="214">
        <v>42530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46</v>
      </c>
      <c r="B194" s="206">
        <v>42380</v>
      </c>
      <c r="C194" s="206"/>
      <c r="D194" s="207" t="s">
        <v>392</v>
      </c>
      <c r="E194" s="208" t="s">
        <v>615</v>
      </c>
      <c r="F194" s="209">
        <v>81</v>
      </c>
      <c r="G194" s="208"/>
      <c r="H194" s="208">
        <v>110</v>
      </c>
      <c r="I194" s="210">
        <v>110</v>
      </c>
      <c r="J194" s="211" t="s">
        <v>703</v>
      </c>
      <c r="K194" s="212">
        <f t="shared" si="99"/>
        <v>29</v>
      </c>
      <c r="L194" s="213">
        <f t="shared" si="100"/>
        <v>0.35802469135802467</v>
      </c>
      <c r="M194" s="208" t="s">
        <v>613</v>
      </c>
      <c r="N194" s="214">
        <v>42745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47</v>
      </c>
      <c r="B195" s="206">
        <v>42382</v>
      </c>
      <c r="C195" s="206"/>
      <c r="D195" s="207" t="s">
        <v>710</v>
      </c>
      <c r="E195" s="208" t="s">
        <v>615</v>
      </c>
      <c r="F195" s="209">
        <v>417.5</v>
      </c>
      <c r="G195" s="208"/>
      <c r="H195" s="208">
        <v>547</v>
      </c>
      <c r="I195" s="210">
        <v>535</v>
      </c>
      <c r="J195" s="211" t="s">
        <v>703</v>
      </c>
      <c r="K195" s="212">
        <f t="shared" si="99"/>
        <v>129.5</v>
      </c>
      <c r="L195" s="213">
        <f t="shared" si="100"/>
        <v>0.31017964071856285</v>
      </c>
      <c r="M195" s="208" t="s">
        <v>613</v>
      </c>
      <c r="N195" s="214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48</v>
      </c>
      <c r="B196" s="206">
        <v>42408</v>
      </c>
      <c r="C196" s="206"/>
      <c r="D196" s="207" t="s">
        <v>711</v>
      </c>
      <c r="E196" s="208" t="s">
        <v>645</v>
      </c>
      <c r="F196" s="209">
        <v>650</v>
      </c>
      <c r="G196" s="208"/>
      <c r="H196" s="208">
        <v>800</v>
      </c>
      <c r="I196" s="210">
        <v>800</v>
      </c>
      <c r="J196" s="211" t="s">
        <v>703</v>
      </c>
      <c r="K196" s="212">
        <f t="shared" si="99"/>
        <v>150</v>
      </c>
      <c r="L196" s="213">
        <f t="shared" si="100"/>
        <v>0.23076923076923078</v>
      </c>
      <c r="M196" s="208" t="s">
        <v>613</v>
      </c>
      <c r="N196" s="214">
        <v>43154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49</v>
      </c>
      <c r="B197" s="206">
        <v>42433</v>
      </c>
      <c r="C197" s="206"/>
      <c r="D197" s="207" t="s">
        <v>212</v>
      </c>
      <c r="E197" s="208" t="s">
        <v>645</v>
      </c>
      <c r="F197" s="209">
        <v>437.5</v>
      </c>
      <c r="G197" s="208"/>
      <c r="H197" s="208">
        <v>504.5</v>
      </c>
      <c r="I197" s="210">
        <v>522</v>
      </c>
      <c r="J197" s="211" t="s">
        <v>712</v>
      </c>
      <c r="K197" s="212">
        <f t="shared" si="99"/>
        <v>67</v>
      </c>
      <c r="L197" s="213">
        <f t="shared" si="100"/>
        <v>0.15314285714285714</v>
      </c>
      <c r="M197" s="208" t="s">
        <v>613</v>
      </c>
      <c r="N197" s="214">
        <v>42480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50</v>
      </c>
      <c r="B198" s="206">
        <v>42438</v>
      </c>
      <c r="C198" s="206"/>
      <c r="D198" s="207" t="s">
        <v>713</v>
      </c>
      <c r="E198" s="208" t="s">
        <v>645</v>
      </c>
      <c r="F198" s="209">
        <v>189.5</v>
      </c>
      <c r="G198" s="208"/>
      <c r="H198" s="208">
        <v>218</v>
      </c>
      <c r="I198" s="210">
        <v>218</v>
      </c>
      <c r="J198" s="211" t="s">
        <v>703</v>
      </c>
      <c r="K198" s="212">
        <f t="shared" si="99"/>
        <v>28.5</v>
      </c>
      <c r="L198" s="213">
        <f t="shared" si="100"/>
        <v>0.15039577836411611</v>
      </c>
      <c r="M198" s="208" t="s">
        <v>613</v>
      </c>
      <c r="N198" s="214">
        <v>43034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5">
        <v>51</v>
      </c>
      <c r="B199" s="216">
        <v>42471</v>
      </c>
      <c r="C199" s="216"/>
      <c r="D199" s="224" t="s">
        <v>714</v>
      </c>
      <c r="E199" s="219" t="s">
        <v>645</v>
      </c>
      <c r="F199" s="219">
        <v>36.5</v>
      </c>
      <c r="G199" s="220"/>
      <c r="H199" s="220">
        <v>15.85</v>
      </c>
      <c r="I199" s="220">
        <v>60</v>
      </c>
      <c r="J199" s="221" t="s">
        <v>715</v>
      </c>
      <c r="K199" s="222">
        <f t="shared" si="99"/>
        <v>-20.65</v>
      </c>
      <c r="L199" s="223">
        <f t="shared" si="100"/>
        <v>-0.5657534246575342</v>
      </c>
      <c r="M199" s="219" t="s">
        <v>626</v>
      </c>
      <c r="N199" s="227">
        <v>43627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52</v>
      </c>
      <c r="B200" s="206">
        <v>42472</v>
      </c>
      <c r="C200" s="206"/>
      <c r="D200" s="207" t="s">
        <v>716</v>
      </c>
      <c r="E200" s="208" t="s">
        <v>645</v>
      </c>
      <c r="F200" s="209">
        <v>93</v>
      </c>
      <c r="G200" s="208"/>
      <c r="H200" s="208">
        <v>149</v>
      </c>
      <c r="I200" s="210">
        <v>140</v>
      </c>
      <c r="J200" s="211" t="s">
        <v>717</v>
      </c>
      <c r="K200" s="212">
        <f t="shared" si="99"/>
        <v>56</v>
      </c>
      <c r="L200" s="213">
        <f t="shared" si="100"/>
        <v>0.60215053763440862</v>
      </c>
      <c r="M200" s="208" t="s">
        <v>613</v>
      </c>
      <c r="N200" s="214">
        <v>42740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53</v>
      </c>
      <c r="B201" s="206">
        <v>42472</v>
      </c>
      <c r="C201" s="206"/>
      <c r="D201" s="207" t="s">
        <v>718</v>
      </c>
      <c r="E201" s="208" t="s">
        <v>645</v>
      </c>
      <c r="F201" s="209">
        <v>130</v>
      </c>
      <c r="G201" s="208"/>
      <c r="H201" s="208">
        <v>150</v>
      </c>
      <c r="I201" s="210" t="s">
        <v>719</v>
      </c>
      <c r="J201" s="211" t="s">
        <v>703</v>
      </c>
      <c r="K201" s="212">
        <f t="shared" si="99"/>
        <v>20</v>
      </c>
      <c r="L201" s="213">
        <f t="shared" si="100"/>
        <v>0.15384615384615385</v>
      </c>
      <c r="M201" s="208" t="s">
        <v>613</v>
      </c>
      <c r="N201" s="214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54</v>
      </c>
      <c r="B202" s="206">
        <v>42473</v>
      </c>
      <c r="C202" s="206"/>
      <c r="D202" s="207" t="s">
        <v>720</v>
      </c>
      <c r="E202" s="208" t="s">
        <v>645</v>
      </c>
      <c r="F202" s="209">
        <v>196</v>
      </c>
      <c r="G202" s="208"/>
      <c r="H202" s="208">
        <v>299</v>
      </c>
      <c r="I202" s="210">
        <v>299</v>
      </c>
      <c r="J202" s="211" t="s">
        <v>703</v>
      </c>
      <c r="K202" s="212">
        <v>103</v>
      </c>
      <c r="L202" s="213">
        <v>0.52551020408163296</v>
      </c>
      <c r="M202" s="208" t="s">
        <v>613</v>
      </c>
      <c r="N202" s="214">
        <v>42620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55</v>
      </c>
      <c r="B203" s="206">
        <v>42473</v>
      </c>
      <c r="C203" s="206"/>
      <c r="D203" s="207" t="s">
        <v>721</v>
      </c>
      <c r="E203" s="208" t="s">
        <v>645</v>
      </c>
      <c r="F203" s="209">
        <v>88</v>
      </c>
      <c r="G203" s="208"/>
      <c r="H203" s="208">
        <v>103</v>
      </c>
      <c r="I203" s="210">
        <v>103</v>
      </c>
      <c r="J203" s="211" t="s">
        <v>703</v>
      </c>
      <c r="K203" s="212">
        <v>15</v>
      </c>
      <c r="L203" s="213">
        <v>0.170454545454545</v>
      </c>
      <c r="M203" s="208" t="s">
        <v>613</v>
      </c>
      <c r="N203" s="214">
        <v>42530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56</v>
      </c>
      <c r="B204" s="206">
        <v>42492</v>
      </c>
      <c r="C204" s="206"/>
      <c r="D204" s="207" t="s">
        <v>722</v>
      </c>
      <c r="E204" s="208" t="s">
        <v>645</v>
      </c>
      <c r="F204" s="209">
        <v>127.5</v>
      </c>
      <c r="G204" s="208"/>
      <c r="H204" s="208">
        <v>148</v>
      </c>
      <c r="I204" s="210" t="s">
        <v>723</v>
      </c>
      <c r="J204" s="211" t="s">
        <v>703</v>
      </c>
      <c r="K204" s="212">
        <f t="shared" ref="K204:K208" si="101">H204-F204</f>
        <v>20.5</v>
      </c>
      <c r="L204" s="213">
        <f t="shared" ref="L204:L208" si="102">K204/F204</f>
        <v>0.16078431372549021</v>
      </c>
      <c r="M204" s="208" t="s">
        <v>613</v>
      </c>
      <c r="N204" s="214">
        <v>42564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57</v>
      </c>
      <c r="B205" s="206">
        <v>42493</v>
      </c>
      <c r="C205" s="206"/>
      <c r="D205" s="207" t="s">
        <v>724</v>
      </c>
      <c r="E205" s="208" t="s">
        <v>645</v>
      </c>
      <c r="F205" s="209">
        <v>675</v>
      </c>
      <c r="G205" s="208"/>
      <c r="H205" s="208">
        <v>815</v>
      </c>
      <c r="I205" s="210" t="s">
        <v>725</v>
      </c>
      <c r="J205" s="211" t="s">
        <v>703</v>
      </c>
      <c r="K205" s="212">
        <f t="shared" si="101"/>
        <v>140</v>
      </c>
      <c r="L205" s="213">
        <f t="shared" si="102"/>
        <v>0.2074074074074074</v>
      </c>
      <c r="M205" s="208" t="s">
        <v>613</v>
      </c>
      <c r="N205" s="214">
        <v>43154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5">
        <v>58</v>
      </c>
      <c r="B206" s="216">
        <v>42522</v>
      </c>
      <c r="C206" s="216"/>
      <c r="D206" s="217" t="s">
        <v>726</v>
      </c>
      <c r="E206" s="218" t="s">
        <v>645</v>
      </c>
      <c r="F206" s="219">
        <v>500</v>
      </c>
      <c r="G206" s="219"/>
      <c r="H206" s="220">
        <v>232.5</v>
      </c>
      <c r="I206" s="220" t="s">
        <v>727</v>
      </c>
      <c r="J206" s="221" t="s">
        <v>728</v>
      </c>
      <c r="K206" s="222">
        <f t="shared" si="101"/>
        <v>-267.5</v>
      </c>
      <c r="L206" s="223">
        <f t="shared" si="102"/>
        <v>-0.53500000000000003</v>
      </c>
      <c r="M206" s="219" t="s">
        <v>626</v>
      </c>
      <c r="N206" s="216">
        <v>43735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59</v>
      </c>
      <c r="B207" s="206">
        <v>42527</v>
      </c>
      <c r="C207" s="206"/>
      <c r="D207" s="207" t="s">
        <v>562</v>
      </c>
      <c r="E207" s="208" t="s">
        <v>645</v>
      </c>
      <c r="F207" s="209">
        <v>110</v>
      </c>
      <c r="G207" s="208"/>
      <c r="H207" s="208">
        <v>126.5</v>
      </c>
      <c r="I207" s="210">
        <v>125</v>
      </c>
      <c r="J207" s="211" t="s">
        <v>654</v>
      </c>
      <c r="K207" s="212">
        <f t="shared" si="101"/>
        <v>16.5</v>
      </c>
      <c r="L207" s="213">
        <f t="shared" si="102"/>
        <v>0.15</v>
      </c>
      <c r="M207" s="208" t="s">
        <v>613</v>
      </c>
      <c r="N207" s="214">
        <v>42552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60</v>
      </c>
      <c r="B208" s="206">
        <v>42538</v>
      </c>
      <c r="C208" s="206"/>
      <c r="D208" s="207" t="s">
        <v>729</v>
      </c>
      <c r="E208" s="208" t="s">
        <v>645</v>
      </c>
      <c r="F208" s="209">
        <v>44</v>
      </c>
      <c r="G208" s="208"/>
      <c r="H208" s="208">
        <v>69.5</v>
      </c>
      <c r="I208" s="210">
        <v>69.5</v>
      </c>
      <c r="J208" s="211" t="s">
        <v>730</v>
      </c>
      <c r="K208" s="212">
        <f t="shared" si="101"/>
        <v>25.5</v>
      </c>
      <c r="L208" s="213">
        <f t="shared" si="102"/>
        <v>0.57954545454545459</v>
      </c>
      <c r="M208" s="208" t="s">
        <v>613</v>
      </c>
      <c r="N208" s="214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61</v>
      </c>
      <c r="B209" s="206">
        <v>42549</v>
      </c>
      <c r="C209" s="206"/>
      <c r="D209" s="207" t="s">
        <v>731</v>
      </c>
      <c r="E209" s="208" t="s">
        <v>645</v>
      </c>
      <c r="F209" s="209">
        <v>262.5</v>
      </c>
      <c r="G209" s="208"/>
      <c r="H209" s="208">
        <v>340</v>
      </c>
      <c r="I209" s="210">
        <v>333</v>
      </c>
      <c r="J209" s="211" t="s">
        <v>732</v>
      </c>
      <c r="K209" s="212">
        <v>77.5</v>
      </c>
      <c r="L209" s="213">
        <v>0.29523809523809502</v>
      </c>
      <c r="M209" s="208" t="s">
        <v>613</v>
      </c>
      <c r="N209" s="214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62</v>
      </c>
      <c r="B210" s="206">
        <v>42549</v>
      </c>
      <c r="C210" s="206"/>
      <c r="D210" s="207" t="s">
        <v>733</v>
      </c>
      <c r="E210" s="208" t="s">
        <v>645</v>
      </c>
      <c r="F210" s="209">
        <v>840</v>
      </c>
      <c r="G210" s="208"/>
      <c r="H210" s="208">
        <v>1230</v>
      </c>
      <c r="I210" s="210">
        <v>1230</v>
      </c>
      <c r="J210" s="211" t="s">
        <v>703</v>
      </c>
      <c r="K210" s="212">
        <v>390</v>
      </c>
      <c r="L210" s="213">
        <v>0.46428571428571402</v>
      </c>
      <c r="M210" s="208" t="s">
        <v>613</v>
      </c>
      <c r="N210" s="214">
        <v>42649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8">
        <v>63</v>
      </c>
      <c r="B211" s="229">
        <v>42556</v>
      </c>
      <c r="C211" s="229"/>
      <c r="D211" s="230" t="s">
        <v>734</v>
      </c>
      <c r="E211" s="231" t="s">
        <v>645</v>
      </c>
      <c r="F211" s="231">
        <v>395</v>
      </c>
      <c r="G211" s="232"/>
      <c r="H211" s="232">
        <f>(468.5+342.5)/2</f>
        <v>405.5</v>
      </c>
      <c r="I211" s="232">
        <v>510</v>
      </c>
      <c r="J211" s="233" t="s">
        <v>735</v>
      </c>
      <c r="K211" s="234">
        <f t="shared" ref="K211:K217" si="103">H211-F211</f>
        <v>10.5</v>
      </c>
      <c r="L211" s="235">
        <f t="shared" ref="L211:L217" si="104">K211/F211</f>
        <v>2.6582278481012658E-2</v>
      </c>
      <c r="M211" s="231" t="s">
        <v>736</v>
      </c>
      <c r="N211" s="229">
        <v>43606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5">
        <v>64</v>
      </c>
      <c r="B212" s="216">
        <v>42584</v>
      </c>
      <c r="C212" s="216"/>
      <c r="D212" s="217" t="s">
        <v>737</v>
      </c>
      <c r="E212" s="218" t="s">
        <v>615</v>
      </c>
      <c r="F212" s="219">
        <f>169.5-12.8</f>
        <v>156.69999999999999</v>
      </c>
      <c r="G212" s="219"/>
      <c r="H212" s="220">
        <v>77</v>
      </c>
      <c r="I212" s="220" t="s">
        <v>738</v>
      </c>
      <c r="J212" s="221" t="s">
        <v>739</v>
      </c>
      <c r="K212" s="222">
        <f t="shared" si="103"/>
        <v>-79.699999999999989</v>
      </c>
      <c r="L212" s="223">
        <f t="shared" si="104"/>
        <v>-0.50861518825781749</v>
      </c>
      <c r="M212" s="219" t="s">
        <v>626</v>
      </c>
      <c r="N212" s="216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5">
        <v>65</v>
      </c>
      <c r="B213" s="216">
        <v>42586</v>
      </c>
      <c r="C213" s="216"/>
      <c r="D213" s="217" t="s">
        <v>740</v>
      </c>
      <c r="E213" s="218" t="s">
        <v>645</v>
      </c>
      <c r="F213" s="219">
        <v>400</v>
      </c>
      <c r="G213" s="219"/>
      <c r="H213" s="220">
        <v>305</v>
      </c>
      <c r="I213" s="220">
        <v>475</v>
      </c>
      <c r="J213" s="221" t="s">
        <v>741</v>
      </c>
      <c r="K213" s="222">
        <f t="shared" si="103"/>
        <v>-95</v>
      </c>
      <c r="L213" s="223">
        <f t="shared" si="104"/>
        <v>-0.23749999999999999</v>
      </c>
      <c r="M213" s="219" t="s">
        <v>626</v>
      </c>
      <c r="N213" s="216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66</v>
      </c>
      <c r="B214" s="206">
        <v>42593</v>
      </c>
      <c r="C214" s="206"/>
      <c r="D214" s="207" t="s">
        <v>742</v>
      </c>
      <c r="E214" s="208" t="s">
        <v>645</v>
      </c>
      <c r="F214" s="209">
        <v>86.5</v>
      </c>
      <c r="G214" s="208"/>
      <c r="H214" s="208">
        <v>130</v>
      </c>
      <c r="I214" s="210">
        <v>130</v>
      </c>
      <c r="J214" s="211" t="s">
        <v>743</v>
      </c>
      <c r="K214" s="212">
        <f t="shared" si="103"/>
        <v>43.5</v>
      </c>
      <c r="L214" s="213">
        <f t="shared" si="104"/>
        <v>0.50289017341040465</v>
      </c>
      <c r="M214" s="208" t="s">
        <v>613</v>
      </c>
      <c r="N214" s="214">
        <v>43091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5">
        <v>67</v>
      </c>
      <c r="B215" s="216">
        <v>42600</v>
      </c>
      <c r="C215" s="216"/>
      <c r="D215" s="217" t="s">
        <v>111</v>
      </c>
      <c r="E215" s="218" t="s">
        <v>645</v>
      </c>
      <c r="F215" s="219">
        <v>133.5</v>
      </c>
      <c r="G215" s="219"/>
      <c r="H215" s="220">
        <v>126.5</v>
      </c>
      <c r="I215" s="220">
        <v>178</v>
      </c>
      <c r="J215" s="221" t="s">
        <v>744</v>
      </c>
      <c r="K215" s="222">
        <f t="shared" si="103"/>
        <v>-7</v>
      </c>
      <c r="L215" s="223">
        <f t="shared" si="104"/>
        <v>-5.2434456928838954E-2</v>
      </c>
      <c r="M215" s="219" t="s">
        <v>626</v>
      </c>
      <c r="N215" s="216">
        <v>42615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68</v>
      </c>
      <c r="B216" s="206">
        <v>42613</v>
      </c>
      <c r="C216" s="206"/>
      <c r="D216" s="207" t="s">
        <v>745</v>
      </c>
      <c r="E216" s="208" t="s">
        <v>645</v>
      </c>
      <c r="F216" s="209">
        <v>560</v>
      </c>
      <c r="G216" s="208"/>
      <c r="H216" s="208">
        <v>725</v>
      </c>
      <c r="I216" s="210">
        <v>725</v>
      </c>
      <c r="J216" s="211" t="s">
        <v>647</v>
      </c>
      <c r="K216" s="212">
        <f t="shared" si="103"/>
        <v>165</v>
      </c>
      <c r="L216" s="213">
        <f t="shared" si="104"/>
        <v>0.29464285714285715</v>
      </c>
      <c r="M216" s="208" t="s">
        <v>613</v>
      </c>
      <c r="N216" s="214">
        <v>42456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69</v>
      </c>
      <c r="B217" s="206">
        <v>42614</v>
      </c>
      <c r="C217" s="206"/>
      <c r="D217" s="207" t="s">
        <v>746</v>
      </c>
      <c r="E217" s="208" t="s">
        <v>645</v>
      </c>
      <c r="F217" s="209">
        <v>160.5</v>
      </c>
      <c r="G217" s="208"/>
      <c r="H217" s="208">
        <v>210</v>
      </c>
      <c r="I217" s="210">
        <v>210</v>
      </c>
      <c r="J217" s="211" t="s">
        <v>647</v>
      </c>
      <c r="K217" s="212">
        <f t="shared" si="103"/>
        <v>49.5</v>
      </c>
      <c r="L217" s="213">
        <f t="shared" si="104"/>
        <v>0.30841121495327101</v>
      </c>
      <c r="M217" s="208" t="s">
        <v>613</v>
      </c>
      <c r="N217" s="214">
        <v>42871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70</v>
      </c>
      <c r="B218" s="206">
        <v>42646</v>
      </c>
      <c r="C218" s="206"/>
      <c r="D218" s="207" t="s">
        <v>407</v>
      </c>
      <c r="E218" s="208" t="s">
        <v>645</v>
      </c>
      <c r="F218" s="209">
        <v>430</v>
      </c>
      <c r="G218" s="208"/>
      <c r="H218" s="208">
        <v>596</v>
      </c>
      <c r="I218" s="210">
        <v>575</v>
      </c>
      <c r="J218" s="211" t="s">
        <v>747</v>
      </c>
      <c r="K218" s="212">
        <v>166</v>
      </c>
      <c r="L218" s="213">
        <v>0.38604651162790699</v>
      </c>
      <c r="M218" s="208" t="s">
        <v>613</v>
      </c>
      <c r="N218" s="214">
        <v>42769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71</v>
      </c>
      <c r="B219" s="206">
        <v>42657</v>
      </c>
      <c r="C219" s="206"/>
      <c r="D219" s="207" t="s">
        <v>748</v>
      </c>
      <c r="E219" s="208" t="s">
        <v>645</v>
      </c>
      <c r="F219" s="209">
        <v>280</v>
      </c>
      <c r="G219" s="208"/>
      <c r="H219" s="208">
        <v>345</v>
      </c>
      <c r="I219" s="210">
        <v>345</v>
      </c>
      <c r="J219" s="211" t="s">
        <v>647</v>
      </c>
      <c r="K219" s="212">
        <f t="shared" ref="K219:K224" si="105">H219-F219</f>
        <v>65</v>
      </c>
      <c r="L219" s="213">
        <f t="shared" ref="L219:L220" si="106">K219/F219</f>
        <v>0.23214285714285715</v>
      </c>
      <c r="M219" s="208" t="s">
        <v>613</v>
      </c>
      <c r="N219" s="214">
        <v>42814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5">
        <v>72</v>
      </c>
      <c r="B220" s="206">
        <v>42657</v>
      </c>
      <c r="C220" s="206"/>
      <c r="D220" s="207" t="s">
        <v>749</v>
      </c>
      <c r="E220" s="208" t="s">
        <v>645</v>
      </c>
      <c r="F220" s="209">
        <v>245</v>
      </c>
      <c r="G220" s="208"/>
      <c r="H220" s="208">
        <v>325.5</v>
      </c>
      <c r="I220" s="210">
        <v>330</v>
      </c>
      <c r="J220" s="211" t="s">
        <v>750</v>
      </c>
      <c r="K220" s="212">
        <f t="shared" si="105"/>
        <v>80.5</v>
      </c>
      <c r="L220" s="213">
        <f t="shared" si="106"/>
        <v>0.32857142857142857</v>
      </c>
      <c r="M220" s="208" t="s">
        <v>613</v>
      </c>
      <c r="N220" s="214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73</v>
      </c>
      <c r="B221" s="206">
        <v>42660</v>
      </c>
      <c r="C221" s="206"/>
      <c r="D221" s="207" t="s">
        <v>352</v>
      </c>
      <c r="E221" s="208" t="s">
        <v>645</v>
      </c>
      <c r="F221" s="209">
        <v>125</v>
      </c>
      <c r="G221" s="208"/>
      <c r="H221" s="208">
        <v>160</v>
      </c>
      <c r="I221" s="210">
        <v>160</v>
      </c>
      <c r="J221" s="211" t="s">
        <v>703</v>
      </c>
      <c r="K221" s="212">
        <f t="shared" si="105"/>
        <v>35</v>
      </c>
      <c r="L221" s="213">
        <v>0.28000000000000003</v>
      </c>
      <c r="M221" s="208" t="s">
        <v>613</v>
      </c>
      <c r="N221" s="214">
        <v>42803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74</v>
      </c>
      <c r="B222" s="206">
        <v>42660</v>
      </c>
      <c r="C222" s="206"/>
      <c r="D222" s="207" t="s">
        <v>484</v>
      </c>
      <c r="E222" s="208" t="s">
        <v>645</v>
      </c>
      <c r="F222" s="209">
        <v>114</v>
      </c>
      <c r="G222" s="208"/>
      <c r="H222" s="208">
        <v>145</v>
      </c>
      <c r="I222" s="210">
        <v>145</v>
      </c>
      <c r="J222" s="211" t="s">
        <v>703</v>
      </c>
      <c r="K222" s="212">
        <f t="shared" si="105"/>
        <v>31</v>
      </c>
      <c r="L222" s="213">
        <f t="shared" ref="L222:L224" si="107">K222/F222</f>
        <v>0.27192982456140352</v>
      </c>
      <c r="M222" s="208" t="s">
        <v>613</v>
      </c>
      <c r="N222" s="214">
        <v>42859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75</v>
      </c>
      <c r="B223" s="206">
        <v>42660</v>
      </c>
      <c r="C223" s="206"/>
      <c r="D223" s="207" t="s">
        <v>751</v>
      </c>
      <c r="E223" s="208" t="s">
        <v>645</v>
      </c>
      <c r="F223" s="209">
        <v>212</v>
      </c>
      <c r="G223" s="208"/>
      <c r="H223" s="208">
        <v>280</v>
      </c>
      <c r="I223" s="210">
        <v>276</v>
      </c>
      <c r="J223" s="211" t="s">
        <v>752</v>
      </c>
      <c r="K223" s="212">
        <f t="shared" si="105"/>
        <v>68</v>
      </c>
      <c r="L223" s="213">
        <f t="shared" si="107"/>
        <v>0.32075471698113206</v>
      </c>
      <c r="M223" s="208" t="s">
        <v>613</v>
      </c>
      <c r="N223" s="214">
        <v>42858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76</v>
      </c>
      <c r="B224" s="206">
        <v>42678</v>
      </c>
      <c r="C224" s="206"/>
      <c r="D224" s="207" t="s">
        <v>472</v>
      </c>
      <c r="E224" s="208" t="s">
        <v>645</v>
      </c>
      <c r="F224" s="209">
        <v>155</v>
      </c>
      <c r="G224" s="208"/>
      <c r="H224" s="208">
        <v>210</v>
      </c>
      <c r="I224" s="210">
        <v>210</v>
      </c>
      <c r="J224" s="211" t="s">
        <v>753</v>
      </c>
      <c r="K224" s="212">
        <f t="shared" si="105"/>
        <v>55</v>
      </c>
      <c r="L224" s="213">
        <f t="shared" si="107"/>
        <v>0.35483870967741937</v>
      </c>
      <c r="M224" s="208" t="s">
        <v>613</v>
      </c>
      <c r="N224" s="214">
        <v>42944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5">
        <v>77</v>
      </c>
      <c r="B225" s="216">
        <v>42710</v>
      </c>
      <c r="C225" s="216"/>
      <c r="D225" s="217" t="s">
        <v>754</v>
      </c>
      <c r="E225" s="218" t="s">
        <v>645</v>
      </c>
      <c r="F225" s="219">
        <v>150.5</v>
      </c>
      <c r="G225" s="219"/>
      <c r="H225" s="220">
        <v>72.5</v>
      </c>
      <c r="I225" s="220">
        <v>174</v>
      </c>
      <c r="J225" s="221" t="s">
        <v>755</v>
      </c>
      <c r="K225" s="222">
        <v>-78</v>
      </c>
      <c r="L225" s="223">
        <v>-0.51827242524916906</v>
      </c>
      <c r="M225" s="219" t="s">
        <v>626</v>
      </c>
      <c r="N225" s="216">
        <v>43333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78</v>
      </c>
      <c r="B226" s="206">
        <v>42712</v>
      </c>
      <c r="C226" s="206"/>
      <c r="D226" s="207" t="s">
        <v>756</v>
      </c>
      <c r="E226" s="208" t="s">
        <v>645</v>
      </c>
      <c r="F226" s="209">
        <v>380</v>
      </c>
      <c r="G226" s="208"/>
      <c r="H226" s="208">
        <v>478</v>
      </c>
      <c r="I226" s="210">
        <v>468</v>
      </c>
      <c r="J226" s="211" t="s">
        <v>703</v>
      </c>
      <c r="K226" s="212">
        <f t="shared" ref="K226:K228" si="108">H226-F226</f>
        <v>98</v>
      </c>
      <c r="L226" s="213">
        <f t="shared" ref="L226:L228" si="109">K226/F226</f>
        <v>0.25789473684210529</v>
      </c>
      <c r="M226" s="208" t="s">
        <v>613</v>
      </c>
      <c r="N226" s="214">
        <v>43025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79</v>
      </c>
      <c r="B227" s="206">
        <v>42734</v>
      </c>
      <c r="C227" s="206"/>
      <c r="D227" s="207" t="s">
        <v>110</v>
      </c>
      <c r="E227" s="208" t="s">
        <v>645</v>
      </c>
      <c r="F227" s="209">
        <v>305</v>
      </c>
      <c r="G227" s="208"/>
      <c r="H227" s="208">
        <v>375</v>
      </c>
      <c r="I227" s="210">
        <v>375</v>
      </c>
      <c r="J227" s="211" t="s">
        <v>703</v>
      </c>
      <c r="K227" s="212">
        <f t="shared" si="108"/>
        <v>70</v>
      </c>
      <c r="L227" s="213">
        <f t="shared" si="109"/>
        <v>0.22950819672131148</v>
      </c>
      <c r="M227" s="208" t="s">
        <v>613</v>
      </c>
      <c r="N227" s="214">
        <v>42768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5">
        <v>80</v>
      </c>
      <c r="B228" s="206">
        <v>42739</v>
      </c>
      <c r="C228" s="206"/>
      <c r="D228" s="207" t="s">
        <v>96</v>
      </c>
      <c r="E228" s="208" t="s">
        <v>645</v>
      </c>
      <c r="F228" s="209">
        <v>99.5</v>
      </c>
      <c r="G228" s="208"/>
      <c r="H228" s="208">
        <v>158</v>
      </c>
      <c r="I228" s="210">
        <v>158</v>
      </c>
      <c r="J228" s="211" t="s">
        <v>703</v>
      </c>
      <c r="K228" s="212">
        <f t="shared" si="108"/>
        <v>58.5</v>
      </c>
      <c r="L228" s="213">
        <f t="shared" si="109"/>
        <v>0.5879396984924623</v>
      </c>
      <c r="M228" s="208" t="s">
        <v>613</v>
      </c>
      <c r="N228" s="214">
        <v>42898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5">
        <v>81</v>
      </c>
      <c r="B229" s="206">
        <v>42739</v>
      </c>
      <c r="C229" s="206"/>
      <c r="D229" s="207" t="s">
        <v>96</v>
      </c>
      <c r="E229" s="208" t="s">
        <v>645</v>
      </c>
      <c r="F229" s="209">
        <v>99.5</v>
      </c>
      <c r="G229" s="208"/>
      <c r="H229" s="208">
        <v>158</v>
      </c>
      <c r="I229" s="210">
        <v>158</v>
      </c>
      <c r="J229" s="211" t="s">
        <v>703</v>
      </c>
      <c r="K229" s="212">
        <v>58.5</v>
      </c>
      <c r="L229" s="213">
        <v>0.58793969849246197</v>
      </c>
      <c r="M229" s="208" t="s">
        <v>613</v>
      </c>
      <c r="N229" s="214">
        <v>42898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5">
        <v>82</v>
      </c>
      <c r="B230" s="206">
        <v>42786</v>
      </c>
      <c r="C230" s="206"/>
      <c r="D230" s="207" t="s">
        <v>187</v>
      </c>
      <c r="E230" s="208" t="s">
        <v>645</v>
      </c>
      <c r="F230" s="209">
        <v>140.5</v>
      </c>
      <c r="G230" s="208"/>
      <c r="H230" s="208">
        <v>220</v>
      </c>
      <c r="I230" s="210">
        <v>220</v>
      </c>
      <c r="J230" s="211" t="s">
        <v>703</v>
      </c>
      <c r="K230" s="212">
        <f>H230-F230</f>
        <v>79.5</v>
      </c>
      <c r="L230" s="213">
        <f>K230/F230</f>
        <v>0.5658362989323843</v>
      </c>
      <c r="M230" s="208" t="s">
        <v>613</v>
      </c>
      <c r="N230" s="214">
        <v>42864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83</v>
      </c>
      <c r="B231" s="206">
        <v>42786</v>
      </c>
      <c r="C231" s="206"/>
      <c r="D231" s="207" t="s">
        <v>757</v>
      </c>
      <c r="E231" s="208" t="s">
        <v>645</v>
      </c>
      <c r="F231" s="209">
        <v>202.5</v>
      </c>
      <c r="G231" s="208"/>
      <c r="H231" s="208">
        <v>234</v>
      </c>
      <c r="I231" s="210">
        <v>234</v>
      </c>
      <c r="J231" s="211" t="s">
        <v>703</v>
      </c>
      <c r="K231" s="212">
        <v>31.5</v>
      </c>
      <c r="L231" s="213">
        <v>0.155555555555556</v>
      </c>
      <c r="M231" s="208" t="s">
        <v>613</v>
      </c>
      <c r="N231" s="214">
        <v>42836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5">
        <v>84</v>
      </c>
      <c r="B232" s="206">
        <v>42818</v>
      </c>
      <c r="C232" s="206"/>
      <c r="D232" s="207" t="s">
        <v>758</v>
      </c>
      <c r="E232" s="208" t="s">
        <v>645</v>
      </c>
      <c r="F232" s="209">
        <v>300.5</v>
      </c>
      <c r="G232" s="208"/>
      <c r="H232" s="208">
        <v>417.5</v>
      </c>
      <c r="I232" s="210">
        <v>420</v>
      </c>
      <c r="J232" s="211" t="s">
        <v>759</v>
      </c>
      <c r="K232" s="212">
        <f>H232-F232</f>
        <v>117</v>
      </c>
      <c r="L232" s="213">
        <f>K232/F232</f>
        <v>0.38935108153078202</v>
      </c>
      <c r="M232" s="208" t="s">
        <v>613</v>
      </c>
      <c r="N232" s="214">
        <v>43070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85</v>
      </c>
      <c r="B233" s="206">
        <v>42818</v>
      </c>
      <c r="C233" s="206"/>
      <c r="D233" s="207" t="s">
        <v>733</v>
      </c>
      <c r="E233" s="208" t="s">
        <v>645</v>
      </c>
      <c r="F233" s="209">
        <v>850</v>
      </c>
      <c r="G233" s="208"/>
      <c r="H233" s="208">
        <v>1042.5</v>
      </c>
      <c r="I233" s="210">
        <v>1023</v>
      </c>
      <c r="J233" s="211" t="s">
        <v>760</v>
      </c>
      <c r="K233" s="212">
        <v>192.5</v>
      </c>
      <c r="L233" s="213">
        <v>0.22647058823529401</v>
      </c>
      <c r="M233" s="208" t="s">
        <v>613</v>
      </c>
      <c r="N233" s="214">
        <v>42830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86</v>
      </c>
      <c r="B234" s="206">
        <v>42830</v>
      </c>
      <c r="C234" s="206"/>
      <c r="D234" s="207" t="s">
        <v>503</v>
      </c>
      <c r="E234" s="208" t="s">
        <v>645</v>
      </c>
      <c r="F234" s="209">
        <v>785</v>
      </c>
      <c r="G234" s="208"/>
      <c r="H234" s="208">
        <v>930</v>
      </c>
      <c r="I234" s="210">
        <v>920</v>
      </c>
      <c r="J234" s="211" t="s">
        <v>761</v>
      </c>
      <c r="K234" s="212">
        <f>H234-F234</f>
        <v>145</v>
      </c>
      <c r="L234" s="213">
        <f>K234/F234</f>
        <v>0.18471337579617833</v>
      </c>
      <c r="M234" s="208" t="s">
        <v>613</v>
      </c>
      <c r="N234" s="214">
        <v>42976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5">
        <v>87</v>
      </c>
      <c r="B235" s="216">
        <v>42831</v>
      </c>
      <c r="C235" s="216"/>
      <c r="D235" s="217" t="s">
        <v>762</v>
      </c>
      <c r="E235" s="218" t="s">
        <v>645</v>
      </c>
      <c r="F235" s="219">
        <v>40</v>
      </c>
      <c r="G235" s="219"/>
      <c r="H235" s="220">
        <v>13.1</v>
      </c>
      <c r="I235" s="220">
        <v>60</v>
      </c>
      <c r="J235" s="221" t="s">
        <v>763</v>
      </c>
      <c r="K235" s="222">
        <v>-26.9</v>
      </c>
      <c r="L235" s="223">
        <v>-0.67249999999999999</v>
      </c>
      <c r="M235" s="219" t="s">
        <v>626</v>
      </c>
      <c r="N235" s="216">
        <v>43138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5">
        <v>88</v>
      </c>
      <c r="B236" s="206">
        <v>42837</v>
      </c>
      <c r="C236" s="206"/>
      <c r="D236" s="207" t="s">
        <v>95</v>
      </c>
      <c r="E236" s="208" t="s">
        <v>645</v>
      </c>
      <c r="F236" s="209">
        <v>289.5</v>
      </c>
      <c r="G236" s="208"/>
      <c r="H236" s="208">
        <v>354</v>
      </c>
      <c r="I236" s="210">
        <v>360</v>
      </c>
      <c r="J236" s="211" t="s">
        <v>764</v>
      </c>
      <c r="K236" s="212">
        <f t="shared" ref="K236:K244" si="110">H236-F236</f>
        <v>64.5</v>
      </c>
      <c r="L236" s="213">
        <f t="shared" ref="L236:L244" si="111">K236/F236</f>
        <v>0.22279792746113988</v>
      </c>
      <c r="M236" s="208" t="s">
        <v>613</v>
      </c>
      <c r="N236" s="214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5">
        <v>89</v>
      </c>
      <c r="B237" s="206">
        <v>42845</v>
      </c>
      <c r="C237" s="206"/>
      <c r="D237" s="207" t="s">
        <v>439</v>
      </c>
      <c r="E237" s="208" t="s">
        <v>645</v>
      </c>
      <c r="F237" s="209">
        <v>700</v>
      </c>
      <c r="G237" s="208"/>
      <c r="H237" s="208">
        <v>840</v>
      </c>
      <c r="I237" s="210">
        <v>840</v>
      </c>
      <c r="J237" s="211" t="s">
        <v>765</v>
      </c>
      <c r="K237" s="212">
        <f t="shared" si="110"/>
        <v>140</v>
      </c>
      <c r="L237" s="213">
        <f t="shared" si="111"/>
        <v>0.2</v>
      </c>
      <c r="M237" s="208" t="s">
        <v>613</v>
      </c>
      <c r="N237" s="214">
        <v>42893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5">
        <v>90</v>
      </c>
      <c r="B238" s="206">
        <v>42887</v>
      </c>
      <c r="C238" s="206"/>
      <c r="D238" s="207" t="s">
        <v>766</v>
      </c>
      <c r="E238" s="208" t="s">
        <v>645</v>
      </c>
      <c r="F238" s="209">
        <v>130</v>
      </c>
      <c r="G238" s="208"/>
      <c r="H238" s="208">
        <v>144.25</v>
      </c>
      <c r="I238" s="210">
        <v>170</v>
      </c>
      <c r="J238" s="211" t="s">
        <v>767</v>
      </c>
      <c r="K238" s="212">
        <f t="shared" si="110"/>
        <v>14.25</v>
      </c>
      <c r="L238" s="213">
        <f t="shared" si="111"/>
        <v>0.10961538461538461</v>
      </c>
      <c r="M238" s="208" t="s">
        <v>613</v>
      </c>
      <c r="N238" s="214">
        <v>43675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91</v>
      </c>
      <c r="B239" s="206">
        <v>42901</v>
      </c>
      <c r="C239" s="206"/>
      <c r="D239" s="207" t="s">
        <v>768</v>
      </c>
      <c r="E239" s="208" t="s">
        <v>645</v>
      </c>
      <c r="F239" s="209">
        <v>214.5</v>
      </c>
      <c r="G239" s="208"/>
      <c r="H239" s="208">
        <v>262</v>
      </c>
      <c r="I239" s="210">
        <v>262</v>
      </c>
      <c r="J239" s="211" t="s">
        <v>769</v>
      </c>
      <c r="K239" s="212">
        <f t="shared" si="110"/>
        <v>47.5</v>
      </c>
      <c r="L239" s="213">
        <f t="shared" si="111"/>
        <v>0.22144522144522144</v>
      </c>
      <c r="M239" s="208" t="s">
        <v>613</v>
      </c>
      <c r="N239" s="214">
        <v>42977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92</v>
      </c>
      <c r="B240" s="237">
        <v>42933</v>
      </c>
      <c r="C240" s="237"/>
      <c r="D240" s="238" t="s">
        <v>770</v>
      </c>
      <c r="E240" s="239" t="s">
        <v>645</v>
      </c>
      <c r="F240" s="240">
        <v>370</v>
      </c>
      <c r="G240" s="239"/>
      <c r="H240" s="239">
        <v>447.5</v>
      </c>
      <c r="I240" s="241">
        <v>450</v>
      </c>
      <c r="J240" s="242" t="s">
        <v>703</v>
      </c>
      <c r="K240" s="212">
        <f t="shared" si="110"/>
        <v>77.5</v>
      </c>
      <c r="L240" s="243">
        <f t="shared" si="111"/>
        <v>0.20945945945945946</v>
      </c>
      <c r="M240" s="239" t="s">
        <v>613</v>
      </c>
      <c r="N240" s="244">
        <v>43035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93</v>
      </c>
      <c r="B241" s="237">
        <v>42943</v>
      </c>
      <c r="C241" s="237"/>
      <c r="D241" s="238" t="s">
        <v>185</v>
      </c>
      <c r="E241" s="239" t="s">
        <v>645</v>
      </c>
      <c r="F241" s="240">
        <v>657.5</v>
      </c>
      <c r="G241" s="239"/>
      <c r="H241" s="239">
        <v>825</v>
      </c>
      <c r="I241" s="241">
        <v>820</v>
      </c>
      <c r="J241" s="242" t="s">
        <v>703</v>
      </c>
      <c r="K241" s="212">
        <f t="shared" si="110"/>
        <v>167.5</v>
      </c>
      <c r="L241" s="243">
        <f t="shared" si="111"/>
        <v>0.25475285171102663</v>
      </c>
      <c r="M241" s="239" t="s">
        <v>613</v>
      </c>
      <c r="N241" s="244">
        <v>43090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5">
        <v>94</v>
      </c>
      <c r="B242" s="206">
        <v>42964</v>
      </c>
      <c r="C242" s="206"/>
      <c r="D242" s="207" t="s">
        <v>370</v>
      </c>
      <c r="E242" s="208" t="s">
        <v>645</v>
      </c>
      <c r="F242" s="209">
        <v>605</v>
      </c>
      <c r="G242" s="208"/>
      <c r="H242" s="208">
        <v>750</v>
      </c>
      <c r="I242" s="210">
        <v>750</v>
      </c>
      <c r="J242" s="211" t="s">
        <v>761</v>
      </c>
      <c r="K242" s="212">
        <f t="shared" si="110"/>
        <v>145</v>
      </c>
      <c r="L242" s="213">
        <f t="shared" si="111"/>
        <v>0.23966942148760331</v>
      </c>
      <c r="M242" s="208" t="s">
        <v>613</v>
      </c>
      <c r="N242" s="214">
        <v>43027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5">
        <v>95</v>
      </c>
      <c r="B243" s="216">
        <v>42979</v>
      </c>
      <c r="C243" s="216"/>
      <c r="D243" s="224" t="s">
        <v>771</v>
      </c>
      <c r="E243" s="219" t="s">
        <v>645</v>
      </c>
      <c r="F243" s="219">
        <v>255</v>
      </c>
      <c r="G243" s="220"/>
      <c r="H243" s="220">
        <v>217.25</v>
      </c>
      <c r="I243" s="220">
        <v>320</v>
      </c>
      <c r="J243" s="221" t="s">
        <v>772</v>
      </c>
      <c r="K243" s="222">
        <f t="shared" si="110"/>
        <v>-37.75</v>
      </c>
      <c r="L243" s="225">
        <f t="shared" si="111"/>
        <v>-0.14803921568627451</v>
      </c>
      <c r="M243" s="219" t="s">
        <v>626</v>
      </c>
      <c r="N243" s="216">
        <v>43661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96</v>
      </c>
      <c r="B244" s="206">
        <v>42997</v>
      </c>
      <c r="C244" s="206"/>
      <c r="D244" s="207" t="s">
        <v>773</v>
      </c>
      <c r="E244" s="208" t="s">
        <v>645</v>
      </c>
      <c r="F244" s="209">
        <v>215</v>
      </c>
      <c r="G244" s="208"/>
      <c r="H244" s="208">
        <v>258</v>
      </c>
      <c r="I244" s="210">
        <v>258</v>
      </c>
      <c r="J244" s="211" t="s">
        <v>703</v>
      </c>
      <c r="K244" s="212">
        <f t="shared" si="110"/>
        <v>43</v>
      </c>
      <c r="L244" s="213">
        <f t="shared" si="111"/>
        <v>0.2</v>
      </c>
      <c r="M244" s="208" t="s">
        <v>613</v>
      </c>
      <c r="N244" s="214">
        <v>43040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5">
        <v>97</v>
      </c>
      <c r="B245" s="206">
        <v>42997</v>
      </c>
      <c r="C245" s="206"/>
      <c r="D245" s="207" t="s">
        <v>773</v>
      </c>
      <c r="E245" s="208" t="s">
        <v>645</v>
      </c>
      <c r="F245" s="209">
        <v>215</v>
      </c>
      <c r="G245" s="208"/>
      <c r="H245" s="208">
        <v>258</v>
      </c>
      <c r="I245" s="210">
        <v>258</v>
      </c>
      <c r="J245" s="242" t="s">
        <v>703</v>
      </c>
      <c r="K245" s="212">
        <v>43</v>
      </c>
      <c r="L245" s="213">
        <v>0.2</v>
      </c>
      <c r="M245" s="208" t="s">
        <v>613</v>
      </c>
      <c r="N245" s="214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98</v>
      </c>
      <c r="B246" s="237">
        <v>42998</v>
      </c>
      <c r="C246" s="237"/>
      <c r="D246" s="238" t="s">
        <v>774</v>
      </c>
      <c r="E246" s="239" t="s">
        <v>645</v>
      </c>
      <c r="F246" s="209">
        <v>75</v>
      </c>
      <c r="G246" s="239"/>
      <c r="H246" s="239">
        <v>90</v>
      </c>
      <c r="I246" s="241">
        <v>90</v>
      </c>
      <c r="J246" s="211" t="s">
        <v>775</v>
      </c>
      <c r="K246" s="212">
        <f t="shared" ref="K246:K251" si="112">H246-F246</f>
        <v>15</v>
      </c>
      <c r="L246" s="213">
        <f t="shared" ref="L246:L251" si="113">K246/F246</f>
        <v>0.2</v>
      </c>
      <c r="M246" s="208" t="s">
        <v>613</v>
      </c>
      <c r="N246" s="214">
        <v>43019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99</v>
      </c>
      <c r="B247" s="237">
        <v>43011</v>
      </c>
      <c r="C247" s="237"/>
      <c r="D247" s="238" t="s">
        <v>628</v>
      </c>
      <c r="E247" s="239" t="s">
        <v>645</v>
      </c>
      <c r="F247" s="240">
        <v>315</v>
      </c>
      <c r="G247" s="239"/>
      <c r="H247" s="239">
        <v>392</v>
      </c>
      <c r="I247" s="241">
        <v>384</v>
      </c>
      <c r="J247" s="242" t="s">
        <v>776</v>
      </c>
      <c r="K247" s="212">
        <f t="shared" si="112"/>
        <v>77</v>
      </c>
      <c r="L247" s="243">
        <f t="shared" si="113"/>
        <v>0.24444444444444444</v>
      </c>
      <c r="M247" s="239" t="s">
        <v>613</v>
      </c>
      <c r="N247" s="244">
        <v>43017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6">
        <v>100</v>
      </c>
      <c r="B248" s="237">
        <v>43013</v>
      </c>
      <c r="C248" s="237"/>
      <c r="D248" s="238" t="s">
        <v>477</v>
      </c>
      <c r="E248" s="239" t="s">
        <v>645</v>
      </c>
      <c r="F248" s="240">
        <v>145</v>
      </c>
      <c r="G248" s="239"/>
      <c r="H248" s="239">
        <v>179</v>
      </c>
      <c r="I248" s="241">
        <v>180</v>
      </c>
      <c r="J248" s="242" t="s">
        <v>777</v>
      </c>
      <c r="K248" s="212">
        <f t="shared" si="112"/>
        <v>34</v>
      </c>
      <c r="L248" s="243">
        <f t="shared" si="113"/>
        <v>0.23448275862068965</v>
      </c>
      <c r="M248" s="239" t="s">
        <v>613</v>
      </c>
      <c r="N248" s="244">
        <v>43025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101</v>
      </c>
      <c r="B249" s="237">
        <v>43014</v>
      </c>
      <c r="C249" s="237"/>
      <c r="D249" s="238" t="s">
        <v>342</v>
      </c>
      <c r="E249" s="239" t="s">
        <v>645</v>
      </c>
      <c r="F249" s="240">
        <v>256</v>
      </c>
      <c r="G249" s="239"/>
      <c r="H249" s="239">
        <v>323</v>
      </c>
      <c r="I249" s="241">
        <v>320</v>
      </c>
      <c r="J249" s="242" t="s">
        <v>703</v>
      </c>
      <c r="K249" s="212">
        <f t="shared" si="112"/>
        <v>67</v>
      </c>
      <c r="L249" s="243">
        <f t="shared" si="113"/>
        <v>0.26171875</v>
      </c>
      <c r="M249" s="239" t="s">
        <v>613</v>
      </c>
      <c r="N249" s="244">
        <v>43067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102</v>
      </c>
      <c r="B250" s="237">
        <v>43017</v>
      </c>
      <c r="C250" s="237"/>
      <c r="D250" s="238" t="s">
        <v>360</v>
      </c>
      <c r="E250" s="239" t="s">
        <v>645</v>
      </c>
      <c r="F250" s="240">
        <v>137.5</v>
      </c>
      <c r="G250" s="239"/>
      <c r="H250" s="239">
        <v>184</v>
      </c>
      <c r="I250" s="241">
        <v>183</v>
      </c>
      <c r="J250" s="242" t="s">
        <v>778</v>
      </c>
      <c r="K250" s="212">
        <f t="shared" si="112"/>
        <v>46.5</v>
      </c>
      <c r="L250" s="243">
        <f t="shared" si="113"/>
        <v>0.33818181818181819</v>
      </c>
      <c r="M250" s="239" t="s">
        <v>613</v>
      </c>
      <c r="N250" s="244">
        <v>43108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6">
        <v>103</v>
      </c>
      <c r="B251" s="237">
        <v>43018</v>
      </c>
      <c r="C251" s="237"/>
      <c r="D251" s="238" t="s">
        <v>779</v>
      </c>
      <c r="E251" s="239" t="s">
        <v>645</v>
      </c>
      <c r="F251" s="240">
        <v>125.5</v>
      </c>
      <c r="G251" s="239"/>
      <c r="H251" s="239">
        <v>158</v>
      </c>
      <c r="I251" s="241">
        <v>155</v>
      </c>
      <c r="J251" s="242" t="s">
        <v>780</v>
      </c>
      <c r="K251" s="212">
        <f t="shared" si="112"/>
        <v>32.5</v>
      </c>
      <c r="L251" s="243">
        <f t="shared" si="113"/>
        <v>0.25896414342629481</v>
      </c>
      <c r="M251" s="239" t="s">
        <v>613</v>
      </c>
      <c r="N251" s="244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6">
        <v>104</v>
      </c>
      <c r="B252" s="237">
        <v>43018</v>
      </c>
      <c r="C252" s="237"/>
      <c r="D252" s="238" t="s">
        <v>781</v>
      </c>
      <c r="E252" s="239" t="s">
        <v>645</v>
      </c>
      <c r="F252" s="240">
        <v>895</v>
      </c>
      <c r="G252" s="239"/>
      <c r="H252" s="239">
        <v>1122.5</v>
      </c>
      <c r="I252" s="241">
        <v>1078</v>
      </c>
      <c r="J252" s="242" t="s">
        <v>782</v>
      </c>
      <c r="K252" s="212">
        <v>227.5</v>
      </c>
      <c r="L252" s="243">
        <v>0.25418994413407803</v>
      </c>
      <c r="M252" s="239" t="s">
        <v>613</v>
      </c>
      <c r="N252" s="244">
        <v>43117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105</v>
      </c>
      <c r="B253" s="237">
        <v>43020</v>
      </c>
      <c r="C253" s="237"/>
      <c r="D253" s="238" t="s">
        <v>351</v>
      </c>
      <c r="E253" s="239" t="s">
        <v>645</v>
      </c>
      <c r="F253" s="240">
        <v>525</v>
      </c>
      <c r="G253" s="239"/>
      <c r="H253" s="239">
        <v>629</v>
      </c>
      <c r="I253" s="241">
        <v>629</v>
      </c>
      <c r="J253" s="242" t="s">
        <v>703</v>
      </c>
      <c r="K253" s="212">
        <v>104</v>
      </c>
      <c r="L253" s="243">
        <v>0.19809523809523799</v>
      </c>
      <c r="M253" s="239" t="s">
        <v>613</v>
      </c>
      <c r="N253" s="244">
        <v>43119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106</v>
      </c>
      <c r="B254" s="237">
        <v>43046</v>
      </c>
      <c r="C254" s="237"/>
      <c r="D254" s="238" t="s">
        <v>397</v>
      </c>
      <c r="E254" s="239" t="s">
        <v>645</v>
      </c>
      <c r="F254" s="240">
        <v>740</v>
      </c>
      <c r="G254" s="239"/>
      <c r="H254" s="239">
        <v>892.5</v>
      </c>
      <c r="I254" s="241">
        <v>900</v>
      </c>
      <c r="J254" s="242" t="s">
        <v>783</v>
      </c>
      <c r="K254" s="212">
        <f t="shared" ref="K254:K256" si="114">H254-F254</f>
        <v>152.5</v>
      </c>
      <c r="L254" s="243">
        <f t="shared" ref="L254:L256" si="115">K254/F254</f>
        <v>0.20608108108108109</v>
      </c>
      <c r="M254" s="239" t="s">
        <v>613</v>
      </c>
      <c r="N254" s="244">
        <v>43052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5">
        <v>107</v>
      </c>
      <c r="B255" s="206">
        <v>43073</v>
      </c>
      <c r="C255" s="206"/>
      <c r="D255" s="207" t="s">
        <v>784</v>
      </c>
      <c r="E255" s="208" t="s">
        <v>645</v>
      </c>
      <c r="F255" s="209">
        <v>118.5</v>
      </c>
      <c r="G255" s="208"/>
      <c r="H255" s="208">
        <v>143.5</v>
      </c>
      <c r="I255" s="210">
        <v>145</v>
      </c>
      <c r="J255" s="211" t="s">
        <v>635</v>
      </c>
      <c r="K255" s="212">
        <f t="shared" si="114"/>
        <v>25</v>
      </c>
      <c r="L255" s="213">
        <f t="shared" si="115"/>
        <v>0.2109704641350211</v>
      </c>
      <c r="M255" s="208" t="s">
        <v>613</v>
      </c>
      <c r="N255" s="214">
        <v>43097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5">
        <v>108</v>
      </c>
      <c r="B256" s="216">
        <v>43090</v>
      </c>
      <c r="C256" s="216"/>
      <c r="D256" s="217" t="s">
        <v>445</v>
      </c>
      <c r="E256" s="218" t="s">
        <v>645</v>
      </c>
      <c r="F256" s="219">
        <v>715</v>
      </c>
      <c r="G256" s="219"/>
      <c r="H256" s="220">
        <v>500</v>
      </c>
      <c r="I256" s="220">
        <v>872</v>
      </c>
      <c r="J256" s="221" t="s">
        <v>785</v>
      </c>
      <c r="K256" s="222">
        <f t="shared" si="114"/>
        <v>-215</v>
      </c>
      <c r="L256" s="223">
        <f t="shared" si="115"/>
        <v>-0.30069930069930068</v>
      </c>
      <c r="M256" s="219" t="s">
        <v>626</v>
      </c>
      <c r="N256" s="216">
        <v>43670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5">
        <v>109</v>
      </c>
      <c r="B257" s="206">
        <v>43098</v>
      </c>
      <c r="C257" s="206"/>
      <c r="D257" s="207" t="s">
        <v>628</v>
      </c>
      <c r="E257" s="208" t="s">
        <v>645</v>
      </c>
      <c r="F257" s="209">
        <v>435</v>
      </c>
      <c r="G257" s="208"/>
      <c r="H257" s="208">
        <v>542.5</v>
      </c>
      <c r="I257" s="210">
        <v>539</v>
      </c>
      <c r="J257" s="211" t="s">
        <v>703</v>
      </c>
      <c r="K257" s="212">
        <v>107.5</v>
      </c>
      <c r="L257" s="213">
        <v>0.247126436781609</v>
      </c>
      <c r="M257" s="208" t="s">
        <v>613</v>
      </c>
      <c r="N257" s="214">
        <v>43206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5">
        <v>110</v>
      </c>
      <c r="B258" s="206">
        <v>43098</v>
      </c>
      <c r="C258" s="206"/>
      <c r="D258" s="207" t="s">
        <v>584</v>
      </c>
      <c r="E258" s="208" t="s">
        <v>645</v>
      </c>
      <c r="F258" s="209">
        <v>885</v>
      </c>
      <c r="G258" s="208"/>
      <c r="H258" s="208">
        <v>1090</v>
      </c>
      <c r="I258" s="210">
        <v>1084</v>
      </c>
      <c r="J258" s="211" t="s">
        <v>703</v>
      </c>
      <c r="K258" s="212">
        <v>205</v>
      </c>
      <c r="L258" s="213">
        <v>0.23163841807909599</v>
      </c>
      <c r="M258" s="208" t="s">
        <v>613</v>
      </c>
      <c r="N258" s="214">
        <v>43213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5">
        <v>111</v>
      </c>
      <c r="B259" s="246">
        <v>43192</v>
      </c>
      <c r="C259" s="246"/>
      <c r="D259" s="224" t="s">
        <v>786</v>
      </c>
      <c r="E259" s="219" t="s">
        <v>645</v>
      </c>
      <c r="F259" s="247">
        <v>478.5</v>
      </c>
      <c r="G259" s="219"/>
      <c r="H259" s="219">
        <v>442</v>
      </c>
      <c r="I259" s="220">
        <v>613</v>
      </c>
      <c r="J259" s="221" t="s">
        <v>787</v>
      </c>
      <c r="K259" s="222">
        <f t="shared" ref="K259:K262" si="116">H259-F259</f>
        <v>-36.5</v>
      </c>
      <c r="L259" s="223">
        <f t="shared" ref="L259:L262" si="117">K259/F259</f>
        <v>-7.6280041797283177E-2</v>
      </c>
      <c r="M259" s="219" t="s">
        <v>626</v>
      </c>
      <c r="N259" s="216">
        <v>43762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5">
        <v>112</v>
      </c>
      <c r="B260" s="216">
        <v>43194</v>
      </c>
      <c r="C260" s="216"/>
      <c r="D260" s="217" t="s">
        <v>788</v>
      </c>
      <c r="E260" s="218" t="s">
        <v>645</v>
      </c>
      <c r="F260" s="219">
        <f>141.5-7.3</f>
        <v>134.19999999999999</v>
      </c>
      <c r="G260" s="219"/>
      <c r="H260" s="220">
        <v>77</v>
      </c>
      <c r="I260" s="220">
        <v>180</v>
      </c>
      <c r="J260" s="221" t="s">
        <v>789</v>
      </c>
      <c r="K260" s="222">
        <f t="shared" si="116"/>
        <v>-57.199999999999989</v>
      </c>
      <c r="L260" s="223">
        <f t="shared" si="117"/>
        <v>-0.42622950819672129</v>
      </c>
      <c r="M260" s="219" t="s">
        <v>626</v>
      </c>
      <c r="N260" s="216">
        <v>43522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5">
        <v>113</v>
      </c>
      <c r="B261" s="216">
        <v>43209</v>
      </c>
      <c r="C261" s="216"/>
      <c r="D261" s="217" t="s">
        <v>790</v>
      </c>
      <c r="E261" s="218" t="s">
        <v>645</v>
      </c>
      <c r="F261" s="219">
        <v>430</v>
      </c>
      <c r="G261" s="219"/>
      <c r="H261" s="220">
        <v>220</v>
      </c>
      <c r="I261" s="220">
        <v>537</v>
      </c>
      <c r="J261" s="221" t="s">
        <v>791</v>
      </c>
      <c r="K261" s="222">
        <f t="shared" si="116"/>
        <v>-210</v>
      </c>
      <c r="L261" s="223">
        <f t="shared" si="117"/>
        <v>-0.48837209302325579</v>
      </c>
      <c r="M261" s="219" t="s">
        <v>626</v>
      </c>
      <c r="N261" s="216">
        <v>43252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114</v>
      </c>
      <c r="B262" s="237">
        <v>43220</v>
      </c>
      <c r="C262" s="237"/>
      <c r="D262" s="238" t="s">
        <v>398</v>
      </c>
      <c r="E262" s="239" t="s">
        <v>645</v>
      </c>
      <c r="F262" s="239">
        <v>153.5</v>
      </c>
      <c r="G262" s="239"/>
      <c r="H262" s="239">
        <v>196</v>
      </c>
      <c r="I262" s="241">
        <v>196</v>
      </c>
      <c r="J262" s="211" t="s">
        <v>792</v>
      </c>
      <c r="K262" s="212">
        <f t="shared" si="116"/>
        <v>42.5</v>
      </c>
      <c r="L262" s="213">
        <f t="shared" si="117"/>
        <v>0.27687296416938112</v>
      </c>
      <c r="M262" s="208" t="s">
        <v>613</v>
      </c>
      <c r="N262" s="214">
        <v>43605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5">
        <v>115</v>
      </c>
      <c r="B263" s="216">
        <v>43306</v>
      </c>
      <c r="C263" s="216"/>
      <c r="D263" s="217" t="s">
        <v>762</v>
      </c>
      <c r="E263" s="218" t="s">
        <v>645</v>
      </c>
      <c r="F263" s="219">
        <v>27.5</v>
      </c>
      <c r="G263" s="219"/>
      <c r="H263" s="220">
        <v>13.1</v>
      </c>
      <c r="I263" s="220">
        <v>60</v>
      </c>
      <c r="J263" s="221" t="s">
        <v>793</v>
      </c>
      <c r="K263" s="222">
        <v>-14.4</v>
      </c>
      <c r="L263" s="223">
        <v>-0.52363636363636401</v>
      </c>
      <c r="M263" s="219" t="s">
        <v>626</v>
      </c>
      <c r="N263" s="216">
        <v>43138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5">
        <v>116</v>
      </c>
      <c r="B264" s="246">
        <v>43318</v>
      </c>
      <c r="C264" s="246"/>
      <c r="D264" s="224" t="s">
        <v>794</v>
      </c>
      <c r="E264" s="219" t="s">
        <v>645</v>
      </c>
      <c r="F264" s="219">
        <v>148.5</v>
      </c>
      <c r="G264" s="219"/>
      <c r="H264" s="219">
        <v>102</v>
      </c>
      <c r="I264" s="220">
        <v>182</v>
      </c>
      <c r="J264" s="221" t="s">
        <v>795</v>
      </c>
      <c r="K264" s="222">
        <f>H264-F264</f>
        <v>-46.5</v>
      </c>
      <c r="L264" s="223">
        <f>K264/F264</f>
        <v>-0.31313131313131315</v>
      </c>
      <c r="M264" s="219" t="s">
        <v>626</v>
      </c>
      <c r="N264" s="216">
        <v>43661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5">
        <v>117</v>
      </c>
      <c r="B265" s="206">
        <v>43335</v>
      </c>
      <c r="C265" s="206"/>
      <c r="D265" s="207" t="s">
        <v>796</v>
      </c>
      <c r="E265" s="208" t="s">
        <v>645</v>
      </c>
      <c r="F265" s="239">
        <v>285</v>
      </c>
      <c r="G265" s="208"/>
      <c r="H265" s="208">
        <v>355</v>
      </c>
      <c r="I265" s="210">
        <v>364</v>
      </c>
      <c r="J265" s="211" t="s">
        <v>797</v>
      </c>
      <c r="K265" s="212">
        <v>70</v>
      </c>
      <c r="L265" s="213">
        <v>0.24561403508771901</v>
      </c>
      <c r="M265" s="208" t="s">
        <v>613</v>
      </c>
      <c r="N265" s="214">
        <v>43455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5">
        <v>118</v>
      </c>
      <c r="B266" s="206">
        <v>43341</v>
      </c>
      <c r="C266" s="206"/>
      <c r="D266" s="207" t="s">
        <v>386</v>
      </c>
      <c r="E266" s="208" t="s">
        <v>645</v>
      </c>
      <c r="F266" s="239">
        <v>525</v>
      </c>
      <c r="G266" s="208"/>
      <c r="H266" s="208">
        <v>585</v>
      </c>
      <c r="I266" s="210">
        <v>635</v>
      </c>
      <c r="J266" s="211" t="s">
        <v>798</v>
      </c>
      <c r="K266" s="212">
        <f t="shared" ref="K266:K283" si="118">H266-F266</f>
        <v>60</v>
      </c>
      <c r="L266" s="213">
        <f t="shared" ref="L266:L283" si="119">K266/F266</f>
        <v>0.11428571428571428</v>
      </c>
      <c r="M266" s="208" t="s">
        <v>613</v>
      </c>
      <c r="N266" s="214">
        <v>43662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5">
        <v>119</v>
      </c>
      <c r="B267" s="206">
        <v>43395</v>
      </c>
      <c r="C267" s="206"/>
      <c r="D267" s="207" t="s">
        <v>370</v>
      </c>
      <c r="E267" s="208" t="s">
        <v>645</v>
      </c>
      <c r="F267" s="239">
        <v>475</v>
      </c>
      <c r="G267" s="208"/>
      <c r="H267" s="208">
        <v>574</v>
      </c>
      <c r="I267" s="210">
        <v>570</v>
      </c>
      <c r="J267" s="211" t="s">
        <v>703</v>
      </c>
      <c r="K267" s="212">
        <f t="shared" si="118"/>
        <v>99</v>
      </c>
      <c r="L267" s="213">
        <f t="shared" si="119"/>
        <v>0.20842105263157895</v>
      </c>
      <c r="M267" s="208" t="s">
        <v>613</v>
      </c>
      <c r="N267" s="214">
        <v>43403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120</v>
      </c>
      <c r="B268" s="237">
        <v>43397</v>
      </c>
      <c r="C268" s="237"/>
      <c r="D268" s="238" t="s">
        <v>393</v>
      </c>
      <c r="E268" s="239" t="s">
        <v>645</v>
      </c>
      <c r="F268" s="239">
        <v>707.5</v>
      </c>
      <c r="G268" s="239"/>
      <c r="H268" s="239">
        <v>872</v>
      </c>
      <c r="I268" s="241">
        <v>872</v>
      </c>
      <c r="J268" s="242" t="s">
        <v>703</v>
      </c>
      <c r="K268" s="212">
        <f t="shared" si="118"/>
        <v>164.5</v>
      </c>
      <c r="L268" s="243">
        <f t="shared" si="119"/>
        <v>0.23250883392226149</v>
      </c>
      <c r="M268" s="239" t="s">
        <v>613</v>
      </c>
      <c r="N268" s="244">
        <v>43482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121</v>
      </c>
      <c r="B269" s="237">
        <v>43398</v>
      </c>
      <c r="C269" s="237"/>
      <c r="D269" s="238" t="s">
        <v>799</v>
      </c>
      <c r="E269" s="239" t="s">
        <v>645</v>
      </c>
      <c r="F269" s="239">
        <v>162</v>
      </c>
      <c r="G269" s="239"/>
      <c r="H269" s="239">
        <v>204</v>
      </c>
      <c r="I269" s="241">
        <v>209</v>
      </c>
      <c r="J269" s="242" t="s">
        <v>800</v>
      </c>
      <c r="K269" s="212">
        <f t="shared" si="118"/>
        <v>42</v>
      </c>
      <c r="L269" s="243">
        <f t="shared" si="119"/>
        <v>0.25925925925925924</v>
      </c>
      <c r="M269" s="239" t="s">
        <v>613</v>
      </c>
      <c r="N269" s="244">
        <v>43539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6">
        <v>122</v>
      </c>
      <c r="B270" s="237">
        <v>43399</v>
      </c>
      <c r="C270" s="237"/>
      <c r="D270" s="238" t="s">
        <v>496</v>
      </c>
      <c r="E270" s="239" t="s">
        <v>645</v>
      </c>
      <c r="F270" s="239">
        <v>240</v>
      </c>
      <c r="G270" s="239"/>
      <c r="H270" s="239">
        <v>297</v>
      </c>
      <c r="I270" s="241">
        <v>297</v>
      </c>
      <c r="J270" s="242" t="s">
        <v>703</v>
      </c>
      <c r="K270" s="248">
        <f t="shared" si="118"/>
        <v>57</v>
      </c>
      <c r="L270" s="243">
        <f t="shared" si="119"/>
        <v>0.23749999999999999</v>
      </c>
      <c r="M270" s="239" t="s">
        <v>613</v>
      </c>
      <c r="N270" s="244">
        <v>43417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5">
        <v>123</v>
      </c>
      <c r="B271" s="206">
        <v>43439</v>
      </c>
      <c r="C271" s="206"/>
      <c r="D271" s="207" t="s">
        <v>801</v>
      </c>
      <c r="E271" s="208" t="s">
        <v>645</v>
      </c>
      <c r="F271" s="208">
        <v>202.5</v>
      </c>
      <c r="G271" s="208"/>
      <c r="H271" s="208">
        <v>255</v>
      </c>
      <c r="I271" s="210">
        <v>252</v>
      </c>
      <c r="J271" s="211" t="s">
        <v>703</v>
      </c>
      <c r="K271" s="212">
        <f t="shared" si="118"/>
        <v>52.5</v>
      </c>
      <c r="L271" s="213">
        <f t="shared" si="119"/>
        <v>0.25925925925925924</v>
      </c>
      <c r="M271" s="208" t="s">
        <v>613</v>
      </c>
      <c r="N271" s="214">
        <v>43542</v>
      </c>
      <c r="O271" s="1"/>
      <c r="P271" s="1"/>
      <c r="Q271" s="1"/>
      <c r="R271" s="6" t="s">
        <v>802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6">
        <v>124</v>
      </c>
      <c r="B272" s="237">
        <v>43465</v>
      </c>
      <c r="C272" s="206"/>
      <c r="D272" s="238" t="s">
        <v>426</v>
      </c>
      <c r="E272" s="239" t="s">
        <v>645</v>
      </c>
      <c r="F272" s="239">
        <v>710</v>
      </c>
      <c r="G272" s="239"/>
      <c r="H272" s="239">
        <v>866</v>
      </c>
      <c r="I272" s="241">
        <v>866</v>
      </c>
      <c r="J272" s="242" t="s">
        <v>703</v>
      </c>
      <c r="K272" s="212">
        <f t="shared" si="118"/>
        <v>156</v>
      </c>
      <c r="L272" s="213">
        <f t="shared" si="119"/>
        <v>0.21971830985915494</v>
      </c>
      <c r="M272" s="208" t="s">
        <v>613</v>
      </c>
      <c r="N272" s="214">
        <v>43553</v>
      </c>
      <c r="O272" s="1"/>
      <c r="P272" s="1"/>
      <c r="Q272" s="1"/>
      <c r="R272" s="6" t="s">
        <v>802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125</v>
      </c>
      <c r="B273" s="237">
        <v>43522</v>
      </c>
      <c r="C273" s="237"/>
      <c r="D273" s="238" t="s">
        <v>154</v>
      </c>
      <c r="E273" s="239" t="s">
        <v>645</v>
      </c>
      <c r="F273" s="239">
        <v>337.25</v>
      </c>
      <c r="G273" s="239"/>
      <c r="H273" s="239">
        <v>398.5</v>
      </c>
      <c r="I273" s="241">
        <v>411</v>
      </c>
      <c r="J273" s="211" t="s">
        <v>803</v>
      </c>
      <c r="K273" s="212">
        <f t="shared" si="118"/>
        <v>61.25</v>
      </c>
      <c r="L273" s="213">
        <f t="shared" si="119"/>
        <v>0.1816160118606375</v>
      </c>
      <c r="M273" s="208" t="s">
        <v>613</v>
      </c>
      <c r="N273" s="214">
        <v>43760</v>
      </c>
      <c r="O273" s="1"/>
      <c r="P273" s="1"/>
      <c r="Q273" s="1"/>
      <c r="R273" s="6" t="s">
        <v>802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9">
        <v>126</v>
      </c>
      <c r="B274" s="250">
        <v>43559</v>
      </c>
      <c r="C274" s="250"/>
      <c r="D274" s="251" t="s">
        <v>804</v>
      </c>
      <c r="E274" s="252" t="s">
        <v>645</v>
      </c>
      <c r="F274" s="252">
        <v>130</v>
      </c>
      <c r="G274" s="252"/>
      <c r="H274" s="252">
        <v>65</v>
      </c>
      <c r="I274" s="253">
        <v>158</v>
      </c>
      <c r="J274" s="221" t="s">
        <v>805</v>
      </c>
      <c r="K274" s="222">
        <f t="shared" si="118"/>
        <v>-65</v>
      </c>
      <c r="L274" s="223">
        <f t="shared" si="119"/>
        <v>-0.5</v>
      </c>
      <c r="M274" s="219" t="s">
        <v>626</v>
      </c>
      <c r="N274" s="216">
        <v>43726</v>
      </c>
      <c r="O274" s="1"/>
      <c r="P274" s="1"/>
      <c r="Q274" s="1"/>
      <c r="R274" s="6" t="s">
        <v>806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127</v>
      </c>
      <c r="B275" s="237">
        <v>43017</v>
      </c>
      <c r="C275" s="237"/>
      <c r="D275" s="238" t="s">
        <v>187</v>
      </c>
      <c r="E275" s="239" t="s">
        <v>645</v>
      </c>
      <c r="F275" s="239">
        <v>141.5</v>
      </c>
      <c r="G275" s="239"/>
      <c r="H275" s="239">
        <v>183.5</v>
      </c>
      <c r="I275" s="241">
        <v>210</v>
      </c>
      <c r="J275" s="211" t="s">
        <v>800</v>
      </c>
      <c r="K275" s="212">
        <f t="shared" si="118"/>
        <v>42</v>
      </c>
      <c r="L275" s="213">
        <f t="shared" si="119"/>
        <v>0.29681978798586572</v>
      </c>
      <c r="M275" s="208" t="s">
        <v>613</v>
      </c>
      <c r="N275" s="214">
        <v>43042</v>
      </c>
      <c r="O275" s="1"/>
      <c r="P275" s="1"/>
      <c r="Q275" s="1"/>
      <c r="R275" s="6" t="s">
        <v>806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9">
        <v>128</v>
      </c>
      <c r="B276" s="250">
        <v>43074</v>
      </c>
      <c r="C276" s="250"/>
      <c r="D276" s="251" t="s">
        <v>807</v>
      </c>
      <c r="E276" s="252" t="s">
        <v>645</v>
      </c>
      <c r="F276" s="247">
        <v>172</v>
      </c>
      <c r="G276" s="252"/>
      <c r="H276" s="252">
        <v>155.25</v>
      </c>
      <c r="I276" s="253">
        <v>230</v>
      </c>
      <c r="J276" s="221" t="s">
        <v>808</v>
      </c>
      <c r="K276" s="222">
        <f t="shared" si="118"/>
        <v>-16.75</v>
      </c>
      <c r="L276" s="223">
        <f t="shared" si="119"/>
        <v>-9.7383720930232565E-2</v>
      </c>
      <c r="M276" s="219" t="s">
        <v>626</v>
      </c>
      <c r="N276" s="216">
        <v>43787</v>
      </c>
      <c r="O276" s="1"/>
      <c r="P276" s="1"/>
      <c r="Q276" s="1"/>
      <c r="R276" s="6" t="s">
        <v>806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6">
        <v>129</v>
      </c>
      <c r="B277" s="237">
        <v>43398</v>
      </c>
      <c r="C277" s="237"/>
      <c r="D277" s="238" t="s">
        <v>109</v>
      </c>
      <c r="E277" s="239" t="s">
        <v>645</v>
      </c>
      <c r="F277" s="239">
        <v>698.5</v>
      </c>
      <c r="G277" s="239"/>
      <c r="H277" s="239">
        <v>890</v>
      </c>
      <c r="I277" s="241">
        <v>890</v>
      </c>
      <c r="J277" s="211" t="s">
        <v>809</v>
      </c>
      <c r="K277" s="212">
        <f t="shared" si="118"/>
        <v>191.5</v>
      </c>
      <c r="L277" s="213">
        <f t="shared" si="119"/>
        <v>0.27415891195418757</v>
      </c>
      <c r="M277" s="208" t="s">
        <v>613</v>
      </c>
      <c r="N277" s="214">
        <v>44328</v>
      </c>
      <c r="O277" s="1"/>
      <c r="P277" s="1"/>
      <c r="Q277" s="1"/>
      <c r="R277" s="6" t="s">
        <v>802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130</v>
      </c>
      <c r="B278" s="237">
        <v>42877</v>
      </c>
      <c r="C278" s="237"/>
      <c r="D278" s="238" t="s">
        <v>385</v>
      </c>
      <c r="E278" s="239" t="s">
        <v>645</v>
      </c>
      <c r="F278" s="239">
        <v>127.6</v>
      </c>
      <c r="G278" s="239"/>
      <c r="H278" s="239">
        <v>138</v>
      </c>
      <c r="I278" s="241">
        <v>190</v>
      </c>
      <c r="J278" s="211" t="s">
        <v>810</v>
      </c>
      <c r="K278" s="212">
        <f t="shared" si="118"/>
        <v>10.400000000000006</v>
      </c>
      <c r="L278" s="213">
        <f t="shared" si="119"/>
        <v>8.1504702194357417E-2</v>
      </c>
      <c r="M278" s="208" t="s">
        <v>613</v>
      </c>
      <c r="N278" s="214">
        <v>43774</v>
      </c>
      <c r="O278" s="1"/>
      <c r="P278" s="1"/>
      <c r="Q278" s="1"/>
      <c r="R278" s="6" t="s">
        <v>806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6">
        <v>131</v>
      </c>
      <c r="B279" s="237">
        <v>43158</v>
      </c>
      <c r="C279" s="237"/>
      <c r="D279" s="238" t="s">
        <v>811</v>
      </c>
      <c r="E279" s="239" t="s">
        <v>645</v>
      </c>
      <c r="F279" s="239">
        <v>317</v>
      </c>
      <c r="G279" s="239"/>
      <c r="H279" s="239">
        <v>382.5</v>
      </c>
      <c r="I279" s="241">
        <v>398</v>
      </c>
      <c r="J279" s="211" t="s">
        <v>812</v>
      </c>
      <c r="K279" s="212">
        <f t="shared" si="118"/>
        <v>65.5</v>
      </c>
      <c r="L279" s="213">
        <f t="shared" si="119"/>
        <v>0.20662460567823343</v>
      </c>
      <c r="M279" s="208" t="s">
        <v>613</v>
      </c>
      <c r="N279" s="214">
        <v>44238</v>
      </c>
      <c r="O279" s="1"/>
      <c r="P279" s="1"/>
      <c r="Q279" s="1"/>
      <c r="R279" s="6" t="s">
        <v>806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9">
        <v>132</v>
      </c>
      <c r="B280" s="250">
        <v>43164</v>
      </c>
      <c r="C280" s="250"/>
      <c r="D280" s="251" t="s">
        <v>146</v>
      </c>
      <c r="E280" s="252" t="s">
        <v>645</v>
      </c>
      <c r="F280" s="247">
        <f>510-14.4</f>
        <v>495.6</v>
      </c>
      <c r="G280" s="252"/>
      <c r="H280" s="252">
        <v>350</v>
      </c>
      <c r="I280" s="253">
        <v>672</v>
      </c>
      <c r="J280" s="221" t="s">
        <v>813</v>
      </c>
      <c r="K280" s="222">
        <f t="shared" si="118"/>
        <v>-145.60000000000002</v>
      </c>
      <c r="L280" s="223">
        <f t="shared" si="119"/>
        <v>-0.29378531073446329</v>
      </c>
      <c r="M280" s="219" t="s">
        <v>626</v>
      </c>
      <c r="N280" s="216">
        <v>43887</v>
      </c>
      <c r="O280" s="1"/>
      <c r="P280" s="1"/>
      <c r="Q280" s="1"/>
      <c r="R280" s="6" t="s">
        <v>802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9">
        <v>133</v>
      </c>
      <c r="B281" s="250">
        <v>43237</v>
      </c>
      <c r="C281" s="250"/>
      <c r="D281" s="251" t="s">
        <v>488</v>
      </c>
      <c r="E281" s="252" t="s">
        <v>645</v>
      </c>
      <c r="F281" s="247">
        <v>230.3</v>
      </c>
      <c r="G281" s="252"/>
      <c r="H281" s="252">
        <v>102.5</v>
      </c>
      <c r="I281" s="253">
        <v>348</v>
      </c>
      <c r="J281" s="221" t="s">
        <v>814</v>
      </c>
      <c r="K281" s="222">
        <f t="shared" si="118"/>
        <v>-127.80000000000001</v>
      </c>
      <c r="L281" s="223">
        <f t="shared" si="119"/>
        <v>-0.55492835432045162</v>
      </c>
      <c r="M281" s="219" t="s">
        <v>626</v>
      </c>
      <c r="N281" s="216">
        <v>43896</v>
      </c>
      <c r="O281" s="1"/>
      <c r="P281" s="1"/>
      <c r="Q281" s="1"/>
      <c r="R281" s="6" t="s">
        <v>802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134</v>
      </c>
      <c r="B282" s="237">
        <v>43258</v>
      </c>
      <c r="C282" s="237"/>
      <c r="D282" s="238" t="s">
        <v>450</v>
      </c>
      <c r="E282" s="239" t="s">
        <v>645</v>
      </c>
      <c r="F282" s="239">
        <f>342.5-5.1</f>
        <v>337.4</v>
      </c>
      <c r="G282" s="239"/>
      <c r="H282" s="239">
        <v>412.5</v>
      </c>
      <c r="I282" s="241">
        <v>439</v>
      </c>
      <c r="J282" s="211" t="s">
        <v>815</v>
      </c>
      <c r="K282" s="212">
        <f t="shared" si="118"/>
        <v>75.100000000000023</v>
      </c>
      <c r="L282" s="213">
        <f t="shared" si="119"/>
        <v>0.22258446947243635</v>
      </c>
      <c r="M282" s="208" t="s">
        <v>613</v>
      </c>
      <c r="N282" s="214">
        <v>44230</v>
      </c>
      <c r="O282" s="1"/>
      <c r="P282" s="1"/>
      <c r="Q282" s="1"/>
      <c r="R282" s="6" t="s">
        <v>806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0">
        <v>135</v>
      </c>
      <c r="B283" s="229">
        <v>43285</v>
      </c>
      <c r="C283" s="229"/>
      <c r="D283" s="230" t="s">
        <v>56</v>
      </c>
      <c r="E283" s="231" t="s">
        <v>645</v>
      </c>
      <c r="F283" s="231">
        <f>127.5-5.53</f>
        <v>121.97</v>
      </c>
      <c r="G283" s="232"/>
      <c r="H283" s="232">
        <v>122.5</v>
      </c>
      <c r="I283" s="232">
        <v>170</v>
      </c>
      <c r="J283" s="233" t="s">
        <v>849</v>
      </c>
      <c r="K283" s="234">
        <f t="shared" si="118"/>
        <v>0.53000000000000114</v>
      </c>
      <c r="L283" s="235">
        <f t="shared" si="119"/>
        <v>4.3453308190538747E-3</v>
      </c>
      <c r="M283" s="231" t="s">
        <v>736</v>
      </c>
      <c r="N283" s="229">
        <v>44431</v>
      </c>
      <c r="O283" s="1"/>
      <c r="P283" s="1"/>
      <c r="Q283" s="1"/>
      <c r="R283" s="6" t="s">
        <v>802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9">
        <v>136</v>
      </c>
      <c r="B284" s="250">
        <v>43294</v>
      </c>
      <c r="C284" s="250"/>
      <c r="D284" s="251" t="s">
        <v>372</v>
      </c>
      <c r="E284" s="252" t="s">
        <v>645</v>
      </c>
      <c r="F284" s="247">
        <v>46.5</v>
      </c>
      <c r="G284" s="252"/>
      <c r="H284" s="252">
        <v>17</v>
      </c>
      <c r="I284" s="253">
        <v>59</v>
      </c>
      <c r="J284" s="221" t="s">
        <v>816</v>
      </c>
      <c r="K284" s="222">
        <f t="shared" ref="K284:K292" si="120">H284-F284</f>
        <v>-29.5</v>
      </c>
      <c r="L284" s="223">
        <f t="shared" ref="L284:L292" si="121">K284/F284</f>
        <v>-0.63440860215053763</v>
      </c>
      <c r="M284" s="219" t="s">
        <v>626</v>
      </c>
      <c r="N284" s="216">
        <v>43887</v>
      </c>
      <c r="O284" s="1"/>
      <c r="P284" s="1"/>
      <c r="Q284" s="1"/>
      <c r="R284" s="6" t="s">
        <v>802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137</v>
      </c>
      <c r="B285" s="237">
        <v>43396</v>
      </c>
      <c r="C285" s="237"/>
      <c r="D285" s="238" t="s">
        <v>428</v>
      </c>
      <c r="E285" s="239" t="s">
        <v>645</v>
      </c>
      <c r="F285" s="239">
        <v>156.5</v>
      </c>
      <c r="G285" s="239"/>
      <c r="H285" s="239">
        <v>207.5</v>
      </c>
      <c r="I285" s="241">
        <v>191</v>
      </c>
      <c r="J285" s="211" t="s">
        <v>703</v>
      </c>
      <c r="K285" s="212">
        <f t="shared" si="120"/>
        <v>51</v>
      </c>
      <c r="L285" s="213">
        <f t="shared" si="121"/>
        <v>0.32587859424920129</v>
      </c>
      <c r="M285" s="208" t="s">
        <v>613</v>
      </c>
      <c r="N285" s="214">
        <v>44369</v>
      </c>
      <c r="O285" s="1"/>
      <c r="P285" s="1"/>
      <c r="Q285" s="1"/>
      <c r="R285" s="6" t="s">
        <v>802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138</v>
      </c>
      <c r="B286" s="237">
        <v>43439</v>
      </c>
      <c r="C286" s="237"/>
      <c r="D286" s="238" t="s">
        <v>332</v>
      </c>
      <c r="E286" s="239" t="s">
        <v>645</v>
      </c>
      <c r="F286" s="239">
        <v>259.5</v>
      </c>
      <c r="G286" s="239"/>
      <c r="H286" s="239">
        <v>320</v>
      </c>
      <c r="I286" s="241">
        <v>320</v>
      </c>
      <c r="J286" s="211" t="s">
        <v>703</v>
      </c>
      <c r="K286" s="212">
        <f t="shared" si="120"/>
        <v>60.5</v>
      </c>
      <c r="L286" s="213">
        <f t="shared" si="121"/>
        <v>0.23314065510597304</v>
      </c>
      <c r="M286" s="208" t="s">
        <v>613</v>
      </c>
      <c r="N286" s="214">
        <v>44323</v>
      </c>
      <c r="O286" s="1"/>
      <c r="P286" s="1"/>
      <c r="Q286" s="1"/>
      <c r="R286" s="6" t="s">
        <v>802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9">
        <v>139</v>
      </c>
      <c r="B287" s="250">
        <v>43439</v>
      </c>
      <c r="C287" s="250"/>
      <c r="D287" s="251" t="s">
        <v>817</v>
      </c>
      <c r="E287" s="252" t="s">
        <v>645</v>
      </c>
      <c r="F287" s="252">
        <v>715</v>
      </c>
      <c r="G287" s="252"/>
      <c r="H287" s="252">
        <v>445</v>
      </c>
      <c r="I287" s="253">
        <v>840</v>
      </c>
      <c r="J287" s="221" t="s">
        <v>818</v>
      </c>
      <c r="K287" s="222">
        <f t="shared" si="120"/>
        <v>-270</v>
      </c>
      <c r="L287" s="223">
        <f t="shared" si="121"/>
        <v>-0.3776223776223776</v>
      </c>
      <c r="M287" s="219" t="s">
        <v>626</v>
      </c>
      <c r="N287" s="216">
        <v>43800</v>
      </c>
      <c r="O287" s="1"/>
      <c r="P287" s="1"/>
      <c r="Q287" s="1"/>
      <c r="R287" s="6" t="s">
        <v>802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6">
        <v>140</v>
      </c>
      <c r="B288" s="237">
        <v>43469</v>
      </c>
      <c r="C288" s="237"/>
      <c r="D288" s="238" t="s">
        <v>159</v>
      </c>
      <c r="E288" s="239" t="s">
        <v>645</v>
      </c>
      <c r="F288" s="239">
        <v>875</v>
      </c>
      <c r="G288" s="239"/>
      <c r="H288" s="239">
        <v>1165</v>
      </c>
      <c r="I288" s="241">
        <v>1185</v>
      </c>
      <c r="J288" s="211" t="s">
        <v>819</v>
      </c>
      <c r="K288" s="212">
        <f t="shared" si="120"/>
        <v>290</v>
      </c>
      <c r="L288" s="213">
        <f t="shared" si="121"/>
        <v>0.33142857142857141</v>
      </c>
      <c r="M288" s="208" t="s">
        <v>613</v>
      </c>
      <c r="N288" s="214">
        <v>43847</v>
      </c>
      <c r="O288" s="1"/>
      <c r="P288" s="1"/>
      <c r="Q288" s="1"/>
      <c r="R288" s="6" t="s">
        <v>802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6">
        <v>141</v>
      </c>
      <c r="B289" s="237">
        <v>43559</v>
      </c>
      <c r="C289" s="237"/>
      <c r="D289" s="238" t="s">
        <v>348</v>
      </c>
      <c r="E289" s="239" t="s">
        <v>645</v>
      </c>
      <c r="F289" s="239">
        <f>387-14.63</f>
        <v>372.37</v>
      </c>
      <c r="G289" s="239"/>
      <c r="H289" s="239">
        <v>490</v>
      </c>
      <c r="I289" s="241">
        <v>490</v>
      </c>
      <c r="J289" s="211" t="s">
        <v>703</v>
      </c>
      <c r="K289" s="212">
        <f t="shared" si="120"/>
        <v>117.63</v>
      </c>
      <c r="L289" s="213">
        <f t="shared" si="121"/>
        <v>0.31589548030185027</v>
      </c>
      <c r="M289" s="208" t="s">
        <v>613</v>
      </c>
      <c r="N289" s="214">
        <v>43850</v>
      </c>
      <c r="O289" s="1"/>
      <c r="P289" s="1"/>
      <c r="Q289" s="1"/>
      <c r="R289" s="6" t="s">
        <v>802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9">
        <v>142</v>
      </c>
      <c r="B290" s="250">
        <v>43578</v>
      </c>
      <c r="C290" s="250"/>
      <c r="D290" s="251" t="s">
        <v>820</v>
      </c>
      <c r="E290" s="252" t="s">
        <v>615</v>
      </c>
      <c r="F290" s="252">
        <v>220</v>
      </c>
      <c r="G290" s="252"/>
      <c r="H290" s="252">
        <v>127.5</v>
      </c>
      <c r="I290" s="253">
        <v>284</v>
      </c>
      <c r="J290" s="221" t="s">
        <v>821</v>
      </c>
      <c r="K290" s="222">
        <f t="shared" si="120"/>
        <v>-92.5</v>
      </c>
      <c r="L290" s="223">
        <f t="shared" si="121"/>
        <v>-0.42045454545454547</v>
      </c>
      <c r="M290" s="219" t="s">
        <v>626</v>
      </c>
      <c r="N290" s="216">
        <v>43896</v>
      </c>
      <c r="O290" s="1"/>
      <c r="P290" s="1"/>
      <c r="Q290" s="1"/>
      <c r="R290" s="6" t="s">
        <v>802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6">
        <v>143</v>
      </c>
      <c r="B291" s="237">
        <v>43622</v>
      </c>
      <c r="C291" s="237"/>
      <c r="D291" s="238" t="s">
        <v>497</v>
      </c>
      <c r="E291" s="239" t="s">
        <v>615</v>
      </c>
      <c r="F291" s="239">
        <v>332.8</v>
      </c>
      <c r="G291" s="239"/>
      <c r="H291" s="239">
        <v>405</v>
      </c>
      <c r="I291" s="241">
        <v>419</v>
      </c>
      <c r="J291" s="211" t="s">
        <v>822</v>
      </c>
      <c r="K291" s="212">
        <f t="shared" si="120"/>
        <v>72.199999999999989</v>
      </c>
      <c r="L291" s="213">
        <f t="shared" si="121"/>
        <v>0.21694711538461534</v>
      </c>
      <c r="M291" s="208" t="s">
        <v>613</v>
      </c>
      <c r="N291" s="214">
        <v>43860</v>
      </c>
      <c r="O291" s="1"/>
      <c r="P291" s="1"/>
      <c r="Q291" s="1"/>
      <c r="R291" s="6" t="s">
        <v>806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0">
        <v>144</v>
      </c>
      <c r="B292" s="229">
        <v>43641</v>
      </c>
      <c r="C292" s="229"/>
      <c r="D292" s="230" t="s">
        <v>152</v>
      </c>
      <c r="E292" s="231" t="s">
        <v>645</v>
      </c>
      <c r="F292" s="231">
        <v>386</v>
      </c>
      <c r="G292" s="232"/>
      <c r="H292" s="232">
        <v>395</v>
      </c>
      <c r="I292" s="232">
        <v>452</v>
      </c>
      <c r="J292" s="233" t="s">
        <v>823</v>
      </c>
      <c r="K292" s="234">
        <f t="shared" si="120"/>
        <v>9</v>
      </c>
      <c r="L292" s="235">
        <f t="shared" si="121"/>
        <v>2.3316062176165803E-2</v>
      </c>
      <c r="M292" s="231" t="s">
        <v>736</v>
      </c>
      <c r="N292" s="229">
        <v>43868</v>
      </c>
      <c r="O292" s="1"/>
      <c r="P292" s="1"/>
      <c r="Q292" s="1"/>
      <c r="R292" s="6" t="s">
        <v>806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0">
        <v>145</v>
      </c>
      <c r="B293" s="229">
        <v>43707</v>
      </c>
      <c r="C293" s="229"/>
      <c r="D293" s="230" t="s">
        <v>132</v>
      </c>
      <c r="E293" s="231" t="s">
        <v>645</v>
      </c>
      <c r="F293" s="231">
        <v>137.5</v>
      </c>
      <c r="G293" s="232"/>
      <c r="H293" s="232">
        <v>138.5</v>
      </c>
      <c r="I293" s="232">
        <v>190</v>
      </c>
      <c r="J293" s="233" t="s">
        <v>848</v>
      </c>
      <c r="K293" s="234">
        <f t="shared" ref="K293" si="122">H293-F293</f>
        <v>1</v>
      </c>
      <c r="L293" s="235">
        <f t="shared" ref="L293" si="123">K293/F293</f>
        <v>7.2727272727272727E-3</v>
      </c>
      <c r="M293" s="231" t="s">
        <v>736</v>
      </c>
      <c r="N293" s="229">
        <v>44432</v>
      </c>
      <c r="O293" s="1"/>
      <c r="P293" s="1"/>
      <c r="Q293" s="1"/>
      <c r="R293" s="6" t="s">
        <v>802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146</v>
      </c>
      <c r="B294" s="237">
        <v>43731</v>
      </c>
      <c r="C294" s="237"/>
      <c r="D294" s="238" t="s">
        <v>441</v>
      </c>
      <c r="E294" s="239" t="s">
        <v>645</v>
      </c>
      <c r="F294" s="239">
        <v>235</v>
      </c>
      <c r="G294" s="239"/>
      <c r="H294" s="239">
        <v>295</v>
      </c>
      <c r="I294" s="241">
        <v>296</v>
      </c>
      <c r="J294" s="211" t="s">
        <v>824</v>
      </c>
      <c r="K294" s="212">
        <f t="shared" ref="K294:K299" si="124">H294-F294</f>
        <v>60</v>
      </c>
      <c r="L294" s="213">
        <f t="shared" ref="L294:L299" si="125">K294/F294</f>
        <v>0.25531914893617019</v>
      </c>
      <c r="M294" s="208" t="s">
        <v>613</v>
      </c>
      <c r="N294" s="214">
        <v>43844</v>
      </c>
      <c r="O294" s="1"/>
      <c r="P294" s="1"/>
      <c r="Q294" s="1"/>
      <c r="R294" s="6" t="s">
        <v>806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6">
        <v>147</v>
      </c>
      <c r="B295" s="237">
        <v>43752</v>
      </c>
      <c r="C295" s="237"/>
      <c r="D295" s="238" t="s">
        <v>825</v>
      </c>
      <c r="E295" s="239" t="s">
        <v>645</v>
      </c>
      <c r="F295" s="239">
        <v>277.5</v>
      </c>
      <c r="G295" s="239"/>
      <c r="H295" s="239">
        <v>333</v>
      </c>
      <c r="I295" s="241">
        <v>333</v>
      </c>
      <c r="J295" s="211" t="s">
        <v>826</v>
      </c>
      <c r="K295" s="212">
        <f t="shared" si="124"/>
        <v>55.5</v>
      </c>
      <c r="L295" s="213">
        <f t="shared" si="125"/>
        <v>0.2</v>
      </c>
      <c r="M295" s="208" t="s">
        <v>613</v>
      </c>
      <c r="N295" s="214">
        <v>43846</v>
      </c>
      <c r="O295" s="1"/>
      <c r="P295" s="1"/>
      <c r="Q295" s="1"/>
      <c r="R295" s="6" t="s">
        <v>802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6">
        <v>148</v>
      </c>
      <c r="B296" s="237">
        <v>43752</v>
      </c>
      <c r="C296" s="237"/>
      <c r="D296" s="238" t="s">
        <v>827</v>
      </c>
      <c r="E296" s="239" t="s">
        <v>645</v>
      </c>
      <c r="F296" s="239">
        <v>930</v>
      </c>
      <c r="G296" s="239"/>
      <c r="H296" s="239">
        <v>1165</v>
      </c>
      <c r="I296" s="241">
        <v>1200</v>
      </c>
      <c r="J296" s="211" t="s">
        <v>828</v>
      </c>
      <c r="K296" s="212">
        <f t="shared" si="124"/>
        <v>235</v>
      </c>
      <c r="L296" s="213">
        <f t="shared" si="125"/>
        <v>0.25268817204301075</v>
      </c>
      <c r="M296" s="208" t="s">
        <v>613</v>
      </c>
      <c r="N296" s="214">
        <v>43847</v>
      </c>
      <c r="O296" s="1"/>
      <c r="P296" s="1"/>
      <c r="Q296" s="1"/>
      <c r="R296" s="6" t="s">
        <v>806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6">
        <v>149</v>
      </c>
      <c r="B297" s="237">
        <v>43753</v>
      </c>
      <c r="C297" s="237"/>
      <c r="D297" s="238" t="s">
        <v>829</v>
      </c>
      <c r="E297" s="239" t="s">
        <v>645</v>
      </c>
      <c r="F297" s="209">
        <v>111</v>
      </c>
      <c r="G297" s="239"/>
      <c r="H297" s="239">
        <v>141</v>
      </c>
      <c r="I297" s="241">
        <v>141</v>
      </c>
      <c r="J297" s="211" t="s">
        <v>629</v>
      </c>
      <c r="K297" s="212">
        <f t="shared" si="124"/>
        <v>30</v>
      </c>
      <c r="L297" s="213">
        <f t="shared" si="125"/>
        <v>0.27027027027027029</v>
      </c>
      <c r="M297" s="208" t="s">
        <v>613</v>
      </c>
      <c r="N297" s="214">
        <v>44328</v>
      </c>
      <c r="O297" s="1"/>
      <c r="P297" s="1"/>
      <c r="Q297" s="1"/>
      <c r="R297" s="6" t="s">
        <v>806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6">
        <v>150</v>
      </c>
      <c r="B298" s="237">
        <v>43753</v>
      </c>
      <c r="C298" s="237"/>
      <c r="D298" s="238" t="s">
        <v>830</v>
      </c>
      <c r="E298" s="239" t="s">
        <v>645</v>
      </c>
      <c r="F298" s="209">
        <v>296</v>
      </c>
      <c r="G298" s="239"/>
      <c r="H298" s="239">
        <v>370</v>
      </c>
      <c r="I298" s="241">
        <v>370</v>
      </c>
      <c r="J298" s="211" t="s">
        <v>703</v>
      </c>
      <c r="K298" s="212">
        <f t="shared" si="124"/>
        <v>74</v>
      </c>
      <c r="L298" s="213">
        <f t="shared" si="125"/>
        <v>0.25</v>
      </c>
      <c r="M298" s="208" t="s">
        <v>613</v>
      </c>
      <c r="N298" s="214">
        <v>43853</v>
      </c>
      <c r="O298" s="1"/>
      <c r="P298" s="1"/>
      <c r="Q298" s="1"/>
      <c r="R298" s="6" t="s">
        <v>806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6">
        <v>151</v>
      </c>
      <c r="B299" s="237">
        <v>43754</v>
      </c>
      <c r="C299" s="237"/>
      <c r="D299" s="238" t="s">
        <v>831</v>
      </c>
      <c r="E299" s="239" t="s">
        <v>645</v>
      </c>
      <c r="F299" s="209">
        <v>300</v>
      </c>
      <c r="G299" s="239"/>
      <c r="H299" s="239">
        <v>382.5</v>
      </c>
      <c r="I299" s="241">
        <v>344</v>
      </c>
      <c r="J299" s="211" t="s">
        <v>832</v>
      </c>
      <c r="K299" s="212">
        <f t="shared" si="124"/>
        <v>82.5</v>
      </c>
      <c r="L299" s="213">
        <f t="shared" si="125"/>
        <v>0.27500000000000002</v>
      </c>
      <c r="M299" s="208" t="s">
        <v>613</v>
      </c>
      <c r="N299" s="214">
        <v>44238</v>
      </c>
      <c r="O299" s="1"/>
      <c r="P299" s="1"/>
      <c r="Q299" s="1"/>
      <c r="R299" s="6" t="s">
        <v>806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55">
        <v>152</v>
      </c>
      <c r="B300" s="256">
        <v>43832</v>
      </c>
      <c r="C300" s="256"/>
      <c r="D300" s="257" t="s">
        <v>833</v>
      </c>
      <c r="E300" s="56" t="s">
        <v>645</v>
      </c>
      <c r="F300" s="258" t="s">
        <v>834</v>
      </c>
      <c r="G300" s="56"/>
      <c r="H300" s="56"/>
      <c r="I300" s="259">
        <v>590</v>
      </c>
      <c r="J300" s="254" t="s">
        <v>616</v>
      </c>
      <c r="K300" s="254"/>
      <c r="L300" s="260"/>
      <c r="M300" s="261" t="s">
        <v>616</v>
      </c>
      <c r="N300" s="262"/>
      <c r="O300" s="1"/>
      <c r="P300" s="1"/>
      <c r="Q300" s="1"/>
      <c r="R300" s="6" t="s">
        <v>806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6">
        <v>153</v>
      </c>
      <c r="B301" s="237">
        <v>43966</v>
      </c>
      <c r="C301" s="237"/>
      <c r="D301" s="238" t="s">
        <v>72</v>
      </c>
      <c r="E301" s="239" t="s">
        <v>645</v>
      </c>
      <c r="F301" s="209">
        <v>67.5</v>
      </c>
      <c r="G301" s="239"/>
      <c r="H301" s="239">
        <v>86</v>
      </c>
      <c r="I301" s="241">
        <v>86</v>
      </c>
      <c r="J301" s="211" t="s">
        <v>835</v>
      </c>
      <c r="K301" s="212">
        <f t="shared" ref="K301:K308" si="126">H301-F301</f>
        <v>18.5</v>
      </c>
      <c r="L301" s="213">
        <f t="shared" ref="L301:L308" si="127">K301/F301</f>
        <v>0.27407407407407408</v>
      </c>
      <c r="M301" s="208" t="s">
        <v>613</v>
      </c>
      <c r="N301" s="214">
        <v>44008</v>
      </c>
      <c r="O301" s="1"/>
      <c r="P301" s="1"/>
      <c r="Q301" s="1"/>
      <c r="R301" s="6" t="s">
        <v>806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154</v>
      </c>
      <c r="B302" s="237">
        <v>44035</v>
      </c>
      <c r="C302" s="237"/>
      <c r="D302" s="238" t="s">
        <v>496</v>
      </c>
      <c r="E302" s="239" t="s">
        <v>645</v>
      </c>
      <c r="F302" s="209">
        <v>231</v>
      </c>
      <c r="G302" s="239"/>
      <c r="H302" s="239">
        <v>281</v>
      </c>
      <c r="I302" s="241">
        <v>281</v>
      </c>
      <c r="J302" s="211" t="s">
        <v>703</v>
      </c>
      <c r="K302" s="212">
        <f t="shared" si="126"/>
        <v>50</v>
      </c>
      <c r="L302" s="213">
        <f t="shared" si="127"/>
        <v>0.21645021645021645</v>
      </c>
      <c r="M302" s="208" t="s">
        <v>613</v>
      </c>
      <c r="N302" s="214">
        <v>44358</v>
      </c>
      <c r="O302" s="1"/>
      <c r="P302" s="1"/>
      <c r="Q302" s="1"/>
      <c r="R302" s="6" t="s">
        <v>806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6">
        <v>155</v>
      </c>
      <c r="B303" s="237">
        <v>44092</v>
      </c>
      <c r="C303" s="237"/>
      <c r="D303" s="238" t="s">
        <v>417</v>
      </c>
      <c r="E303" s="239" t="s">
        <v>645</v>
      </c>
      <c r="F303" s="239">
        <v>206</v>
      </c>
      <c r="G303" s="239"/>
      <c r="H303" s="239">
        <v>248</v>
      </c>
      <c r="I303" s="241">
        <v>248</v>
      </c>
      <c r="J303" s="211" t="s">
        <v>703</v>
      </c>
      <c r="K303" s="212">
        <f t="shared" si="126"/>
        <v>42</v>
      </c>
      <c r="L303" s="213">
        <f t="shared" si="127"/>
        <v>0.20388349514563106</v>
      </c>
      <c r="M303" s="208" t="s">
        <v>613</v>
      </c>
      <c r="N303" s="214">
        <v>44214</v>
      </c>
      <c r="O303" s="1"/>
      <c r="P303" s="1"/>
      <c r="Q303" s="1"/>
      <c r="R303" s="6" t="s">
        <v>806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6">
        <v>156</v>
      </c>
      <c r="B304" s="237">
        <v>44140</v>
      </c>
      <c r="C304" s="237"/>
      <c r="D304" s="238" t="s">
        <v>417</v>
      </c>
      <c r="E304" s="239" t="s">
        <v>645</v>
      </c>
      <c r="F304" s="239">
        <v>182.5</v>
      </c>
      <c r="G304" s="239"/>
      <c r="H304" s="239">
        <v>248</v>
      </c>
      <c r="I304" s="241">
        <v>248</v>
      </c>
      <c r="J304" s="211" t="s">
        <v>703</v>
      </c>
      <c r="K304" s="212">
        <f t="shared" si="126"/>
        <v>65.5</v>
      </c>
      <c r="L304" s="213">
        <f t="shared" si="127"/>
        <v>0.35890410958904112</v>
      </c>
      <c r="M304" s="208" t="s">
        <v>613</v>
      </c>
      <c r="N304" s="214">
        <v>44214</v>
      </c>
      <c r="O304" s="1"/>
      <c r="P304" s="1"/>
      <c r="Q304" s="1"/>
      <c r="R304" s="6" t="s">
        <v>806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6">
        <v>157</v>
      </c>
      <c r="B305" s="237">
        <v>44140</v>
      </c>
      <c r="C305" s="237"/>
      <c r="D305" s="238" t="s">
        <v>332</v>
      </c>
      <c r="E305" s="239" t="s">
        <v>645</v>
      </c>
      <c r="F305" s="239">
        <v>247.5</v>
      </c>
      <c r="G305" s="239"/>
      <c r="H305" s="239">
        <v>320</v>
      </c>
      <c r="I305" s="241">
        <v>320</v>
      </c>
      <c r="J305" s="211" t="s">
        <v>703</v>
      </c>
      <c r="K305" s="212">
        <f t="shared" si="126"/>
        <v>72.5</v>
      </c>
      <c r="L305" s="213">
        <f t="shared" si="127"/>
        <v>0.29292929292929293</v>
      </c>
      <c r="M305" s="208" t="s">
        <v>613</v>
      </c>
      <c r="N305" s="214">
        <v>44323</v>
      </c>
      <c r="O305" s="1"/>
      <c r="P305" s="1"/>
      <c r="Q305" s="1"/>
      <c r="R305" s="6" t="s">
        <v>806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6">
        <v>158</v>
      </c>
      <c r="B306" s="237">
        <v>44140</v>
      </c>
      <c r="C306" s="237"/>
      <c r="D306" s="238" t="s">
        <v>273</v>
      </c>
      <c r="E306" s="239" t="s">
        <v>645</v>
      </c>
      <c r="F306" s="209">
        <v>925</v>
      </c>
      <c r="G306" s="239"/>
      <c r="H306" s="239">
        <v>1095</v>
      </c>
      <c r="I306" s="241">
        <v>1093</v>
      </c>
      <c r="J306" s="211" t="s">
        <v>836</v>
      </c>
      <c r="K306" s="212">
        <f t="shared" si="126"/>
        <v>170</v>
      </c>
      <c r="L306" s="213">
        <f t="shared" si="127"/>
        <v>0.18378378378378379</v>
      </c>
      <c r="M306" s="208" t="s">
        <v>613</v>
      </c>
      <c r="N306" s="214">
        <v>44201</v>
      </c>
      <c r="O306" s="1"/>
      <c r="P306" s="1"/>
      <c r="Q306" s="1"/>
      <c r="R306" s="6" t="s">
        <v>806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6">
        <v>159</v>
      </c>
      <c r="B307" s="237">
        <v>44140</v>
      </c>
      <c r="C307" s="237"/>
      <c r="D307" s="238" t="s">
        <v>348</v>
      </c>
      <c r="E307" s="239" t="s">
        <v>645</v>
      </c>
      <c r="F307" s="209">
        <v>332.5</v>
      </c>
      <c r="G307" s="239"/>
      <c r="H307" s="239">
        <v>393</v>
      </c>
      <c r="I307" s="241">
        <v>406</v>
      </c>
      <c r="J307" s="211" t="s">
        <v>837</v>
      </c>
      <c r="K307" s="212">
        <f t="shared" si="126"/>
        <v>60.5</v>
      </c>
      <c r="L307" s="213">
        <f t="shared" si="127"/>
        <v>0.18195488721804512</v>
      </c>
      <c r="M307" s="208" t="s">
        <v>613</v>
      </c>
      <c r="N307" s="214">
        <v>44256</v>
      </c>
      <c r="O307" s="1"/>
      <c r="P307" s="1"/>
      <c r="Q307" s="1"/>
      <c r="R307" s="6" t="s">
        <v>806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6">
        <v>160</v>
      </c>
      <c r="B308" s="237">
        <v>44141</v>
      </c>
      <c r="C308" s="237"/>
      <c r="D308" s="238" t="s">
        <v>496</v>
      </c>
      <c r="E308" s="239" t="s">
        <v>645</v>
      </c>
      <c r="F308" s="209">
        <v>231</v>
      </c>
      <c r="G308" s="239"/>
      <c r="H308" s="239">
        <v>281</v>
      </c>
      <c r="I308" s="241">
        <v>281</v>
      </c>
      <c r="J308" s="211" t="s">
        <v>703</v>
      </c>
      <c r="K308" s="212">
        <f t="shared" si="126"/>
        <v>50</v>
      </c>
      <c r="L308" s="213">
        <f t="shared" si="127"/>
        <v>0.21645021645021645</v>
      </c>
      <c r="M308" s="208" t="s">
        <v>613</v>
      </c>
      <c r="N308" s="214">
        <v>44358</v>
      </c>
      <c r="O308" s="1"/>
      <c r="P308" s="1"/>
      <c r="Q308" s="1"/>
      <c r="R308" s="6" t="s">
        <v>806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63">
        <v>161</v>
      </c>
      <c r="B309" s="256">
        <v>44187</v>
      </c>
      <c r="C309" s="256"/>
      <c r="D309" s="257" t="s">
        <v>469</v>
      </c>
      <c r="E309" s="56" t="s">
        <v>645</v>
      </c>
      <c r="F309" s="258" t="s">
        <v>838</v>
      </c>
      <c r="G309" s="56"/>
      <c r="H309" s="56"/>
      <c r="I309" s="259">
        <v>239</v>
      </c>
      <c r="J309" s="254" t="s">
        <v>616</v>
      </c>
      <c r="K309" s="254"/>
      <c r="L309" s="260"/>
      <c r="M309" s="261"/>
      <c r="N309" s="262"/>
      <c r="O309" s="1"/>
      <c r="P309" s="1"/>
      <c r="Q309" s="1"/>
      <c r="R309" s="6" t="s">
        <v>806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63">
        <v>162</v>
      </c>
      <c r="B310" s="256">
        <v>44258</v>
      </c>
      <c r="C310" s="256"/>
      <c r="D310" s="257" t="s">
        <v>833</v>
      </c>
      <c r="E310" s="56" t="s">
        <v>645</v>
      </c>
      <c r="F310" s="258" t="s">
        <v>834</v>
      </c>
      <c r="G310" s="56"/>
      <c r="H310" s="56"/>
      <c r="I310" s="259">
        <v>590</v>
      </c>
      <c r="J310" s="254" t="s">
        <v>616</v>
      </c>
      <c r="K310" s="254"/>
      <c r="L310" s="260"/>
      <c r="M310" s="261"/>
      <c r="N310" s="262"/>
      <c r="O310" s="1"/>
      <c r="P310" s="1"/>
      <c r="R310" s="6" t="s">
        <v>806</v>
      </c>
    </row>
    <row r="311" spans="1:26" ht="12.75" customHeight="1">
      <c r="A311" s="236">
        <v>163</v>
      </c>
      <c r="B311" s="237">
        <v>44274</v>
      </c>
      <c r="C311" s="237"/>
      <c r="D311" s="238" t="s">
        <v>348</v>
      </c>
      <c r="E311" s="239" t="s">
        <v>645</v>
      </c>
      <c r="F311" s="209">
        <v>355</v>
      </c>
      <c r="G311" s="239"/>
      <c r="H311" s="239">
        <v>422.5</v>
      </c>
      <c r="I311" s="241">
        <v>420</v>
      </c>
      <c r="J311" s="211" t="s">
        <v>839</v>
      </c>
      <c r="K311" s="212">
        <f t="shared" ref="K311:K313" si="128">H311-F311</f>
        <v>67.5</v>
      </c>
      <c r="L311" s="213">
        <f t="shared" ref="L311:L313" si="129">K311/F311</f>
        <v>0.19014084507042253</v>
      </c>
      <c r="M311" s="208" t="s">
        <v>613</v>
      </c>
      <c r="N311" s="214">
        <v>44361</v>
      </c>
      <c r="O311" s="1"/>
      <c r="R311" s="264" t="s">
        <v>806</v>
      </c>
    </row>
    <row r="312" spans="1:26" ht="12.75" customHeight="1">
      <c r="A312" s="236">
        <v>164</v>
      </c>
      <c r="B312" s="237">
        <v>44295</v>
      </c>
      <c r="C312" s="237"/>
      <c r="D312" s="238" t="s">
        <v>840</v>
      </c>
      <c r="E312" s="239" t="s">
        <v>645</v>
      </c>
      <c r="F312" s="209">
        <v>555</v>
      </c>
      <c r="G312" s="239"/>
      <c r="H312" s="239">
        <v>663</v>
      </c>
      <c r="I312" s="241">
        <v>663</v>
      </c>
      <c r="J312" s="211" t="s">
        <v>841</v>
      </c>
      <c r="K312" s="212">
        <f t="shared" si="128"/>
        <v>108</v>
      </c>
      <c r="L312" s="213">
        <f t="shared" si="129"/>
        <v>0.19459459459459461</v>
      </c>
      <c r="M312" s="208" t="s">
        <v>613</v>
      </c>
      <c r="N312" s="214">
        <v>44321</v>
      </c>
      <c r="O312" s="1"/>
      <c r="P312" s="1"/>
      <c r="Q312" s="1"/>
      <c r="R312" s="264" t="s">
        <v>806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6">
        <v>165</v>
      </c>
      <c r="B313" s="237">
        <v>44308</v>
      </c>
      <c r="C313" s="237"/>
      <c r="D313" s="238" t="s">
        <v>385</v>
      </c>
      <c r="E313" s="239" t="s">
        <v>645</v>
      </c>
      <c r="F313" s="209">
        <v>126.5</v>
      </c>
      <c r="G313" s="239"/>
      <c r="H313" s="239">
        <v>155</v>
      </c>
      <c r="I313" s="241">
        <v>155</v>
      </c>
      <c r="J313" s="211" t="s">
        <v>703</v>
      </c>
      <c r="K313" s="212">
        <f t="shared" si="128"/>
        <v>28.5</v>
      </c>
      <c r="L313" s="213">
        <f t="shared" si="129"/>
        <v>0.22529644268774704</v>
      </c>
      <c r="M313" s="208" t="s">
        <v>613</v>
      </c>
      <c r="N313" s="214">
        <v>44362</v>
      </c>
      <c r="O313" s="1"/>
      <c r="R313" s="264" t="s">
        <v>806</v>
      </c>
    </row>
    <row r="314" spans="1:26" ht="12.75" customHeight="1">
      <c r="A314" s="263">
        <v>166</v>
      </c>
      <c r="B314" s="256">
        <v>44368</v>
      </c>
      <c r="C314" s="256"/>
      <c r="D314" s="257" t="s">
        <v>404</v>
      </c>
      <c r="E314" s="56" t="s">
        <v>645</v>
      </c>
      <c r="F314" s="258" t="s">
        <v>842</v>
      </c>
      <c r="G314" s="56"/>
      <c r="H314" s="56"/>
      <c r="I314" s="259">
        <v>344</v>
      </c>
      <c r="J314" s="254" t="s">
        <v>616</v>
      </c>
      <c r="K314" s="263"/>
      <c r="L314" s="256"/>
      <c r="M314" s="256"/>
      <c r="N314" s="257"/>
      <c r="O314" s="1"/>
      <c r="R314" s="264" t="s">
        <v>806</v>
      </c>
    </row>
    <row r="315" spans="1:26" ht="12.75" customHeight="1">
      <c r="A315" s="263">
        <v>167</v>
      </c>
      <c r="B315" s="256">
        <v>44368</v>
      </c>
      <c r="C315" s="256"/>
      <c r="D315" s="257" t="s">
        <v>496</v>
      </c>
      <c r="E315" s="56" t="s">
        <v>645</v>
      </c>
      <c r="F315" s="258" t="s">
        <v>843</v>
      </c>
      <c r="G315" s="56"/>
      <c r="H315" s="56"/>
      <c r="I315" s="259">
        <v>320</v>
      </c>
      <c r="J315" s="254" t="s">
        <v>616</v>
      </c>
      <c r="K315" s="263"/>
      <c r="L315" s="256"/>
      <c r="M315" s="256"/>
      <c r="N315" s="257"/>
      <c r="O315" s="44"/>
      <c r="R315" s="264" t="s">
        <v>806</v>
      </c>
    </row>
    <row r="316" spans="1:26" ht="12.75" customHeight="1">
      <c r="A316" s="263">
        <v>168</v>
      </c>
      <c r="B316" s="256">
        <v>44406</v>
      </c>
      <c r="C316" s="256"/>
      <c r="D316" s="257" t="s">
        <v>385</v>
      </c>
      <c r="E316" s="56" t="s">
        <v>645</v>
      </c>
      <c r="F316" s="258" t="s">
        <v>846</v>
      </c>
      <c r="G316" s="56"/>
      <c r="H316" s="56"/>
      <c r="I316" s="56">
        <v>200</v>
      </c>
      <c r="J316" s="254" t="s">
        <v>616</v>
      </c>
      <c r="K316" s="263"/>
      <c r="L316" s="256"/>
      <c r="M316" s="256"/>
      <c r="N316" s="257"/>
      <c r="O316" s="44"/>
      <c r="R316" s="264" t="s">
        <v>806</v>
      </c>
    </row>
    <row r="317" spans="1:26" ht="12.75" customHeight="1">
      <c r="A317" s="263">
        <v>169</v>
      </c>
      <c r="B317" s="256">
        <v>44462</v>
      </c>
      <c r="C317" s="256"/>
      <c r="D317" s="257" t="s">
        <v>857</v>
      </c>
      <c r="E317" s="56" t="s">
        <v>645</v>
      </c>
      <c r="F317" s="258" t="s">
        <v>858</v>
      </c>
      <c r="G317" s="56"/>
      <c r="H317" s="56"/>
      <c r="I317" s="56">
        <v>1500</v>
      </c>
      <c r="J317" s="254" t="s">
        <v>616</v>
      </c>
      <c r="K317" s="263"/>
      <c r="L317" s="256"/>
      <c r="M317" s="256"/>
      <c r="N317" s="257"/>
      <c r="O317" s="44"/>
      <c r="R317" s="264" t="s">
        <v>806</v>
      </c>
    </row>
    <row r="318" spans="1:26" ht="12.75" customHeight="1">
      <c r="A318" s="426">
        <v>170</v>
      </c>
      <c r="B318" s="427">
        <v>44480</v>
      </c>
      <c r="C318" s="427"/>
      <c r="D318" s="428" t="s">
        <v>946</v>
      </c>
      <c r="E318" s="429" t="s">
        <v>645</v>
      </c>
      <c r="F318" s="430" t="s">
        <v>1012</v>
      </c>
      <c r="G318" s="429"/>
      <c r="H318" s="429"/>
      <c r="I318" s="429">
        <v>145</v>
      </c>
      <c r="J318" s="431" t="s">
        <v>616</v>
      </c>
      <c r="K318" s="426"/>
      <c r="L318" s="427"/>
      <c r="M318" s="427"/>
      <c r="N318" s="428"/>
      <c r="O318" s="44"/>
      <c r="R318" s="264" t="s">
        <v>806</v>
      </c>
    </row>
    <row r="319" spans="1:26" ht="12.75" customHeight="1">
      <c r="A319" s="432">
        <v>171</v>
      </c>
      <c r="B319" s="433">
        <v>44481</v>
      </c>
      <c r="C319" s="433"/>
      <c r="D319" s="434" t="s">
        <v>262</v>
      </c>
      <c r="E319" s="435" t="s">
        <v>645</v>
      </c>
      <c r="F319" s="436" t="s">
        <v>961</v>
      </c>
      <c r="G319" s="435"/>
      <c r="H319" s="435"/>
      <c r="I319" s="435">
        <v>380</v>
      </c>
      <c r="J319" s="437" t="s">
        <v>616</v>
      </c>
      <c r="K319" s="432"/>
      <c r="L319" s="433"/>
      <c r="M319" s="433"/>
      <c r="N319" s="434"/>
      <c r="O319" s="44"/>
      <c r="R319" s="264" t="s">
        <v>806</v>
      </c>
    </row>
    <row r="320" spans="1:26" ht="12.75" customHeight="1">
      <c r="A320" s="432">
        <v>172</v>
      </c>
      <c r="B320" s="433">
        <v>44481</v>
      </c>
      <c r="C320" s="433"/>
      <c r="D320" s="434" t="s">
        <v>412</v>
      </c>
      <c r="E320" s="435" t="s">
        <v>645</v>
      </c>
      <c r="F320" s="436" t="s">
        <v>962</v>
      </c>
      <c r="G320" s="435"/>
      <c r="H320" s="435"/>
      <c r="I320" s="435">
        <v>56</v>
      </c>
      <c r="J320" s="437" t="s">
        <v>616</v>
      </c>
      <c r="K320" s="432"/>
      <c r="L320" s="433"/>
      <c r="M320" s="433"/>
      <c r="N320" s="434"/>
      <c r="O320" s="44"/>
      <c r="R320" s="264"/>
    </row>
    <row r="321" spans="1:18" ht="12.75" customHeight="1">
      <c r="A321" s="438"/>
      <c r="B321" s="438"/>
      <c r="C321" s="438"/>
      <c r="D321" s="438"/>
      <c r="E321" s="438"/>
      <c r="F321" s="435"/>
      <c r="G321" s="435"/>
      <c r="H321" s="435"/>
      <c r="I321" s="435"/>
      <c r="J321" s="439"/>
      <c r="K321" s="435"/>
      <c r="L321" s="435"/>
      <c r="M321" s="435"/>
      <c r="N321" s="438"/>
      <c r="O321" s="44"/>
      <c r="R321" s="264"/>
    </row>
    <row r="322" spans="1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264"/>
    </row>
    <row r="323" spans="1:18" ht="12.75" customHeight="1">
      <c r="A323" s="263"/>
      <c r="B323" s="265" t="s">
        <v>844</v>
      </c>
      <c r="F323" s="59"/>
      <c r="G323" s="59"/>
      <c r="H323" s="59"/>
      <c r="I323" s="59"/>
      <c r="J323" s="44"/>
      <c r="K323" s="59"/>
      <c r="L323" s="59"/>
      <c r="M323" s="59"/>
      <c r="O323" s="44"/>
      <c r="R323" s="264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A333" s="266"/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A334" s="266"/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A335" s="56"/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</sheetData>
  <autoFilter ref="R1:R331"/>
  <mergeCells count="20">
    <mergeCell ref="O99:O100"/>
    <mergeCell ref="P99:P100"/>
    <mergeCell ref="M99:M100"/>
    <mergeCell ref="N99:N100"/>
    <mergeCell ref="A99:A100"/>
    <mergeCell ref="B99:B100"/>
    <mergeCell ref="J99:J100"/>
    <mergeCell ref="O90:O91"/>
    <mergeCell ref="P90:P91"/>
    <mergeCell ref="A90:A91"/>
    <mergeCell ref="B90:B91"/>
    <mergeCell ref="M90:M91"/>
    <mergeCell ref="N90:N91"/>
    <mergeCell ref="P108:P109"/>
    <mergeCell ref="J108:J109"/>
    <mergeCell ref="A108:A109"/>
    <mergeCell ref="B108:B109"/>
    <mergeCell ref="M108:M109"/>
    <mergeCell ref="N108:N109"/>
    <mergeCell ref="O108:O109"/>
  </mergeCells>
  <pageMargins left="0.7" right="0.7" top="0.75" bottom="0.75" header="0.3" footer="0.3"/>
  <pageSetup orientation="portrait" r:id="rId1"/>
  <ignoredErrors>
    <ignoredError sqref="K100 L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2021-10-25T03:02:12Z</dcterms:modified>
</cp:coreProperties>
</file>