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F&amp;O)'!$R$1:$R$372</definedName>
  </definedNames>
  <calcPr calcId="124519"/>
</workbook>
</file>

<file path=xl/calcChain.xml><?xml version="1.0" encoding="utf-8"?>
<calcChain xmlns="http://schemas.openxmlformats.org/spreadsheetml/2006/main">
  <c r="K156" i="6"/>
  <c r="M156" s="1"/>
  <c r="L59"/>
  <c r="K59"/>
  <c r="K336"/>
  <c r="L336" s="1"/>
  <c r="K154"/>
  <c r="M154" s="1"/>
  <c r="K155"/>
  <c r="M155" s="1"/>
  <c r="K150"/>
  <c r="M150" s="1"/>
  <c r="K148"/>
  <c r="M148" s="1"/>
  <c r="K153"/>
  <c r="M153" s="1"/>
  <c r="K152"/>
  <c r="M152" s="1"/>
  <c r="K143"/>
  <c r="M143" s="1"/>
  <c r="K151"/>
  <c r="M151" s="1"/>
  <c r="L106"/>
  <c r="K106"/>
  <c r="L104"/>
  <c r="K104"/>
  <c r="L103"/>
  <c r="K103"/>
  <c r="M103" s="1"/>
  <c r="K57"/>
  <c r="L57"/>
  <c r="L19"/>
  <c r="K19"/>
  <c r="M19" s="1"/>
  <c r="L105"/>
  <c r="K105"/>
  <c r="K146"/>
  <c r="M146" s="1"/>
  <c r="K142"/>
  <c r="K141"/>
  <c r="M141" s="1"/>
  <c r="K147"/>
  <c r="M147" s="1"/>
  <c r="K149"/>
  <c r="M149" s="1"/>
  <c r="K145"/>
  <c r="M145" s="1"/>
  <c r="K144"/>
  <c r="M144" s="1"/>
  <c r="M142"/>
  <c r="M96"/>
  <c r="L96"/>
  <c r="L55"/>
  <c r="K55"/>
  <c r="M55" s="1"/>
  <c r="L54"/>
  <c r="K54"/>
  <c r="M54" s="1"/>
  <c r="L53"/>
  <c r="K53"/>
  <c r="M53" s="1"/>
  <c r="L52"/>
  <c r="K52"/>
  <c r="K139"/>
  <c r="M139" s="1"/>
  <c r="L10"/>
  <c r="K10"/>
  <c r="M10" s="1"/>
  <c r="L45"/>
  <c r="K45"/>
  <c r="M45" s="1"/>
  <c r="L102"/>
  <c r="K102"/>
  <c r="K136"/>
  <c r="M136" s="1"/>
  <c r="K137"/>
  <c r="M137" s="1"/>
  <c r="K138"/>
  <c r="M138" s="1"/>
  <c r="L101"/>
  <c r="K101"/>
  <c r="L100"/>
  <c r="K100"/>
  <c r="L51"/>
  <c r="K51"/>
  <c r="M51" s="1"/>
  <c r="L99"/>
  <c r="K99"/>
  <c r="L98"/>
  <c r="K98"/>
  <c r="L17"/>
  <c r="K17"/>
  <c r="M17" s="1"/>
  <c r="L13"/>
  <c r="K13"/>
  <c r="M13" s="1"/>
  <c r="K132"/>
  <c r="M132" s="1"/>
  <c r="K135"/>
  <c r="M135" s="1"/>
  <c r="K134"/>
  <c r="M134" s="1"/>
  <c r="K133"/>
  <c r="M133" s="1"/>
  <c r="K129"/>
  <c r="M129" s="1"/>
  <c r="K128"/>
  <c r="M128" s="1"/>
  <c r="L95"/>
  <c r="K95"/>
  <c r="M95" s="1"/>
  <c r="K126"/>
  <c r="M126" s="1"/>
  <c r="K124"/>
  <c r="M124" s="1"/>
  <c r="K121"/>
  <c r="M121" s="1"/>
  <c r="K131"/>
  <c r="M131" s="1"/>
  <c r="L48"/>
  <c r="K48"/>
  <c r="M48" s="1"/>
  <c r="K130"/>
  <c r="M130" s="1"/>
  <c r="L89"/>
  <c r="K89"/>
  <c r="L93"/>
  <c r="K93"/>
  <c r="L170"/>
  <c r="L94"/>
  <c r="K94"/>
  <c r="M94" s="1"/>
  <c r="L92"/>
  <c r="K92"/>
  <c r="L50"/>
  <c r="K50"/>
  <c r="M50" s="1"/>
  <c r="L49"/>
  <c r="K49"/>
  <c r="M49" s="1"/>
  <c r="K170"/>
  <c r="K127"/>
  <c r="M127" s="1"/>
  <c r="L88"/>
  <c r="K88"/>
  <c r="L91"/>
  <c r="K91"/>
  <c r="M91" s="1"/>
  <c r="L47"/>
  <c r="K47"/>
  <c r="M47" s="1"/>
  <c r="L46"/>
  <c r="K46"/>
  <c r="L18"/>
  <c r="K18"/>
  <c r="M18" s="1"/>
  <c r="L90"/>
  <c r="K90"/>
  <c r="L87"/>
  <c r="K87"/>
  <c r="K83"/>
  <c r="M83"/>
  <c r="L83"/>
  <c r="L82"/>
  <c r="K82"/>
  <c r="L85"/>
  <c r="K85"/>
  <c r="L86"/>
  <c r="K86"/>
  <c r="L84"/>
  <c r="K84"/>
  <c r="L77"/>
  <c r="K77"/>
  <c r="L44"/>
  <c r="K44"/>
  <c r="M44" s="1"/>
  <c r="L42"/>
  <c r="K42"/>
  <c r="M42" s="1"/>
  <c r="L38"/>
  <c r="K38"/>
  <c r="K125"/>
  <c r="M125" s="1"/>
  <c r="L11"/>
  <c r="K11"/>
  <c r="L43"/>
  <c r="K43"/>
  <c r="L41"/>
  <c r="K41"/>
  <c r="L81"/>
  <c r="K81"/>
  <c r="L79"/>
  <c r="K79"/>
  <c r="L80"/>
  <c r="K80"/>
  <c r="K123"/>
  <c r="M123" s="1"/>
  <c r="L78"/>
  <c r="K78"/>
  <c r="L39"/>
  <c r="K39"/>
  <c r="L33"/>
  <c r="M33" s="1"/>
  <c r="K33"/>
  <c r="L36"/>
  <c r="K36"/>
  <c r="L16"/>
  <c r="K16"/>
  <c r="K122"/>
  <c r="M122" s="1"/>
  <c r="M59" l="1"/>
  <c r="M106"/>
  <c r="M104"/>
  <c r="M57"/>
  <c r="M105"/>
  <c r="M52"/>
  <c r="M102"/>
  <c r="M101"/>
  <c r="M100"/>
  <c r="M99"/>
  <c r="M98"/>
  <c r="M89"/>
  <c r="M93"/>
  <c r="M170"/>
  <c r="M92"/>
  <c r="M88"/>
  <c r="M46"/>
  <c r="M90"/>
  <c r="M87"/>
  <c r="M82"/>
  <c r="M85"/>
  <c r="M86"/>
  <c r="M84"/>
  <c r="M77"/>
  <c r="M38"/>
  <c r="M11"/>
  <c r="M41"/>
  <c r="M43"/>
  <c r="M80"/>
  <c r="M81"/>
  <c r="M79"/>
  <c r="M78"/>
  <c r="M39"/>
  <c r="M36"/>
  <c r="M16"/>
  <c r="L75"/>
  <c r="K75"/>
  <c r="L73"/>
  <c r="K73"/>
  <c r="L76"/>
  <c r="K76"/>
  <c r="L40"/>
  <c r="K40"/>
  <c r="L72"/>
  <c r="K72"/>
  <c r="L74"/>
  <c r="K74"/>
  <c r="M74" l="1"/>
  <c r="M40"/>
  <c r="M76"/>
  <c r="M75"/>
  <c r="M73"/>
  <c r="M72"/>
  <c r="L37" l="1"/>
  <c r="M37" s="1"/>
  <c r="K37"/>
  <c r="L35"/>
  <c r="K35"/>
  <c r="L34"/>
  <c r="K34"/>
  <c r="M35" l="1"/>
  <c r="M34"/>
  <c r="K356" l="1"/>
  <c r="L356" s="1"/>
  <c r="K355"/>
  <c r="L355" s="1"/>
  <c r="K354"/>
  <c r="L354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K342"/>
  <c r="L342" s="1"/>
  <c r="K341"/>
  <c r="L341" s="1"/>
  <c r="K340"/>
  <c r="L340" s="1"/>
  <c r="K339"/>
  <c r="L339" s="1"/>
  <c r="K338"/>
  <c r="L338" s="1"/>
  <c r="K337"/>
  <c r="L337" s="1"/>
  <c r="K335"/>
  <c r="L335" s="1"/>
  <c r="K334"/>
  <c r="L334" s="1"/>
  <c r="K333"/>
  <c r="L333" s="1"/>
  <c r="F332"/>
  <c r="K332" s="1"/>
  <c r="L332" s="1"/>
  <c r="K331"/>
  <c r="L331" s="1"/>
  <c r="K330"/>
  <c r="L330" s="1"/>
  <c r="K329"/>
  <c r="L329" s="1"/>
  <c r="K328"/>
  <c r="L328" s="1"/>
  <c r="K327"/>
  <c r="L327" s="1"/>
  <c r="F326"/>
  <c r="F325"/>
  <c r="K325" s="1"/>
  <c r="L325" s="1"/>
  <c r="K324"/>
  <c r="L324" s="1"/>
  <c r="F323"/>
  <c r="K323" s="1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5"/>
  <c r="L305" s="1"/>
  <c r="K304"/>
  <c r="L304" s="1"/>
  <c r="F303"/>
  <c r="K303" s="1"/>
  <c r="L303" s="1"/>
  <c r="K302"/>
  <c r="L302" s="1"/>
  <c r="K299"/>
  <c r="L299" s="1"/>
  <c r="K298"/>
  <c r="L298" s="1"/>
  <c r="K297"/>
  <c r="L297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3"/>
  <c r="L273" s="1"/>
  <c r="K271"/>
  <c r="L271" s="1"/>
  <c r="K270"/>
  <c r="L270" s="1"/>
  <c r="K269"/>
  <c r="L269" s="1"/>
  <c r="K267"/>
  <c r="L267" s="1"/>
  <c r="K266"/>
  <c r="L266" s="1"/>
  <c r="K265"/>
  <c r="L265" s="1"/>
  <c r="K264"/>
  <c r="K263"/>
  <c r="L263" s="1"/>
  <c r="K262"/>
  <c r="L262" s="1"/>
  <c r="K260"/>
  <c r="L260" s="1"/>
  <c r="K259"/>
  <c r="L259" s="1"/>
  <c r="K258"/>
  <c r="L258" s="1"/>
  <c r="K257"/>
  <c r="L257" s="1"/>
  <c r="K256"/>
  <c r="L256" s="1"/>
  <c r="F255"/>
  <c r="K255" s="1"/>
  <c r="L255" s="1"/>
  <c r="H254"/>
  <c r="K254" s="1"/>
  <c r="L254" s="1"/>
  <c r="K251"/>
  <c r="L251" s="1"/>
  <c r="K250"/>
  <c r="L250" s="1"/>
  <c r="K249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H220"/>
  <c r="K220" s="1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M7"/>
  <c r="D7" i="5"/>
  <c r="K6" i="4"/>
  <c r="K6" i="3"/>
  <c r="L6" i="2"/>
</calcChain>
</file>

<file path=xl/sharedStrings.xml><?xml version="1.0" encoding="utf-8"?>
<sst xmlns="http://schemas.openxmlformats.org/spreadsheetml/2006/main" count="3077" uniqueCount="1189">
  <si>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</si>
  <si>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</si>
  <si>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</si>
  <si>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</si>
  <si>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</si>
  <si>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</si>
  <si>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</si>
  <si>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</si>
  <si>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</si>
  <si>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</si>
  <si>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</si>
  <si>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</si>
  <si>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</si>
  <si>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</si>
  <si>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</si>
  <si>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</si>
  <si>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</si>
  <si>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</si>
  <si>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</si>
  <si>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</si>
  <si>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</si>
  <si>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</si>
  <si>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</si>
  <si>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</si>
  <si>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</si>
  <si>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</si>
  <si>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</si>
  <si>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</si>
  <si>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</si>
  <si>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</si>
  <si>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</si>
  <si>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</si>
  <si>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</si>
  <si>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</si>
  <si>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</si>
  <si>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</si>
  <si>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</si>
  <si>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</si>
  <si>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</si>
  <si>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</si>
  <si>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</si>
  <si>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</si>
  <si>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</si>
  <si>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</si>
  <si>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</si>
  <si>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</si>
  <si>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</si>
  <si>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</si>
  <si>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</si>
  <si>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</si>
  <si>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</si>
  <si>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</si>
  <si>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</si>
  <si>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</si>
  <si>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</si>
  <si>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</si>
  <si>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</si>
  <si>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</si>
  <si>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</si>
  <si>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</si>
  <si>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</si>
  <si>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</si>
  <si>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</si>
  <si>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</si>
  <si>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</si>
  <si>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</si>
  <si>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</si>
  <si>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</si>
  <si>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</si>
  <si>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</si>
  <si>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</si>
  <si>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</si>
  <si>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</si>
  <si>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</si>
  <si>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</si>
  <si>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</si>
  <si>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</si>
  <si>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</si>
  <si>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</si>
  <si>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</si>
  <si>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</si>
  <si>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</si>
  <si>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</si>
  <si>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</si>
  <si>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</si>
  <si>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</si>
  <si>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</si>
  <si>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</si>
  <si>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</si>
  <si>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</si>
  <si>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</si>
  <si>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</si>
  <si>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</si>
  <si>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</si>
  <si>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</si>
  <si>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</si>
  <si>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</si>
  <si>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</si>
  <si>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</si>
  <si>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</si>
  <si>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</si>
  <si>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</si>
  <si>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</si>
  <si>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</si>
  <si>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</si>
  <si>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</si>
  <si>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</si>
  <si>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</si>
  <si>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</si>
  <si>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</si>
  <si>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</si>
  <si>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</si>
  <si>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</si>
  <si>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</si>
  <si>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</si>
  <si>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</si>
  <si>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</si>
  <si>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</si>
  <si>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</si>
  <si>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</si>
  <si>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</si>
  <si>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</si>
  <si>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</si>
  <si>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</si>
  <si>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</si>
  <si>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</si>
  <si>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</si>
  <si>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</si>
  <si>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</si>
  <si>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</si>
  <si>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</si>
  <si>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</si>
  <si>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</si>
  <si>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</si>
  <si>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</si>
  <si>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</si>
  <si>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</si>
  <si>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</si>
  <si>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</si>
  <si>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</si>
  <si>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</si>
  <si>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</si>
  <si>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</si>
  <si>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</si>
  <si>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</si>
  <si>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</si>
  <si>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</si>
  <si>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</si>
  <si>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</si>
  <si>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</si>
  <si>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</si>
  <si>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</si>
  <si>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</si>
  <si>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</si>
  <si>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</si>
  <si>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</si>
  <si>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</si>
  <si>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</si>
  <si>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</si>
  <si>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</si>
  <si>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</si>
  <si>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</si>
  <si>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</si>
  <si>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</si>
  <si>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</si>
  <si>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</si>
  <si>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</si>
  <si>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</si>
  <si>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</si>
  <si>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</si>
  <si>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</si>
  <si>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</si>
  <si>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</si>
  <si>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</si>
  <si>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</si>
  <si>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</si>
  <si>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</si>
  <si>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</si>
  <si>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</si>
  <si>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</si>
  <si>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</si>
  <si>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</si>
  <si>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</si>
  <si>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</si>
  <si>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</si>
  <si>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</si>
  <si>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</si>
  <si>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</si>
  <si>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</si>
  <si>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</si>
  <si>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</si>
  <si>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</si>
  <si>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</si>
  <si>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</si>
  <si>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</si>
  <si>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</si>
  <si>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</si>
  <si>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</si>
  <si>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</si>
  <si>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</si>
  <si>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</si>
  <si>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</si>
  <si>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</si>
  <si>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</si>
  <si>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</si>
  <si>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</si>
  <si>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</si>
  <si>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</si>
  <si>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</si>
  <si>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</si>
  <si>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</si>
  <si>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</si>
  <si>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</si>
  <si>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</si>
  <si>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</si>
  <si>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</si>
  <si>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</si>
  <si>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</si>
  <si>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</si>
  <si>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</si>
  <si>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</si>
  <si>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</si>
  <si>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</si>
  <si>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</si>
  <si>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</si>
  <si>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</si>
  <si>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</si>
  <si>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</si>
  <si>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</si>
  <si>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</si>
  <si>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</si>
  <si>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</si>
  <si>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</si>
  <si>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</si>
  <si>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</si>
  <si>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</si>
  <si>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</si>
  <si>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</si>
  <si>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</si>
  <si>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</si>
  <si>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</si>
  <si>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</si>
  <si>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</si>
  <si>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</si>
  <si>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</si>
  <si>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</si>
  <si>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</si>
  <si>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</si>
  <si>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</si>
  <si>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</si>
  <si>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</si>
  <si>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</si>
  <si>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</si>
  <si>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</si>
  <si>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</si>
  <si>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</si>
  <si>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</si>
  <si>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</si>
  <si>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</si>
  <si>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</si>
  <si>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</si>
  <si>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</si>
  <si>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</si>
  <si>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</si>
  <si>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</si>
  <si>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</si>
  <si>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</si>
  <si>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</si>
  <si>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</si>
  <si>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</si>
  <si>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</si>
  <si>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</si>
  <si>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</si>
  <si>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</si>
  <si>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</si>
  <si>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</si>
  <si>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</si>
  <si>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</si>
  <si>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</si>
  <si>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</si>
  <si>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</si>
  <si>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</si>
  <si>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</si>
  <si>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</si>
  <si>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</si>
  <si>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</si>
  <si>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</si>
  <si>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</si>
  <si>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</si>
  <si>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</si>
  <si>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</si>
  <si>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</si>
  <si>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</si>
  <si>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</si>
  <si>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</si>
  <si>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</si>
  <si>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</si>
  <si>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</si>
  <si>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</si>
  <si>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</si>
  <si>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</si>
  <si>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</si>
  <si>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</si>
  <si>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</si>
  <si>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</si>
  <si>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</si>
  <si>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</si>
  <si>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</si>
  <si>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</si>
  <si>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</si>
  <si>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</si>
  <si>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</si>
  <si>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</si>
  <si>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</si>
  <si>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</si>
  <si>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</si>
  <si>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</si>
  <si>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</si>
  <si>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</si>
  <si>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</si>
  <si>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</si>
  <si>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</si>
  <si>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</si>
  <si>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</si>
  <si>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</si>
  <si>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</si>
  <si>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</si>
  <si>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</si>
  <si>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</si>
  <si>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</si>
  <si>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</si>
  <si>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</si>
  <si>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</si>
  <si>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</si>
  <si>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</si>
  <si>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</si>
  <si>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</si>
  <si>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</si>
  <si>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</si>
  <si>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</si>
  <si>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</si>
  <si>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</si>
  <si>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</si>
  <si>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</si>
  <si>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</si>
  <si>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</si>
  <si>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</si>
  <si>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</si>
  <si>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</si>
  <si>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</si>
  <si>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</si>
  <si>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</si>
  <si>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</si>
  <si>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</si>
  <si>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</si>
  <si>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</si>
  <si>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</si>
  <si>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</si>
  <si>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</si>
  <si>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</si>
  <si>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</si>
  <si>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</si>
  <si>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</si>
  <si>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</si>
  <si>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</si>
  <si>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</si>
  <si>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</si>
  <si>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</si>
  <si>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</si>
  <si>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</si>
  <si>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</si>
  <si>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</si>
  <si>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</si>
  <si>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</si>
  <si>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</si>
  <si>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</si>
  <si>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</si>
  <si>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</si>
  <si>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</si>
  <si>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</si>
  <si>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</si>
  <si>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</si>
  <si>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</si>
  <si>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</si>
  <si>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</si>
  <si>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</si>
  <si>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</si>
  <si>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</si>
  <si>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</si>
  <si>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</si>
  <si>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</si>
  <si>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</si>
  <si>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</si>
  <si>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</si>
  <si>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</si>
  <si>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</si>
  <si>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</si>
  <si>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</si>
  <si>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</si>
  <si>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</si>
  <si>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</si>
  <si>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</si>
  <si>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</si>
  <si>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</si>
  <si>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</si>
  <si>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</si>
  <si>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</si>
  <si>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</si>
  <si>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</si>
  <si>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</si>
  <si>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</si>
  <si>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</si>
  <si>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</si>
  <si>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</si>
  <si>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</si>
  <si>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</si>
  <si>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</si>
  <si>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</si>
  <si>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</si>
  <si>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</si>
  <si>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</si>
  <si>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</si>
  <si>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</si>
  <si>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</si>
  <si>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</si>
  <si>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</si>
  <si>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</si>
  <si>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</si>
  <si>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</si>
  <si>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</si>
  <si>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</si>
  <si>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</si>
  <si>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</si>
  <si>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</si>
  <si>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</si>
  <si>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</si>
  <si>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</si>
  <si>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</si>
  <si>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</si>
  <si>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</si>
  <si>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</si>
  <si>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</si>
  <si>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</si>
  <si>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</si>
  <si>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</si>
  <si>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</si>
  <si>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</si>
  <si>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</si>
  <si>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</si>
  <si>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</si>
  <si>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</si>
  <si>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</si>
  <si>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</si>
  <si>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</si>
  <si>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</si>
  <si>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</si>
  <si>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</si>
  <si>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</si>
  <si>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</si>
  <si>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</si>
  <si>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</si>
  <si>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</si>
  <si>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</si>
  <si>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</si>
  <si>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</si>
  <si>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</si>
  <si>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</si>
  <si>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</si>
  <si>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</si>
  <si>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</si>
  <si>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</si>
  <si>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</si>
  <si>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</si>
  <si>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</si>
  <si>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</si>
  <si>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</si>
  <si>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</si>
  <si>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</si>
  <si>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</si>
  <si>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</si>
  <si>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</si>
  <si>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</si>
  <si>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</si>
  <si>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</si>
  <si>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</si>
  <si>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</si>
  <si>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</si>
  <si>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</si>
  <si>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</si>
  <si>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</si>
  <si>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</si>
  <si>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</si>
  <si>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</si>
  <si>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</si>
  <si>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</si>
  <si>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</si>
  <si>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</si>
  <si>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</si>
  <si>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</si>
  <si>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</si>
  <si>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</si>
  <si>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</si>
  <si>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</si>
  <si>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</si>
  <si>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</si>
  <si>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</si>
  <si>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</si>
  <si>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</si>
  <si>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</si>
  <si>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</si>
  <si>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</si>
  <si>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</si>
  <si>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</si>
  <si>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</si>
  <si>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</si>
  <si>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</si>
  <si>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</si>
  <si>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</si>
  <si>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</si>
  <si>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</si>
  <si>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</si>
  <si>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</si>
  <si>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</si>
  <si>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</si>
  <si>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</si>
  <si>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</si>
  <si>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</si>
  <si>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</si>
  <si>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</si>
  <si>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</si>
  <si>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</si>
  <si>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</si>
  <si>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</si>
  <si>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</si>
  <si>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</si>
  <si>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</si>
  <si>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</si>
  <si>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</si>
  <si>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</si>
  <si>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</si>
  <si>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</si>
  <si>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</si>
  <si>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</si>
  <si>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</si>
  <si>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</si>
  <si>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</si>
  <si>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</si>
  <si>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</si>
  <si>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</si>
  <si>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</si>
  <si>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</si>
  <si>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</si>
  <si>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</si>
  <si>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</si>
  <si>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</si>
  <si>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</si>
  <si>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</si>
  <si>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</si>
  <si>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</si>
  <si>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</si>
  <si>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</si>
  <si>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</si>
  <si>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</si>
  <si>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</si>
  <si>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</si>
  <si>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</si>
  <si>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</si>
  <si>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</si>
  <si>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</si>
  <si>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</si>
  <si>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</si>
  <si>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</si>
  <si>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</si>
  <si>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</si>
  <si>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</si>
  <si>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</si>
  <si>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</si>
  <si>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</si>
  <si>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</si>
  <si>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</si>
  <si>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</si>
  <si>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</si>
  <si>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</si>
  <si>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</si>
  <si>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</si>
  <si>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</si>
  <si>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</si>
  <si>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</si>
  <si>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</si>
  <si>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</si>
  <si>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</si>
  <si>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</si>
  <si>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</si>
  <si>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</si>
  <si>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</si>
  <si>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</si>
  <si>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</si>
  <si>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</si>
  <si>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</si>
  <si>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</si>
  <si>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</si>
  <si>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</si>
  <si>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</si>
  <si>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</si>
  <si>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</si>
  <si>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</si>
  <si>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</si>
  <si>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</si>
  <si>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</si>
  <si>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</si>
  <si>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</si>
  <si>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</si>
  <si>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</si>
  <si>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</si>
  <si>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</si>
  <si>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</si>
  <si>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</si>
  <si>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</si>
  <si>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</si>
  <si>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</si>
  <si>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</si>
  <si>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</si>
  <si>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</si>
  <si>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</si>
  <si>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</si>
  <si>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</si>
  <si>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</si>
  <si>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</si>
  <si>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</si>
  <si>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</si>
  <si>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</si>
  <si>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</si>
  <si>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</si>
  <si>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</si>
  <si>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</si>
  <si>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</si>
  <si>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</si>
  <si>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</si>
  <si>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</si>
  <si>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</si>
  <si>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</si>
  <si>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</si>
  <si>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</si>
  <si>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</si>
  <si>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</si>
  <si>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</si>
  <si>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</si>
  <si>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</si>
  <si>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</si>
  <si>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</si>
  <si>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</si>
  <si>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</si>
  <si>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</si>
  <si>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</si>
  <si>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</si>
  <si>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</si>
  <si>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</si>
  <si>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</si>
  <si>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</si>
  <si>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</si>
  <si>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</si>
  <si>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</si>
  <si>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</si>
  <si>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</si>
  <si>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</si>
  <si>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</si>
  <si>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</si>
  <si>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</si>
  <si>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</si>
  <si>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</si>
  <si>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</si>
  <si>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</si>
  <si>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</si>
  <si>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</si>
  <si>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</si>
  <si>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</si>
  <si>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</si>
  <si>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</si>
  <si>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</si>
  <si>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</si>
  <si>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</si>
  <si>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</si>
  <si>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</si>
  <si>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</si>
  <si>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</si>
  <si>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</si>
  <si>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</si>
  <si>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</si>
  <si>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</si>
  <si>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</si>
  <si>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</si>
  <si>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</si>
  <si>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</si>
  <si>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</si>
  <si>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</si>
  <si>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</si>
  <si>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</si>
  <si>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</si>
  <si>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</si>
  <si>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</si>
  <si>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</si>
  <si>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</si>
  <si>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</si>
  <si>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</si>
  <si>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</si>
  <si>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</si>
  <si>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</si>
  <si>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</si>
  <si>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</si>
  <si>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</si>
  <si>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</si>
  <si>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</si>
  <si>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</si>
  <si>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</si>
  <si>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</si>
  <si>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</si>
  <si>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</si>
  <si>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</si>
  <si>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</si>
  <si>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</si>
  <si>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</si>
  <si>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</si>
  <si>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</si>
  <si>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</si>
  <si>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</si>
  <si>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</si>
  <si>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</si>
  <si>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</si>
  <si>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</si>
  <si>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</si>
  <si>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</si>
  <si>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</si>
  <si>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</si>
  <si>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</si>
  <si>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</si>
  <si>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</si>
  <si>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</si>
  <si>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</si>
  <si>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</si>
  <si>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</si>
  <si>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</si>
  <si>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</si>
  <si>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</si>
  <si>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</si>
  <si>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</si>
  <si>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</si>
  <si>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</si>
  <si>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</si>
  <si>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</si>
  <si>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</si>
  <si>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</si>
  <si>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</si>
  <si>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</si>
  <si>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</si>
  <si>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</si>
  <si>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</si>
  <si>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</si>
  <si>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</si>
  <si>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</si>
  <si>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</si>
  <si>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</si>
  <si>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</si>
  <si>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</si>
  <si>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</si>
  <si>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</si>
  <si>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</si>
  <si>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</si>
  <si>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</si>
  <si>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</si>
  <si>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</si>
  <si>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</si>
  <si>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</si>
  <si>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</si>
  <si>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</si>
  <si>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</si>
  <si>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</si>
  <si>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</si>
  <si>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</si>
  <si>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</si>
  <si>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</si>
  <si>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</si>
  <si>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</si>
  <si>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</si>
  <si>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</si>
  <si>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</si>
  <si>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</si>
  <si>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</si>
  <si>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</si>
  <si>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</si>
  <si>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</si>
  <si>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</si>
  <si>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</si>
  <si>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</si>
  <si>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</si>
  <si>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</si>
  <si>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</si>
  <si>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</si>
  <si>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</si>
  <si>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</si>
  <si>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</si>
  <si>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</si>
  <si>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</si>
  <si>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</si>
  <si>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</si>
  <si>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</si>
  <si>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</si>
  <si>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</si>
  <si>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</si>
  <si>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</si>
  <si>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</si>
  <si>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</si>
  <si>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</si>
  <si>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</si>
  <si>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</si>
  <si>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</si>
  <si>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</si>
  <si>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</si>
  <si>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</si>
  <si>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</si>
  <si>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</si>
  <si>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</si>
  <si>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</si>
  <si>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</si>
  <si>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</si>
  <si>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</si>
  <si>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</si>
  <si>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</si>
  <si>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</si>
  <si>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</si>
  <si>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</si>
  <si>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</si>
  <si>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</si>
  <si>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</si>
  <si>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</si>
  <si>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</si>
  <si>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</si>
  <si>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</si>
  <si>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</si>
  <si>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</si>
  <si>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</si>
  <si>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</si>
  <si>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</si>
  <si>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</si>
  <si>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</si>
  <si>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</si>
  <si>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</si>
  <si>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</si>
  <si>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</si>
  <si>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</si>
  <si>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</si>
  <si>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</si>
  <si>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</si>
  <si>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</si>
  <si>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</si>
  <si>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</si>
  <si>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</si>
  <si>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</si>
  <si>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</si>
  <si>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</si>
  <si>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</si>
  <si>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</si>
  <si>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</si>
  <si>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</si>
  <si>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</si>
  <si>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</si>
  <si>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</si>
  <si>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</si>
  <si>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</si>
  <si>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</si>
  <si>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</si>
  <si>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</si>
  <si>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</si>
  <si>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</si>
  <si>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</si>
  <si>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</si>
  <si>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</si>
  <si>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</si>
  <si>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</si>
  <si>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</si>
  <si>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</si>
  <si>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</si>
  <si>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</si>
  <si>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</si>
  <si>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</si>
  <si>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</si>
  <si>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</si>
  <si>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</si>
  <si>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</si>
  <si>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</si>
  <si>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</si>
  <si>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</si>
  <si>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</si>
  <si>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</si>
  <si>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</si>
  <si>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</si>
  <si>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</si>
  <si>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</si>
  <si>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</si>
  <si>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</si>
  <si>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</si>
  <si>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</si>
  <si>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</si>
  <si>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</si>
  <si>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</si>
  <si>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</si>
  <si>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</si>
  <si>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</si>
  <si>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</si>
  <si>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</si>
  <si>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</si>
  <si>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</si>
  <si>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</si>
  <si>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</si>
  <si>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</si>
  <si>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</si>
  <si>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</si>
  <si>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</si>
  <si>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</si>
  <si>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</si>
  <si>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</si>
  <si>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</si>
  <si>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</si>
  <si>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</si>
  <si>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</si>
  <si>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</si>
  <si>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</si>
  <si>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</si>
  <si>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</si>
  <si>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</si>
  <si>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</si>
  <si>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</si>
  <si>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</si>
  <si>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</si>
  <si>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</si>
  <si>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</si>
  <si>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</si>
  <si>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</si>
  <si>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</si>
  <si>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</si>
  <si>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</si>
  <si>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</si>
  <si>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</si>
  <si>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</si>
  <si>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</si>
  <si>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</si>
  <si>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</si>
  <si>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</si>
  <si>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</si>
  <si>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</si>
  <si>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</si>
  <si>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</si>
  <si>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</si>
  <si>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</si>
  <si>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</si>
  <si>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</si>
  <si>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</si>
  <si>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</si>
  <si>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</si>
  <si>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</si>
  <si>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</si>
  <si>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</si>
  <si>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</si>
  <si>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</si>
  <si>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</si>
  <si>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</si>
  <si>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</si>
  <si>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</si>
  <si>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</si>
  <si>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</si>
  <si>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</si>
  <si>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</si>
  <si>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</si>
  <si>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</si>
  <si>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</si>
  <si>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</si>
  <si>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</si>
  <si>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</si>
  <si>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</si>
  <si>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</si>
  <si>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</si>
  <si>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</si>
  <si>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</si>
  <si>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</si>
  <si>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</si>
  <si>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</si>
  <si>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</si>
  <si>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</si>
  <si>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</si>
  <si>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</si>
  <si>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</si>
  <si>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</si>
  <si>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</si>
  <si>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HDFCLIFE AUG 690 CE</t>
  </si>
  <si>
    <t>1740-1760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</si>
  <si>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</si>
  <si>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</si>
  <si>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</si>
  <si>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</si>
  <si>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</si>
  <si>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</si>
  <si>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</si>
  <si>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</si>
  <si>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</si>
  <si>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PFC 135 CE AUG</t>
  </si>
  <si>
    <t>LT 1660 CE AUG</t>
  </si>
  <si>
    <t>Profit of Rs.45.5/-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</si>
  <si>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</si>
  <si>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</si>
  <si>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</si>
  <si>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</si>
  <si>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</si>
  <si>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</si>
  <si>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</si>
  <si>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30-35</t>
  </si>
  <si>
    <t>1680-1700</t>
  </si>
  <si>
    <t xml:space="preserve">M&amp;M AUG FUT </t>
  </si>
  <si>
    <t>820-830</t>
  </si>
  <si>
    <t>Loss of Rs.30/-</t>
  </si>
  <si>
    <t>LIBAS</t>
  </si>
  <si>
    <t>Libas Consu Products Ltd</t>
  </si>
  <si>
    <t>Profit of Rs.17/-</t>
  </si>
  <si>
    <t>Profit of Rs.4/-</t>
  </si>
  <si>
    <t>RELIANCE 2180 CE AUG</t>
  </si>
  <si>
    <t>24-26</t>
  </si>
  <si>
    <t xml:space="preserve">ASIANPAINT 3020 CE AUG </t>
  </si>
  <si>
    <t>ESCORTS AUG FUT</t>
  </si>
  <si>
    <t>1270-1275</t>
  </si>
  <si>
    <t>360-365</t>
  </si>
  <si>
    <t>SCAPDVR</t>
  </si>
  <si>
    <t>Loss of Rs.11.9/-</t>
  </si>
  <si>
    <t>NIFTY 16600 CE AUG</t>
  </si>
  <si>
    <t>M&amp;M 790 CE AUG</t>
  </si>
  <si>
    <t>20-22</t>
  </si>
  <si>
    <t>BATAINDIA 1760 CE AUG</t>
  </si>
  <si>
    <t>HDFC 2700 PE AUG</t>
  </si>
  <si>
    <t>HINDUNILVR 2620 CE AUG</t>
  </si>
  <si>
    <t>40-45</t>
  </si>
  <si>
    <t>LT 1600 CE AUG</t>
  </si>
  <si>
    <t>NIFTY 16400 PE AUG</t>
  </si>
  <si>
    <t>Profit of Rs.4.5/-</t>
  </si>
  <si>
    <t>Profit of Rs.15.5/-</t>
  </si>
  <si>
    <t>Loss of Rs.11/-</t>
  </si>
  <si>
    <t>930-938</t>
  </si>
  <si>
    <t>980-1000</t>
  </si>
  <si>
    <t>1860-1870</t>
  </si>
  <si>
    <t>2000-2050</t>
  </si>
  <si>
    <t xml:space="preserve">GODREJCP AUG FUT </t>
  </si>
  <si>
    <t>1065-1070</t>
  </si>
  <si>
    <t>IRCTC AUG FUT</t>
  </si>
  <si>
    <t>2700-2730</t>
  </si>
  <si>
    <t>Profit of Rs.8.5/-</t>
  </si>
  <si>
    <t>AAYUSH</t>
  </si>
  <si>
    <t>PALLAVI MITTAL</t>
  </si>
  <si>
    <t>GREENPLY</t>
  </si>
  <si>
    <t>SHOWAN INVESTMENT PRIVATE LIMITED</t>
  </si>
  <si>
    <t>S.M.MANAGEMENT PRIVATE LTD</t>
  </si>
  <si>
    <t>SIPTL</t>
  </si>
  <si>
    <t>72-70</t>
  </si>
  <si>
    <t>Profit of Rs.40.5/-</t>
  </si>
  <si>
    <t>Profit of Rs.1.35/-</t>
  </si>
  <si>
    <t>700-703</t>
  </si>
  <si>
    <t>735-745</t>
  </si>
  <si>
    <t>Profit of Rs.0.5/-</t>
  </si>
  <si>
    <t>Loss of Rs.20/-</t>
  </si>
  <si>
    <t>Profit of Rs.28/-</t>
  </si>
  <si>
    <t>NIFTY 16500 PE AUG</t>
  </si>
  <si>
    <t>2890-2900</t>
  </si>
  <si>
    <t>3000-3010</t>
  </si>
  <si>
    <t>COLPAL SEP FUT</t>
  </si>
  <si>
    <t>1680-1684</t>
  </si>
  <si>
    <t>1750-1760</t>
  </si>
  <si>
    <t xml:space="preserve">TVSMOTOR 510 CE AUG </t>
  </si>
  <si>
    <t>PIDILITIND 2200 PE AUG</t>
  </si>
  <si>
    <t>CLASSIC MERCANTILE LLP</t>
  </si>
  <si>
    <t>MNIL</t>
  </si>
  <si>
    <t>KABIR SHRAN DAGAR HUF</t>
  </si>
  <si>
    <t>OCTAWARE</t>
  </si>
  <si>
    <t>MOHAMMED ASLAM QUDRATULLAH KHAN</t>
  </si>
  <si>
    <t>Asian Granito India Limit</t>
  </si>
  <si>
    <t>JUNIPER EQUITY INDIA PRIVATE LIMITED</t>
  </si>
  <si>
    <t>AAKASH DILIP DOSHI</t>
  </si>
  <si>
    <t>LASA</t>
  </si>
  <si>
    <t>Lasa Supergenerics Ltd</t>
  </si>
  <si>
    <t>SHREE VASUDEV EXIM</t>
  </si>
  <si>
    <t>NECCLTD</t>
  </si>
  <si>
    <t>North East Carry Corp Ltd</t>
  </si>
  <si>
    <t>SUNAYANA INVESTMENT COMPANY LIMITED</t>
  </si>
  <si>
    <t>CLSA GLOBAL MARKETS PTE LTD</t>
  </si>
  <si>
    <t>VIKASECO</t>
  </si>
  <si>
    <t>Vikas EcoTech Limited</t>
  </si>
  <si>
    <t>TOPGAIN FINANCE PRIVATE LIMITED</t>
  </si>
  <si>
    <t>SUVI DEVELOPERS PRIVATE LIMITED</t>
  </si>
  <si>
    <t>ZAKI ABBAS NASSER</t>
  </si>
  <si>
    <t>Profit of Rs.1/-</t>
  </si>
  <si>
    <t>268-265</t>
  </si>
  <si>
    <t xml:space="preserve">LT 1600 CE AUG </t>
  </si>
  <si>
    <t>Profit of Rs.4.50/-</t>
  </si>
  <si>
    <t>596-600</t>
  </si>
  <si>
    <t>625-635</t>
  </si>
  <si>
    <t>INFY SEP FUT</t>
  </si>
  <si>
    <t>1735-1738</t>
  </si>
  <si>
    <t>INFY 1720 PE AUG</t>
  </si>
  <si>
    <t>9.50-10.5</t>
  </si>
  <si>
    <t>LICHSGFIN SEP FUT</t>
  </si>
  <si>
    <t>LICHSGFIN 380 CE AUG</t>
  </si>
  <si>
    <t>369-370</t>
  </si>
  <si>
    <t>3.30-3.70</t>
  </si>
  <si>
    <t>TVSMOTOR 500 PE AUG</t>
  </si>
  <si>
    <t>3.25-3.75</t>
  </si>
  <si>
    <t>8-10.0</t>
  </si>
  <si>
    <t>13.5-14.5</t>
  </si>
  <si>
    <t>ARVINDFASN</t>
  </si>
  <si>
    <t>MULTIPLES PRIVATE EQUITY FII I</t>
  </si>
  <si>
    <t>AURA BUSINESS VENTURES LLP</t>
  </si>
  <si>
    <t>BAJAJST</t>
  </si>
  <si>
    <t>BAPACK</t>
  </si>
  <si>
    <t>DHEERAJ KUMAR LOHIA</t>
  </si>
  <si>
    <t>BNL</t>
  </si>
  <si>
    <t>PIYUSH KANODIA HUF</t>
  </si>
  <si>
    <t>CHRTEDCA</t>
  </si>
  <si>
    <t>MOHIB NOMANBHAI KHERICHA</t>
  </si>
  <si>
    <t>AMRITLAL RIKHABCHAND SANGHVI</t>
  </si>
  <si>
    <t>COSCO</t>
  </si>
  <si>
    <t>VANASHREE PROPERTIES PRIVATE LIMITED</t>
  </si>
  <si>
    <t>INDOWIND</t>
  </si>
  <si>
    <t>IND ECO VENTURES LIMITED</t>
  </si>
  <si>
    <t>INDUS FINANCE CORPORATION LIMITED</t>
  </si>
  <si>
    <t>KRRAIL</t>
  </si>
  <si>
    <t>SYED AZAMUDDIN</t>
  </si>
  <si>
    <t>RISHABH KAPOOR</t>
  </si>
  <si>
    <t>RAJINDER PARSAD</t>
  </si>
  <si>
    <t>NHCFOODS</t>
  </si>
  <si>
    <t>SWARNJIT KAUR</t>
  </si>
  <si>
    <t>NAVROZE SHIAMAK MARSHALL</t>
  </si>
  <si>
    <t>RDBRL</t>
  </si>
  <si>
    <t>FAITHFUL VANIJYA PRIVATE LIMITED</t>
  </si>
  <si>
    <t>VINOD DUGAR</t>
  </si>
  <si>
    <t>REMLIFE</t>
  </si>
  <si>
    <t>KABEELON SALES CORP</t>
  </si>
  <si>
    <t>MAYUREE KISHORE PATKI .</t>
  </si>
  <si>
    <t>RGRL</t>
  </si>
  <si>
    <t>MOHD AZIM ABDULLAH MAPKAR</t>
  </si>
  <si>
    <t>SWARNA KODI</t>
  </si>
  <si>
    <t>PARESH DHIRAJLAL SHAH</t>
  </si>
  <si>
    <t>N L RUNGTA HUF</t>
  </si>
  <si>
    <t>HARSHIL HASMUKHBHAI NAKRANI</t>
  </si>
  <si>
    <t>MANTHAN PARSHOTTAMBHAI AMBALIYA</t>
  </si>
  <si>
    <t>DIGVIJAYSINH CHHOTUSINH PARMAR</t>
  </si>
  <si>
    <t>SHANTILAL NATHABHAI SHINGLA</t>
  </si>
  <si>
    <t>MITALI BORGOHAIN</t>
  </si>
  <si>
    <t>SNTCL</t>
  </si>
  <si>
    <t>IDEAL PLYWOOD TRADERS PRIVATE LIMITED</t>
  </si>
  <si>
    <t>GHANSHYAM DHANANJAY GAVALI</t>
  </si>
  <si>
    <t>AXIS MUTUAL FUND AC AXIS SMALL CAP FUND</t>
  </si>
  <si>
    <t>RAHUL PRADEEP RATHI</t>
  </si>
  <si>
    <t>TUNITEX</t>
  </si>
  <si>
    <t>MOHANRAMESH</t>
  </si>
  <si>
    <t>UNISTRMU</t>
  </si>
  <si>
    <t>AKASH DASHRATHBHAI PATEL</t>
  </si>
  <si>
    <t>ATALREAL</t>
  </si>
  <si>
    <t>Atal Realtech Limited</t>
  </si>
  <si>
    <t>BAKUL HEERALAL JAIN</t>
  </si>
  <si>
    <t>APURVA BACHUBHAI DOSHI</t>
  </si>
  <si>
    <t>CREST</t>
  </si>
  <si>
    <t>Crest Ventures Limited</t>
  </si>
  <si>
    <t>FINE ESTATES PRIVATE LIMITED</t>
  </si>
  <si>
    <t>GOLDENTOBC</t>
  </si>
  <si>
    <t>Golden Tobacco Limited</t>
  </si>
  <si>
    <t>SHARE INDIA SECURITIES LIMITED</t>
  </si>
  <si>
    <t>HEMANT  SARVAIYA</t>
  </si>
  <si>
    <t>MCLEODRUSS</t>
  </si>
  <si>
    <t>Mcleod Russel India Limit</t>
  </si>
  <si>
    <t>ZUBER TRADING LLP</t>
  </si>
  <si>
    <t>NELCO</t>
  </si>
  <si>
    <t>Nelco Ltd.</t>
  </si>
  <si>
    <t>MANSI SHARES &amp; STOCK ADVISORS PVT LTD</t>
  </si>
  <si>
    <t>VAISHALI</t>
  </si>
  <si>
    <t>Vaishali Pharma Limited</t>
  </si>
  <si>
    <t>HIMANSHU MAHENDRABHAI PATEL</t>
  </si>
  <si>
    <t>BIMAL D MEHTA</t>
  </si>
  <si>
    <t>CAPACITE</t>
  </si>
  <si>
    <t>Capacite Infraproject Ltd</t>
  </si>
  <si>
    <t>THINK INDIA OPPORTUNITIES MASTER FUND LP</t>
  </si>
  <si>
    <t>CHEMPLASTS</t>
  </si>
  <si>
    <t>Chemplast Sanmar Limited</t>
  </si>
  <si>
    <t>COPTHALL MAURITIUS INVESTMENT LIMITED</t>
  </si>
  <si>
    <t>ISFT</t>
  </si>
  <si>
    <t>Intrasoft Tech. Ltd</t>
  </si>
  <si>
    <t>TRUST INVESTMENT ADVISORS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</si>
</sst>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3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5" fontId="35" fillId="16" borderId="15" xfId="0" applyNumberFormat="1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" fontId="35" fillId="16" borderId="25" xfId="0" applyNumberFormat="1" applyFont="1" applyFill="1" applyBorder="1" applyAlignment="1">
      <alignment horizontal="center" vertical="center"/>
    </xf>
    <xf numFmtId="165" fontId="35" fillId="16" borderId="25" xfId="0" applyNumberFormat="1" applyFont="1" applyFill="1" applyBorder="1" applyAlignment="1">
      <alignment horizontal="center" vertical="center"/>
    </xf>
    <xf numFmtId="166" fontId="35" fillId="16" borderId="25" xfId="0" applyNumberFormat="1" applyFont="1" applyFill="1" applyBorder="1" applyAlignment="1">
      <alignment horizontal="center" vertical="center"/>
    </xf>
    <xf numFmtId="0" fontId="35" fillId="16" borderId="25" xfId="0" applyFont="1" applyFill="1" applyBorder="1" applyAlignment="1">
      <alignment horizontal="left"/>
    </xf>
    <xf numFmtId="0" fontId="35" fillId="16" borderId="25" xfId="0" applyFont="1" applyFill="1" applyBorder="1" applyAlignment="1">
      <alignment horizontal="center" vertical="center"/>
    </xf>
    <xf numFmtId="0" fontId="36" fillId="17" borderId="26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2" fontId="36" fillId="13" borderId="3" xfId="0" applyNumberFormat="1" applyFont="1" applyFill="1" applyBorder="1" applyAlignment="1">
      <alignment horizontal="center" vertical="center"/>
    </xf>
    <xf numFmtId="165" fontId="35" fillId="25" borderId="15" xfId="0" applyNumberFormat="1" applyFont="1" applyFill="1" applyBorder="1" applyAlignment="1">
      <alignment horizontal="center" vertical="center"/>
    </xf>
    <xf numFmtId="0" fontId="0" fillId="18" borderId="0" xfId="0" applyFill="1" applyAlignment="1"/>
    <xf numFmtId="165" fontId="35" fillId="12" borderId="2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35" fillId="25" borderId="1" xfId="0" applyFont="1" applyFill="1" applyBorder="1"/>
    <xf numFmtId="0" fontId="36" fillId="25" borderId="15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0" fontId="36" fillId="25" borderId="2" xfId="0" applyFont="1" applyFill="1" applyBorder="1" applyAlignment="1">
      <alignment horizontal="center" vertical="center"/>
    </xf>
    <xf numFmtId="2" fontId="36" fillId="25" borderId="2" xfId="0" applyNumberFormat="1" applyFont="1" applyFill="1" applyBorder="1" applyAlignment="1">
      <alignment horizontal="center" vertical="center"/>
    </xf>
    <xf numFmtId="167" fontId="36" fillId="25" borderId="15" xfId="0" applyNumberFormat="1" applyFont="1" applyFill="1" applyBorder="1" applyAlignment="1">
      <alignment horizontal="center" vertical="center"/>
    </xf>
    <xf numFmtId="43" fontId="36" fillId="26" borderId="1" xfId="0" applyNumberFormat="1" applyFont="1" applyFill="1" applyBorder="1" applyAlignment="1">
      <alignment horizontal="center" vertical="center"/>
    </xf>
    <xf numFmtId="16" fontId="37" fillId="25" borderId="15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0" fontId="35" fillId="12" borderId="2" xfId="0" applyFont="1" applyFill="1" applyBorder="1"/>
    <xf numFmtId="0" fontId="35" fillId="2" borderId="15" xfId="0" applyFont="1" applyFill="1" applyBorder="1"/>
    <xf numFmtId="0" fontId="35" fillId="12" borderId="22" xfId="0" applyFont="1" applyFill="1" applyBorder="1"/>
    <xf numFmtId="0" fontId="42" fillId="18" borderId="0" xfId="0" applyFont="1" applyFill="1" applyAlignment="1"/>
    <xf numFmtId="0" fontId="35" fillId="2" borderId="18" xfId="0" applyFont="1" applyFill="1" applyBorder="1" applyAlignment="1">
      <alignment horizontal="center" vertical="center"/>
    </xf>
    <xf numFmtId="165" fontId="35" fillId="16" borderId="18" xfId="0" applyNumberFormat="1" applyFont="1" applyFill="1" applyBorder="1" applyAlignment="1">
      <alignment horizontal="center" vertical="center"/>
    </xf>
    <xf numFmtId="0" fontId="35" fillId="2" borderId="2" xfId="0" applyFont="1" applyFill="1" applyBorder="1"/>
    <xf numFmtId="0" fontId="36" fillId="2" borderId="18" xfId="0" applyFont="1" applyFill="1" applyBorder="1" applyAlignment="1">
      <alignment horizontal="center" vertical="center"/>
    </xf>
    <xf numFmtId="167" fontId="36" fillId="2" borderId="1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16" fontId="37" fillId="2" borderId="18" xfId="0" applyNumberFormat="1" applyFont="1" applyFill="1" applyBorder="1" applyAlignment="1">
      <alignment horizontal="center" vertical="center"/>
    </xf>
    <xf numFmtId="165" fontId="35" fillId="16" borderId="27" xfId="0" applyNumberFormat="1" applyFont="1" applyFill="1" applyBorder="1" applyAlignment="1">
      <alignment horizontal="center" vertical="center"/>
    </xf>
    <xf numFmtId="2" fontId="36" fillId="2" borderId="18" xfId="0" applyNumberFormat="1" applyFont="1" applyFill="1" applyBorder="1" applyAlignment="1">
      <alignment horizontal="center" vertical="center"/>
    </xf>
    <xf numFmtId="0" fontId="35" fillId="2" borderId="22" xfId="0" applyFont="1" applyFill="1" applyBorder="1"/>
    <xf numFmtId="0" fontId="1" fillId="2" borderId="22" xfId="0" applyFont="1" applyFill="1" applyBorder="1" applyAlignment="1">
      <alignment horizontal="center"/>
    </xf>
    <xf numFmtId="0" fontId="0" fillId="20" borderId="22" xfId="0" applyFont="1" applyFill="1" applyBorder="1" applyAlignment="1"/>
    <xf numFmtId="1" fontId="35" fillId="12" borderId="25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left"/>
    </xf>
    <xf numFmtId="16" fontId="36" fillId="16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center"/>
    </xf>
    <xf numFmtId="43" fontId="36" fillId="13" borderId="15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24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6" xfId="0" applyFont="1" applyFill="1" applyBorder="1" applyAlignment="1">
      <alignment horizontal="center" vertical="center"/>
    </xf>
    <xf numFmtId="0" fontId="36" fillId="13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44433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9" sqref="C9:C1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44433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9" t="s">
        <v>16</v>
      </c>
      <c r="B9" s="511" t="s">
        <v>17</v>
      </c>
      <c r="C9" s="511" t="s">
        <v>18</v>
      </c>
      <c r="D9" s="511" t="s">
        <v>19</v>
      </c>
      <c r="E9" s="26" t="s">
        <v>20</v>
      </c>
      <c r="F9" s="26" t="s">
        <v>21</v>
      </c>
      <c r="G9" s="506" t="s">
        <v>22</v>
      </c>
      <c r="H9" s="507"/>
      <c r="I9" s="508"/>
      <c r="J9" s="506" t="s">
        <v>23</v>
      </c>
      <c r="K9" s="507"/>
      <c r="L9" s="508"/>
      <c r="M9" s="26"/>
      <c r="N9" s="27"/>
      <c r="O9" s="27"/>
      <c r="P9" s="27"/>
    </row>
    <row r="10" spans="1:16" ht="59.25" customHeight="1">
      <c r="A10" s="510"/>
      <c r="B10" s="512"/>
      <c r="C10" s="512"/>
      <c r="D10" s="51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35719.35</v>
      </c>
      <c r="F11" s="35">
        <v>35540.633333333331</v>
      </c>
      <c r="G11" s="36">
        <v>35263.71666666666</v>
      </c>
      <c r="H11" s="36">
        <v>34808.083333333328</v>
      </c>
      <c r="I11" s="36">
        <v>34531.166666666657</v>
      </c>
      <c r="J11" s="36">
        <v>35996.266666666663</v>
      </c>
      <c r="K11" s="36">
        <v>36273.183333333334</v>
      </c>
      <c r="L11" s="36">
        <v>36728.816666666666</v>
      </c>
      <c r="M11" s="37">
        <v>35817.550000000003</v>
      </c>
      <c r="N11" s="37">
        <v>35085</v>
      </c>
      <c r="O11" s="38">
        <v>1907925</v>
      </c>
      <c r="P11" s="39">
        <v>-9.47834131992219E-2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16620.25</v>
      </c>
      <c r="F12" s="40">
        <v>16586.2</v>
      </c>
      <c r="G12" s="41">
        <v>16529.100000000002</v>
      </c>
      <c r="H12" s="41">
        <v>16437.95</v>
      </c>
      <c r="I12" s="41">
        <v>16380.850000000002</v>
      </c>
      <c r="J12" s="41">
        <v>16677.350000000002</v>
      </c>
      <c r="K12" s="41">
        <v>16734.45</v>
      </c>
      <c r="L12" s="41">
        <v>16825.600000000002</v>
      </c>
      <c r="M12" s="31">
        <v>16643.3</v>
      </c>
      <c r="N12" s="31">
        <v>16495.05</v>
      </c>
      <c r="O12" s="42">
        <v>14003300</v>
      </c>
      <c r="P12" s="43">
        <v>2.8886529538616399E-2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17458.3</v>
      </c>
      <c r="F13" s="40">
        <v>17372.45</v>
      </c>
      <c r="G13" s="41">
        <v>17260.75</v>
      </c>
      <c r="H13" s="41">
        <v>17063.2</v>
      </c>
      <c r="I13" s="41">
        <v>16951.5</v>
      </c>
      <c r="J13" s="41">
        <v>17570</v>
      </c>
      <c r="K13" s="41">
        <v>17681.700000000004</v>
      </c>
      <c r="L13" s="41">
        <v>17879.25</v>
      </c>
      <c r="M13" s="31">
        <v>17484.150000000001</v>
      </c>
      <c r="N13" s="31">
        <v>17174.900000000001</v>
      </c>
      <c r="O13" s="42">
        <v>4440</v>
      </c>
      <c r="P13" s="43">
        <v>0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920.2</v>
      </c>
      <c r="F14" s="40">
        <v>915.94999999999993</v>
      </c>
      <c r="G14" s="41">
        <v>907.99999999999989</v>
      </c>
      <c r="H14" s="41">
        <v>895.8</v>
      </c>
      <c r="I14" s="41">
        <v>887.84999999999991</v>
      </c>
      <c r="J14" s="41">
        <v>928.14999999999986</v>
      </c>
      <c r="K14" s="41">
        <v>936.09999999999991</v>
      </c>
      <c r="L14" s="41">
        <v>948.29999999999984</v>
      </c>
      <c r="M14" s="31">
        <v>923.9</v>
      </c>
      <c r="N14" s="31">
        <v>903.75</v>
      </c>
      <c r="O14" s="42">
        <v>2770150</v>
      </c>
      <c r="P14" s="43">
        <v>-6.3236562230526011E-2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198.15</v>
      </c>
      <c r="F15" s="40">
        <v>195.38333333333333</v>
      </c>
      <c r="G15" s="41">
        <v>191.51666666666665</v>
      </c>
      <c r="H15" s="41">
        <v>184.88333333333333</v>
      </c>
      <c r="I15" s="41">
        <v>181.01666666666665</v>
      </c>
      <c r="J15" s="41">
        <v>202.01666666666665</v>
      </c>
      <c r="K15" s="41">
        <v>205.88333333333333</v>
      </c>
      <c r="L15" s="41">
        <v>212.51666666666665</v>
      </c>
      <c r="M15" s="31">
        <v>199.25</v>
      </c>
      <c r="N15" s="31">
        <v>188.75</v>
      </c>
      <c r="O15" s="42">
        <v>10311600</v>
      </c>
      <c r="P15" s="43">
        <v>-2.5792188651436992E-2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2281.85</v>
      </c>
      <c r="F16" s="40">
        <v>2276.5500000000002</v>
      </c>
      <c r="G16" s="41">
        <v>2262.1000000000004</v>
      </c>
      <c r="H16" s="41">
        <v>2242.3500000000004</v>
      </c>
      <c r="I16" s="41">
        <v>2227.9000000000005</v>
      </c>
      <c r="J16" s="41">
        <v>2296.3000000000002</v>
      </c>
      <c r="K16" s="41">
        <v>2310.75</v>
      </c>
      <c r="L16" s="41">
        <v>2330.5</v>
      </c>
      <c r="M16" s="31">
        <v>2291</v>
      </c>
      <c r="N16" s="31">
        <v>2256.8000000000002</v>
      </c>
      <c r="O16" s="42">
        <v>3037500</v>
      </c>
      <c r="P16" s="43">
        <v>-8.2236842105263153E-4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1441.25</v>
      </c>
      <c r="F17" s="40">
        <v>1427.8166666666666</v>
      </c>
      <c r="G17" s="41">
        <v>1404.4333333333332</v>
      </c>
      <c r="H17" s="41">
        <v>1367.6166666666666</v>
      </c>
      <c r="I17" s="41">
        <v>1344.2333333333331</v>
      </c>
      <c r="J17" s="41">
        <v>1464.6333333333332</v>
      </c>
      <c r="K17" s="41">
        <v>1488.0166666666664</v>
      </c>
      <c r="L17" s="41">
        <v>1524.8333333333333</v>
      </c>
      <c r="M17" s="31">
        <v>1451.2</v>
      </c>
      <c r="N17" s="31">
        <v>1391</v>
      </c>
      <c r="O17" s="42">
        <v>17173000</v>
      </c>
      <c r="P17" s="43">
        <v>-1.9414149488951066E-2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695.3</v>
      </c>
      <c r="F18" s="40">
        <v>688.85</v>
      </c>
      <c r="G18" s="41">
        <v>674.85</v>
      </c>
      <c r="H18" s="41">
        <v>654.4</v>
      </c>
      <c r="I18" s="41">
        <v>640.4</v>
      </c>
      <c r="J18" s="41">
        <v>709.30000000000007</v>
      </c>
      <c r="K18" s="41">
        <v>723.30000000000007</v>
      </c>
      <c r="L18" s="41">
        <v>743.75000000000011</v>
      </c>
      <c r="M18" s="31">
        <v>702.85</v>
      </c>
      <c r="N18" s="31">
        <v>668.4</v>
      </c>
      <c r="O18" s="42">
        <v>88238750</v>
      </c>
      <c r="P18" s="43">
        <v>1.9836490641427095E-4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3833.1</v>
      </c>
      <c r="F19" s="40">
        <v>3846.4</v>
      </c>
      <c r="G19" s="41">
        <v>3791.8</v>
      </c>
      <c r="H19" s="41">
        <v>3750.5</v>
      </c>
      <c r="I19" s="41">
        <v>3695.9</v>
      </c>
      <c r="J19" s="41">
        <v>3887.7000000000003</v>
      </c>
      <c r="K19" s="41">
        <v>3942.2999999999997</v>
      </c>
      <c r="L19" s="41">
        <v>3983.6000000000004</v>
      </c>
      <c r="M19" s="31">
        <v>3901</v>
      </c>
      <c r="N19" s="31">
        <v>3805.1</v>
      </c>
      <c r="O19" s="42">
        <v>493600</v>
      </c>
      <c r="P19" s="43">
        <v>-1.5163607342378291E-2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685.5</v>
      </c>
      <c r="F20" s="40">
        <v>682.71666666666658</v>
      </c>
      <c r="G20" s="41">
        <v>677.33333333333314</v>
      </c>
      <c r="H20" s="41">
        <v>669.16666666666652</v>
      </c>
      <c r="I20" s="41">
        <v>663.78333333333308</v>
      </c>
      <c r="J20" s="41">
        <v>690.88333333333321</v>
      </c>
      <c r="K20" s="41">
        <v>696.26666666666665</v>
      </c>
      <c r="L20" s="41">
        <v>704.43333333333328</v>
      </c>
      <c r="M20" s="31">
        <v>688.1</v>
      </c>
      <c r="N20" s="31">
        <v>674.55</v>
      </c>
      <c r="O20" s="42">
        <v>9154000</v>
      </c>
      <c r="P20" s="43">
        <v>-5.8230452674897119E-2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395.3</v>
      </c>
      <c r="F21" s="40">
        <v>393</v>
      </c>
      <c r="G21" s="41">
        <v>389.5</v>
      </c>
      <c r="H21" s="41">
        <v>383.7</v>
      </c>
      <c r="I21" s="41">
        <v>380.2</v>
      </c>
      <c r="J21" s="41">
        <v>398.8</v>
      </c>
      <c r="K21" s="41">
        <v>402.3</v>
      </c>
      <c r="L21" s="41">
        <v>408.1</v>
      </c>
      <c r="M21" s="31">
        <v>396.5</v>
      </c>
      <c r="N21" s="31">
        <v>387.2</v>
      </c>
      <c r="O21" s="42">
        <v>17262000</v>
      </c>
      <c r="P21" s="43">
        <v>-2.8532838088806349E-2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740.05</v>
      </c>
      <c r="F22" s="40">
        <v>738.69999999999993</v>
      </c>
      <c r="G22" s="41">
        <v>734.59999999999991</v>
      </c>
      <c r="H22" s="41">
        <v>729.15</v>
      </c>
      <c r="I22" s="41">
        <v>725.05</v>
      </c>
      <c r="J22" s="41">
        <v>744.14999999999986</v>
      </c>
      <c r="K22" s="41">
        <v>748.25</v>
      </c>
      <c r="L22" s="41">
        <v>753.69999999999982</v>
      </c>
      <c r="M22" s="31">
        <v>742.8</v>
      </c>
      <c r="N22" s="31">
        <v>733.25</v>
      </c>
      <c r="O22" s="42">
        <v>2090000</v>
      </c>
      <c r="P22" s="43">
        <v>-3.1600407747196739E-2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4843.1499999999996</v>
      </c>
      <c r="F23" s="40">
        <v>4828.9666666666662</v>
      </c>
      <c r="G23" s="41">
        <v>4770.0333333333328</v>
      </c>
      <c r="H23" s="41">
        <v>4696.916666666667</v>
      </c>
      <c r="I23" s="41">
        <v>4637.9833333333336</v>
      </c>
      <c r="J23" s="41">
        <v>4902.0833333333321</v>
      </c>
      <c r="K23" s="41">
        <v>4961.0166666666646</v>
      </c>
      <c r="L23" s="41">
        <v>5034.1333333333314</v>
      </c>
      <c r="M23" s="31">
        <v>4887.8999999999996</v>
      </c>
      <c r="N23" s="31">
        <v>4755.8500000000004</v>
      </c>
      <c r="O23" s="42">
        <v>2533750</v>
      </c>
      <c r="P23" s="43">
        <v>-1.9825918762088973E-2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209.25</v>
      </c>
      <c r="F24" s="40">
        <v>207.41666666666666</v>
      </c>
      <c r="G24" s="41">
        <v>204.83333333333331</v>
      </c>
      <c r="H24" s="41">
        <v>200.41666666666666</v>
      </c>
      <c r="I24" s="41">
        <v>197.83333333333331</v>
      </c>
      <c r="J24" s="41">
        <v>211.83333333333331</v>
      </c>
      <c r="K24" s="41">
        <v>214.41666666666663</v>
      </c>
      <c r="L24" s="41">
        <v>218.83333333333331</v>
      </c>
      <c r="M24" s="31">
        <v>210</v>
      </c>
      <c r="N24" s="31">
        <v>203</v>
      </c>
      <c r="O24" s="42">
        <v>14382500</v>
      </c>
      <c r="P24" s="43">
        <v>-4.1486171276241254E-2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120.05</v>
      </c>
      <c r="F25" s="40">
        <v>118.96666666666665</v>
      </c>
      <c r="G25" s="41">
        <v>117.18333333333331</v>
      </c>
      <c r="H25" s="41">
        <v>114.31666666666665</v>
      </c>
      <c r="I25" s="41">
        <v>112.5333333333333</v>
      </c>
      <c r="J25" s="41">
        <v>121.83333333333331</v>
      </c>
      <c r="K25" s="41">
        <v>123.61666666666665</v>
      </c>
      <c r="L25" s="41">
        <v>126.48333333333332</v>
      </c>
      <c r="M25" s="31">
        <v>120.75</v>
      </c>
      <c r="N25" s="31">
        <v>116.1</v>
      </c>
      <c r="O25" s="42">
        <v>38623500</v>
      </c>
      <c r="P25" s="43">
        <v>-1.1971912052492231E-2</v>
      </c>
    </row>
    <row r="26" spans="1:16" ht="12.75" customHeight="1">
      <c r="A26" s="31">
        <v>16</v>
      </c>
      <c r="B26" s="323" t="s">
        <v>45</v>
      </c>
      <c r="C26" s="33" t="s">
        <v>310</v>
      </c>
      <c r="D26" s="34">
        <v>44434</v>
      </c>
      <c r="E26" s="40">
        <v>1977.9</v>
      </c>
      <c r="F26" s="40">
        <v>1976.3833333333332</v>
      </c>
      <c r="G26" s="41">
        <v>1957.5166666666664</v>
      </c>
      <c r="H26" s="41">
        <v>1937.1333333333332</v>
      </c>
      <c r="I26" s="41">
        <v>1918.2666666666664</v>
      </c>
      <c r="J26" s="41">
        <v>1996.7666666666664</v>
      </c>
      <c r="K26" s="41">
        <v>2015.6333333333332</v>
      </c>
      <c r="L26" s="41">
        <v>2036.0166666666664</v>
      </c>
      <c r="M26" s="31">
        <v>1995.25</v>
      </c>
      <c r="N26" s="31">
        <v>1956</v>
      </c>
      <c r="O26" s="42">
        <v>363550</v>
      </c>
      <c r="P26" s="43">
        <v>0.11844331641285956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3051.2</v>
      </c>
      <c r="F27" s="40">
        <v>3061.6666666666665</v>
      </c>
      <c r="G27" s="41">
        <v>3028.4833333333331</v>
      </c>
      <c r="H27" s="41">
        <v>3005.7666666666664</v>
      </c>
      <c r="I27" s="41">
        <v>2972.583333333333</v>
      </c>
      <c r="J27" s="41">
        <v>3084.3833333333332</v>
      </c>
      <c r="K27" s="41">
        <v>3117.5666666666666</v>
      </c>
      <c r="L27" s="41">
        <v>3140.2833333333333</v>
      </c>
      <c r="M27" s="31">
        <v>3094.85</v>
      </c>
      <c r="N27" s="31">
        <v>3038.95</v>
      </c>
      <c r="O27" s="42">
        <v>4972500</v>
      </c>
      <c r="P27" s="43">
        <v>-2.43112785495644E-2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1360.3</v>
      </c>
      <c r="F28" s="40">
        <v>1345.7833333333335</v>
      </c>
      <c r="G28" s="41">
        <v>1300.5666666666671</v>
      </c>
      <c r="H28" s="41">
        <v>1240.8333333333335</v>
      </c>
      <c r="I28" s="41">
        <v>1195.616666666667</v>
      </c>
      <c r="J28" s="41">
        <v>1405.5166666666671</v>
      </c>
      <c r="K28" s="41">
        <v>1450.7333333333338</v>
      </c>
      <c r="L28" s="41">
        <v>1510.4666666666672</v>
      </c>
      <c r="M28" s="31">
        <v>1391</v>
      </c>
      <c r="N28" s="31">
        <v>1286.05</v>
      </c>
      <c r="O28" s="42">
        <v>2451500</v>
      </c>
      <c r="P28" s="43">
        <v>0.19643728648121034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688.75</v>
      </c>
      <c r="F29" s="40">
        <v>680.41666666666663</v>
      </c>
      <c r="G29" s="41">
        <v>668.43333333333328</v>
      </c>
      <c r="H29" s="41">
        <v>648.11666666666667</v>
      </c>
      <c r="I29" s="41">
        <v>636.13333333333333</v>
      </c>
      <c r="J29" s="41">
        <v>700.73333333333323</v>
      </c>
      <c r="K29" s="41">
        <v>712.71666666666658</v>
      </c>
      <c r="L29" s="41">
        <v>733.03333333333319</v>
      </c>
      <c r="M29" s="31">
        <v>692.4</v>
      </c>
      <c r="N29" s="31">
        <v>660.1</v>
      </c>
      <c r="O29" s="42">
        <v>17764500</v>
      </c>
      <c r="P29" s="43">
        <v>4.4724770642201837E-2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747.35</v>
      </c>
      <c r="F30" s="40">
        <v>743.38333333333333</v>
      </c>
      <c r="G30" s="41">
        <v>736.4666666666667</v>
      </c>
      <c r="H30" s="41">
        <v>725.58333333333337</v>
      </c>
      <c r="I30" s="41">
        <v>718.66666666666674</v>
      </c>
      <c r="J30" s="41">
        <v>754.26666666666665</v>
      </c>
      <c r="K30" s="41">
        <v>761.18333333333339</v>
      </c>
      <c r="L30" s="41">
        <v>772.06666666666661</v>
      </c>
      <c r="M30" s="31">
        <v>750.3</v>
      </c>
      <c r="N30" s="31">
        <v>732.5</v>
      </c>
      <c r="O30" s="42">
        <v>26844000</v>
      </c>
      <c r="P30" s="43">
        <v>-2.6332970620239392E-2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3710.15</v>
      </c>
      <c r="F31" s="40">
        <v>3692.2999999999997</v>
      </c>
      <c r="G31" s="41">
        <v>3667.0999999999995</v>
      </c>
      <c r="H31" s="41">
        <v>3624.0499999999997</v>
      </c>
      <c r="I31" s="41">
        <v>3598.8499999999995</v>
      </c>
      <c r="J31" s="41">
        <v>3735.3499999999995</v>
      </c>
      <c r="K31" s="41">
        <v>3760.5499999999993</v>
      </c>
      <c r="L31" s="41">
        <v>3803.5999999999995</v>
      </c>
      <c r="M31" s="31">
        <v>3717.5</v>
      </c>
      <c r="N31" s="31">
        <v>3649.25</v>
      </c>
      <c r="O31" s="42">
        <v>2115500</v>
      </c>
      <c r="P31" s="43">
        <v>4.7292504138094112E-4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16440.349999999999</v>
      </c>
      <c r="F32" s="40">
        <v>16078.383333333331</v>
      </c>
      <c r="G32" s="41">
        <v>15595.166666666664</v>
      </c>
      <c r="H32" s="41">
        <v>14749.983333333334</v>
      </c>
      <c r="I32" s="41">
        <v>14266.766666666666</v>
      </c>
      <c r="J32" s="41">
        <v>16923.566666666662</v>
      </c>
      <c r="K32" s="41">
        <v>17406.783333333329</v>
      </c>
      <c r="L32" s="41">
        <v>18251.96666666666</v>
      </c>
      <c r="M32" s="31">
        <v>16561.599999999999</v>
      </c>
      <c r="N32" s="31">
        <v>15233.2</v>
      </c>
      <c r="O32" s="42">
        <v>1010175</v>
      </c>
      <c r="P32" s="43">
        <v>0.15574051827698646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6977.95</v>
      </c>
      <c r="F33" s="40">
        <v>6914.1833333333343</v>
      </c>
      <c r="G33" s="41">
        <v>6784.1166666666686</v>
      </c>
      <c r="H33" s="41">
        <v>6590.2833333333347</v>
      </c>
      <c r="I33" s="41">
        <v>6460.216666666669</v>
      </c>
      <c r="J33" s="41">
        <v>7108.0166666666682</v>
      </c>
      <c r="K33" s="41">
        <v>7238.0833333333339</v>
      </c>
      <c r="L33" s="41">
        <v>7431.9166666666679</v>
      </c>
      <c r="M33" s="31">
        <v>7044.25</v>
      </c>
      <c r="N33" s="31">
        <v>6720.35</v>
      </c>
      <c r="O33" s="42">
        <v>4599000</v>
      </c>
      <c r="P33" s="43">
        <v>4.6178343949044583E-2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2284.6999999999998</v>
      </c>
      <c r="F34" s="40">
        <v>2280.2666666666669</v>
      </c>
      <c r="G34" s="41">
        <v>2260.8833333333337</v>
      </c>
      <c r="H34" s="41">
        <v>2237.0666666666666</v>
      </c>
      <c r="I34" s="41">
        <v>2217.6833333333334</v>
      </c>
      <c r="J34" s="41">
        <v>2304.0833333333339</v>
      </c>
      <c r="K34" s="41">
        <v>2323.4666666666672</v>
      </c>
      <c r="L34" s="41">
        <v>2347.2833333333342</v>
      </c>
      <c r="M34" s="31">
        <v>2299.65</v>
      </c>
      <c r="N34" s="31">
        <v>2256.4499999999998</v>
      </c>
      <c r="O34" s="42">
        <v>1313200</v>
      </c>
      <c r="P34" s="43">
        <v>-4.2019258826962357E-2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265.14999999999998</v>
      </c>
      <c r="F35" s="40">
        <v>265.48333333333335</v>
      </c>
      <c r="G35" s="41">
        <v>262.91666666666669</v>
      </c>
      <c r="H35" s="41">
        <v>260.68333333333334</v>
      </c>
      <c r="I35" s="41">
        <v>258.11666666666667</v>
      </c>
      <c r="J35" s="41">
        <v>267.7166666666667</v>
      </c>
      <c r="K35" s="41">
        <v>270.2833333333333</v>
      </c>
      <c r="L35" s="41">
        <v>272.51666666666671</v>
      </c>
      <c r="M35" s="31">
        <v>268.05</v>
      </c>
      <c r="N35" s="31">
        <v>263.25</v>
      </c>
      <c r="O35" s="42">
        <v>31510800</v>
      </c>
      <c r="P35" s="43">
        <v>5.8339882715676201E-2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75.55</v>
      </c>
      <c r="F36" s="40">
        <v>74.783333333333346</v>
      </c>
      <c r="G36" s="41">
        <v>73.816666666666691</v>
      </c>
      <c r="H36" s="41">
        <v>72.083333333333343</v>
      </c>
      <c r="I36" s="41">
        <v>71.116666666666688</v>
      </c>
      <c r="J36" s="41">
        <v>76.516666666666694</v>
      </c>
      <c r="K36" s="41">
        <v>77.483333333333363</v>
      </c>
      <c r="L36" s="41">
        <v>79.216666666666697</v>
      </c>
      <c r="M36" s="31">
        <v>75.75</v>
      </c>
      <c r="N36" s="31">
        <v>73.05</v>
      </c>
      <c r="O36" s="42">
        <v>175628700</v>
      </c>
      <c r="P36" s="43">
        <v>-5.0597685155904119E-2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1711.3</v>
      </c>
      <c r="F37" s="40">
        <v>1721.5333333333335</v>
      </c>
      <c r="G37" s="41">
        <v>1694.116666666667</v>
      </c>
      <c r="H37" s="41">
        <v>1676.9333333333334</v>
      </c>
      <c r="I37" s="41">
        <v>1649.5166666666669</v>
      </c>
      <c r="J37" s="41">
        <v>1738.7166666666672</v>
      </c>
      <c r="K37" s="41">
        <v>1766.1333333333337</v>
      </c>
      <c r="L37" s="41">
        <v>1783.3166666666673</v>
      </c>
      <c r="M37" s="31">
        <v>1748.95</v>
      </c>
      <c r="N37" s="31">
        <v>1704.35</v>
      </c>
      <c r="O37" s="42">
        <v>1940400</v>
      </c>
      <c r="P37" s="43">
        <v>-6.7567567567567571E-3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177.75</v>
      </c>
      <c r="F38" s="40">
        <v>176.98333333333335</v>
      </c>
      <c r="G38" s="41">
        <v>175.3666666666667</v>
      </c>
      <c r="H38" s="41">
        <v>172.98333333333335</v>
      </c>
      <c r="I38" s="41">
        <v>171.3666666666667</v>
      </c>
      <c r="J38" s="41">
        <v>179.3666666666667</v>
      </c>
      <c r="K38" s="41">
        <v>180.98333333333338</v>
      </c>
      <c r="L38" s="41">
        <v>183.3666666666667</v>
      </c>
      <c r="M38" s="31">
        <v>178.6</v>
      </c>
      <c r="N38" s="31">
        <v>174.6</v>
      </c>
      <c r="O38" s="42">
        <v>27002800</v>
      </c>
      <c r="P38" s="43">
        <v>-6.9164265129683003E-2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790</v>
      </c>
      <c r="F39" s="40">
        <v>791.26666666666677</v>
      </c>
      <c r="G39" s="41">
        <v>781.58333333333348</v>
      </c>
      <c r="H39" s="41">
        <v>773.16666666666674</v>
      </c>
      <c r="I39" s="41">
        <v>763.48333333333346</v>
      </c>
      <c r="J39" s="41">
        <v>799.68333333333351</v>
      </c>
      <c r="K39" s="41">
        <v>809.36666666666667</v>
      </c>
      <c r="L39" s="41">
        <v>817.78333333333353</v>
      </c>
      <c r="M39" s="31">
        <v>800.95</v>
      </c>
      <c r="N39" s="31">
        <v>782.85</v>
      </c>
      <c r="O39" s="42">
        <v>4908200</v>
      </c>
      <c r="P39" s="43">
        <v>-3.5243243243243245E-2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740.35</v>
      </c>
      <c r="F40" s="40">
        <v>734.75</v>
      </c>
      <c r="G40" s="41">
        <v>725.6</v>
      </c>
      <c r="H40" s="41">
        <v>710.85</v>
      </c>
      <c r="I40" s="41">
        <v>701.7</v>
      </c>
      <c r="J40" s="41">
        <v>749.5</v>
      </c>
      <c r="K40" s="41">
        <v>758.65000000000009</v>
      </c>
      <c r="L40" s="41">
        <v>773.4</v>
      </c>
      <c r="M40" s="31">
        <v>743.9</v>
      </c>
      <c r="N40" s="31">
        <v>720</v>
      </c>
      <c r="O40" s="42">
        <v>9013500</v>
      </c>
      <c r="P40" s="43">
        <v>1.1616161616161616E-2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619.95000000000005</v>
      </c>
      <c r="F41" s="40">
        <v>619.55000000000007</v>
      </c>
      <c r="G41" s="41">
        <v>611.40000000000009</v>
      </c>
      <c r="H41" s="41">
        <v>602.85</v>
      </c>
      <c r="I41" s="41">
        <v>594.70000000000005</v>
      </c>
      <c r="J41" s="41">
        <v>628.10000000000014</v>
      </c>
      <c r="K41" s="41">
        <v>636.25</v>
      </c>
      <c r="L41" s="41">
        <v>644.80000000000018</v>
      </c>
      <c r="M41" s="31">
        <v>627.70000000000005</v>
      </c>
      <c r="N41" s="31">
        <v>611</v>
      </c>
      <c r="O41" s="42">
        <v>93482904</v>
      </c>
      <c r="P41" s="43">
        <v>-4.0819546055096525E-3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53.3</v>
      </c>
      <c r="F42" s="40">
        <v>52.566666666666663</v>
      </c>
      <c r="G42" s="41">
        <v>51.533333333333324</v>
      </c>
      <c r="H42" s="41">
        <v>49.766666666666659</v>
      </c>
      <c r="I42" s="41">
        <v>48.73333333333332</v>
      </c>
      <c r="J42" s="41">
        <v>54.333333333333329</v>
      </c>
      <c r="K42" s="41">
        <v>55.36666666666666</v>
      </c>
      <c r="L42" s="41">
        <v>57.133333333333333</v>
      </c>
      <c r="M42" s="31">
        <v>53.6</v>
      </c>
      <c r="N42" s="31">
        <v>50.8</v>
      </c>
      <c r="O42" s="42">
        <v>120466500</v>
      </c>
      <c r="P42" s="43">
        <v>-1.3926364348507269E-3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348.9</v>
      </c>
      <c r="F43" s="40">
        <v>344.38333333333327</v>
      </c>
      <c r="G43" s="41">
        <v>336.81666666666655</v>
      </c>
      <c r="H43" s="41">
        <v>324.73333333333329</v>
      </c>
      <c r="I43" s="41">
        <v>317.16666666666657</v>
      </c>
      <c r="J43" s="41">
        <v>356.46666666666653</v>
      </c>
      <c r="K43" s="41">
        <v>364.03333333333325</v>
      </c>
      <c r="L43" s="41">
        <v>376.1166666666665</v>
      </c>
      <c r="M43" s="31">
        <v>351.95</v>
      </c>
      <c r="N43" s="31">
        <v>332.3</v>
      </c>
      <c r="O43" s="42">
        <v>18579400</v>
      </c>
      <c r="P43" s="43">
        <v>-7.7643297556519747E-2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13878.35</v>
      </c>
      <c r="F44" s="40">
        <v>13778.083333333334</v>
      </c>
      <c r="G44" s="41">
        <v>13660.666666666668</v>
      </c>
      <c r="H44" s="41">
        <v>13442.983333333334</v>
      </c>
      <c r="I44" s="41">
        <v>13325.566666666668</v>
      </c>
      <c r="J44" s="41">
        <v>13995.766666666668</v>
      </c>
      <c r="K44" s="41">
        <v>14113.183333333336</v>
      </c>
      <c r="L44" s="41">
        <v>14330.866666666669</v>
      </c>
      <c r="M44" s="31">
        <v>13895.5</v>
      </c>
      <c r="N44" s="31">
        <v>13560.4</v>
      </c>
      <c r="O44" s="42">
        <v>194150</v>
      </c>
      <c r="P44" s="43">
        <v>1.3838120104438642E-2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456.9</v>
      </c>
      <c r="F45" s="40">
        <v>456.31666666666661</v>
      </c>
      <c r="G45" s="41">
        <v>453.23333333333323</v>
      </c>
      <c r="H45" s="41">
        <v>449.56666666666661</v>
      </c>
      <c r="I45" s="41">
        <v>446.48333333333323</v>
      </c>
      <c r="J45" s="41">
        <v>459.98333333333323</v>
      </c>
      <c r="K45" s="41">
        <v>463.06666666666661</v>
      </c>
      <c r="L45" s="41">
        <v>466.73333333333323</v>
      </c>
      <c r="M45" s="31">
        <v>459.4</v>
      </c>
      <c r="N45" s="31">
        <v>452.65</v>
      </c>
      <c r="O45" s="42">
        <v>39628800</v>
      </c>
      <c r="P45" s="43">
        <v>-1.9681182652061625E-2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3814</v>
      </c>
      <c r="F46" s="40">
        <v>3836.75</v>
      </c>
      <c r="G46" s="41">
        <v>3774.55</v>
      </c>
      <c r="H46" s="41">
        <v>3735.1000000000004</v>
      </c>
      <c r="I46" s="41">
        <v>3672.9000000000005</v>
      </c>
      <c r="J46" s="41">
        <v>3876.2</v>
      </c>
      <c r="K46" s="41">
        <v>3938.3999999999996</v>
      </c>
      <c r="L46" s="41">
        <v>3977.8499999999995</v>
      </c>
      <c r="M46" s="31">
        <v>3898.95</v>
      </c>
      <c r="N46" s="31">
        <v>3797.3</v>
      </c>
      <c r="O46" s="42">
        <v>1486200</v>
      </c>
      <c r="P46" s="43">
        <v>-3.8804811796662786E-2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548.29999999999995</v>
      </c>
      <c r="F47" s="40">
        <v>545.20000000000005</v>
      </c>
      <c r="G47" s="41">
        <v>537.05000000000007</v>
      </c>
      <c r="H47" s="41">
        <v>525.80000000000007</v>
      </c>
      <c r="I47" s="41">
        <v>517.65000000000009</v>
      </c>
      <c r="J47" s="41">
        <v>556.45000000000005</v>
      </c>
      <c r="K47" s="41">
        <v>564.60000000000014</v>
      </c>
      <c r="L47" s="41">
        <v>575.85</v>
      </c>
      <c r="M47" s="31">
        <v>553.35</v>
      </c>
      <c r="N47" s="31">
        <v>533.95000000000005</v>
      </c>
      <c r="O47" s="42">
        <v>22404800</v>
      </c>
      <c r="P47" s="43">
        <v>-5.5813091043945856E-2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155.6</v>
      </c>
      <c r="F48" s="40">
        <v>154.5</v>
      </c>
      <c r="G48" s="41">
        <v>153.15</v>
      </c>
      <c r="H48" s="41">
        <v>150.70000000000002</v>
      </c>
      <c r="I48" s="41">
        <v>149.35000000000002</v>
      </c>
      <c r="J48" s="41">
        <v>156.94999999999999</v>
      </c>
      <c r="K48" s="41">
        <v>158.30000000000001</v>
      </c>
      <c r="L48" s="41">
        <v>160.74999999999997</v>
      </c>
      <c r="M48" s="31">
        <v>155.85</v>
      </c>
      <c r="N48" s="31">
        <v>152.05000000000001</v>
      </c>
      <c r="O48" s="42">
        <v>58514400</v>
      </c>
      <c r="P48" s="43">
        <v>-3.1115879828326181E-2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509.55</v>
      </c>
      <c r="F49" s="40">
        <v>500.68333333333334</v>
      </c>
      <c r="G49" s="41">
        <v>487.06666666666672</v>
      </c>
      <c r="H49" s="41">
        <v>464.58333333333337</v>
      </c>
      <c r="I49" s="41">
        <v>450.96666666666675</v>
      </c>
      <c r="J49" s="41">
        <v>523.16666666666674</v>
      </c>
      <c r="K49" s="41">
        <v>536.7833333333333</v>
      </c>
      <c r="L49" s="41">
        <v>559.26666666666665</v>
      </c>
      <c r="M49" s="31">
        <v>514.29999999999995</v>
      </c>
      <c r="N49" s="31">
        <v>478.2</v>
      </c>
      <c r="O49" s="42">
        <v>11138750</v>
      </c>
      <c r="P49" s="43">
        <v>-5.7037037037037039E-2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916.85</v>
      </c>
      <c r="F50" s="40">
        <v>910.81666666666661</v>
      </c>
      <c r="G50" s="41">
        <v>902.73333333333323</v>
      </c>
      <c r="H50" s="41">
        <v>888.61666666666667</v>
      </c>
      <c r="I50" s="41">
        <v>880.5333333333333</v>
      </c>
      <c r="J50" s="41">
        <v>924.93333333333317</v>
      </c>
      <c r="K50" s="41">
        <v>933.01666666666665</v>
      </c>
      <c r="L50" s="41">
        <v>947.1333333333331</v>
      </c>
      <c r="M50" s="31">
        <v>918.9</v>
      </c>
      <c r="N50" s="31">
        <v>896.7</v>
      </c>
      <c r="O50" s="42">
        <v>13366600</v>
      </c>
      <c r="P50" s="43">
        <v>-5.2481223793945535E-2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136.44999999999999</v>
      </c>
      <c r="F51" s="40">
        <v>135.85</v>
      </c>
      <c r="G51" s="41">
        <v>134.5</v>
      </c>
      <c r="H51" s="41">
        <v>132.55000000000001</v>
      </c>
      <c r="I51" s="41">
        <v>131.20000000000002</v>
      </c>
      <c r="J51" s="41">
        <v>137.79999999999998</v>
      </c>
      <c r="K51" s="41">
        <v>139.14999999999995</v>
      </c>
      <c r="L51" s="41">
        <v>141.09999999999997</v>
      </c>
      <c r="M51" s="31">
        <v>137.19999999999999</v>
      </c>
      <c r="N51" s="31">
        <v>133.9</v>
      </c>
      <c r="O51" s="42">
        <v>66267600</v>
      </c>
      <c r="P51" s="43">
        <v>1.8855740668991348E-2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4940.6000000000004</v>
      </c>
      <c r="F52" s="40">
        <v>4935.2166666666672</v>
      </c>
      <c r="G52" s="41">
        <v>4825.4333333333343</v>
      </c>
      <c r="H52" s="41">
        <v>4710.2666666666673</v>
      </c>
      <c r="I52" s="41">
        <v>4600.4833333333345</v>
      </c>
      <c r="J52" s="41">
        <v>5050.3833333333341</v>
      </c>
      <c r="K52" s="41">
        <v>5160.166666666667</v>
      </c>
      <c r="L52" s="41">
        <v>5275.3333333333339</v>
      </c>
      <c r="M52" s="31">
        <v>5045</v>
      </c>
      <c r="N52" s="31">
        <v>4820.05</v>
      </c>
      <c r="O52" s="42">
        <v>917800</v>
      </c>
      <c r="P52" s="43">
        <v>-1.3118279569892474E-2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1646.55</v>
      </c>
      <c r="F53" s="40">
        <v>1654.1999999999998</v>
      </c>
      <c r="G53" s="41">
        <v>1637.0499999999997</v>
      </c>
      <c r="H53" s="41">
        <v>1627.55</v>
      </c>
      <c r="I53" s="41">
        <v>1610.3999999999999</v>
      </c>
      <c r="J53" s="41">
        <v>1663.6999999999996</v>
      </c>
      <c r="K53" s="41">
        <v>1680.8499999999997</v>
      </c>
      <c r="L53" s="41">
        <v>1690.3499999999995</v>
      </c>
      <c r="M53" s="31">
        <v>1671.35</v>
      </c>
      <c r="N53" s="31">
        <v>1644.7</v>
      </c>
      <c r="O53" s="42">
        <v>2802450</v>
      </c>
      <c r="P53" s="43">
        <v>-5.3434212081806362E-2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648.4</v>
      </c>
      <c r="F54" s="40">
        <v>651.56666666666661</v>
      </c>
      <c r="G54" s="41">
        <v>641.18333333333317</v>
      </c>
      <c r="H54" s="41">
        <v>633.96666666666658</v>
      </c>
      <c r="I54" s="41">
        <v>623.58333333333314</v>
      </c>
      <c r="J54" s="41">
        <v>658.78333333333319</v>
      </c>
      <c r="K54" s="41">
        <v>669.16666666666663</v>
      </c>
      <c r="L54" s="41">
        <v>676.38333333333321</v>
      </c>
      <c r="M54" s="31">
        <v>661.95</v>
      </c>
      <c r="N54" s="31">
        <v>644.35</v>
      </c>
      <c r="O54" s="42">
        <v>7611810</v>
      </c>
      <c r="P54" s="43">
        <v>-1.3171225937183385E-2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785.15</v>
      </c>
      <c r="F55" s="40">
        <v>790.68333333333339</v>
      </c>
      <c r="G55" s="41">
        <v>776.46666666666681</v>
      </c>
      <c r="H55" s="41">
        <v>767.78333333333342</v>
      </c>
      <c r="I55" s="41">
        <v>753.56666666666683</v>
      </c>
      <c r="J55" s="41">
        <v>799.36666666666679</v>
      </c>
      <c r="K55" s="41">
        <v>813.58333333333348</v>
      </c>
      <c r="L55" s="41">
        <v>822.26666666666677</v>
      </c>
      <c r="M55" s="31">
        <v>804.9</v>
      </c>
      <c r="N55" s="31">
        <v>782</v>
      </c>
      <c r="O55" s="42">
        <v>1701875</v>
      </c>
      <c r="P55" s="43">
        <v>5.9106021425932766E-3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147.30000000000001</v>
      </c>
      <c r="F56" s="40">
        <v>146.46666666666667</v>
      </c>
      <c r="G56" s="41">
        <v>145.13333333333333</v>
      </c>
      <c r="H56" s="41">
        <v>142.96666666666667</v>
      </c>
      <c r="I56" s="41">
        <v>141.63333333333333</v>
      </c>
      <c r="J56" s="41">
        <v>148.63333333333333</v>
      </c>
      <c r="K56" s="41">
        <v>149.96666666666664</v>
      </c>
      <c r="L56" s="41">
        <v>152.13333333333333</v>
      </c>
      <c r="M56" s="31">
        <v>147.80000000000001</v>
      </c>
      <c r="N56" s="31">
        <v>144.30000000000001</v>
      </c>
      <c r="O56" s="42">
        <v>8239800</v>
      </c>
      <c r="P56" s="43">
        <v>-1.8463810930576072E-2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997.15</v>
      </c>
      <c r="F57" s="40">
        <v>994.01666666666677</v>
      </c>
      <c r="G57" s="41">
        <v>984.08333333333348</v>
      </c>
      <c r="H57" s="41">
        <v>971.01666666666677</v>
      </c>
      <c r="I57" s="41">
        <v>961.08333333333348</v>
      </c>
      <c r="J57" s="41">
        <v>1007.0833333333335</v>
      </c>
      <c r="K57" s="41">
        <v>1017.0166666666667</v>
      </c>
      <c r="L57" s="41">
        <v>1030.0833333333335</v>
      </c>
      <c r="M57" s="31">
        <v>1003.95</v>
      </c>
      <c r="N57" s="31">
        <v>980.95</v>
      </c>
      <c r="O57" s="42">
        <v>3558000</v>
      </c>
      <c r="P57" s="43">
        <v>-1.2160586373479927E-2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592.25</v>
      </c>
      <c r="F58" s="40">
        <v>596.86666666666667</v>
      </c>
      <c r="G58" s="41">
        <v>584.33333333333337</v>
      </c>
      <c r="H58" s="41">
        <v>576.41666666666674</v>
      </c>
      <c r="I58" s="41">
        <v>563.88333333333344</v>
      </c>
      <c r="J58" s="41">
        <v>604.7833333333333</v>
      </c>
      <c r="K58" s="41">
        <v>617.31666666666661</v>
      </c>
      <c r="L58" s="41">
        <v>625.23333333333323</v>
      </c>
      <c r="M58" s="31">
        <v>609.4</v>
      </c>
      <c r="N58" s="31">
        <v>588.95000000000005</v>
      </c>
      <c r="O58" s="42">
        <v>11812500</v>
      </c>
      <c r="P58" s="43">
        <v>-4.7393364928909956E-3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2095.75</v>
      </c>
      <c r="F59" s="40">
        <v>2101.7833333333333</v>
      </c>
      <c r="G59" s="41">
        <v>2061.5666666666666</v>
      </c>
      <c r="H59" s="41">
        <v>2027.3833333333332</v>
      </c>
      <c r="I59" s="41">
        <v>1987.1666666666665</v>
      </c>
      <c r="J59" s="41">
        <v>2135.9666666666667</v>
      </c>
      <c r="K59" s="41">
        <v>2176.1833333333329</v>
      </c>
      <c r="L59" s="41">
        <v>2210.3666666666668</v>
      </c>
      <c r="M59" s="31">
        <v>2142</v>
      </c>
      <c r="N59" s="31">
        <v>2067.6</v>
      </c>
      <c r="O59" s="42">
        <v>2911500</v>
      </c>
      <c r="P59" s="43">
        <v>4.3922552886339193E-2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4863.95</v>
      </c>
      <c r="F60" s="40">
        <v>4860</v>
      </c>
      <c r="G60" s="41">
        <v>4805.45</v>
      </c>
      <c r="H60" s="41">
        <v>4746.95</v>
      </c>
      <c r="I60" s="41">
        <v>4692.3999999999996</v>
      </c>
      <c r="J60" s="41">
        <v>4918.5</v>
      </c>
      <c r="K60" s="41">
        <v>4973.0499999999993</v>
      </c>
      <c r="L60" s="41">
        <v>5031.55</v>
      </c>
      <c r="M60" s="31">
        <v>4914.55</v>
      </c>
      <c r="N60" s="31">
        <v>4801.5</v>
      </c>
      <c r="O60" s="42">
        <v>2218400</v>
      </c>
      <c r="P60" s="43">
        <v>2.5138632162661736E-2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314.8</v>
      </c>
      <c r="F61" s="40">
        <v>312.51666666666671</v>
      </c>
      <c r="G61" s="41">
        <v>308.63333333333344</v>
      </c>
      <c r="H61" s="41">
        <v>302.46666666666675</v>
      </c>
      <c r="I61" s="41">
        <v>298.58333333333348</v>
      </c>
      <c r="J61" s="41">
        <v>318.68333333333339</v>
      </c>
      <c r="K61" s="41">
        <v>322.56666666666672</v>
      </c>
      <c r="L61" s="41">
        <v>328.73333333333335</v>
      </c>
      <c r="M61" s="31">
        <v>316.39999999999998</v>
      </c>
      <c r="N61" s="31">
        <v>306.35000000000002</v>
      </c>
      <c r="O61" s="42">
        <v>45639000</v>
      </c>
      <c r="P61" s="43">
        <v>-1.1154011154011155E-2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4583.5</v>
      </c>
      <c r="F62" s="40">
        <v>4541.6333333333332</v>
      </c>
      <c r="G62" s="41">
        <v>4492.8666666666668</v>
      </c>
      <c r="H62" s="41">
        <v>4402.2333333333336</v>
      </c>
      <c r="I62" s="41">
        <v>4353.4666666666672</v>
      </c>
      <c r="J62" s="41">
        <v>4632.2666666666664</v>
      </c>
      <c r="K62" s="41">
        <v>4681.0333333333328</v>
      </c>
      <c r="L62" s="41">
        <v>4771.6666666666661</v>
      </c>
      <c r="M62" s="31">
        <v>4590.3999999999996</v>
      </c>
      <c r="N62" s="31">
        <v>4451</v>
      </c>
      <c r="O62" s="42">
        <v>3325125</v>
      </c>
      <c r="P62" s="43">
        <v>-4.5653556861130857E-3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2537.4</v>
      </c>
      <c r="F63" s="40">
        <v>2533.9</v>
      </c>
      <c r="G63" s="41">
        <v>2509.15</v>
      </c>
      <c r="H63" s="41">
        <v>2480.9</v>
      </c>
      <c r="I63" s="41">
        <v>2456.15</v>
      </c>
      <c r="J63" s="41">
        <v>2562.15</v>
      </c>
      <c r="K63" s="41">
        <v>2586.9</v>
      </c>
      <c r="L63" s="41">
        <v>2615.15</v>
      </c>
      <c r="M63" s="31">
        <v>2558.65</v>
      </c>
      <c r="N63" s="31">
        <v>2505.65</v>
      </c>
      <c r="O63" s="42">
        <v>4356450</v>
      </c>
      <c r="P63" s="43">
        <v>2.2592836017088398E-2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1297.8</v>
      </c>
      <c r="F64" s="40">
        <v>1289.6666666666667</v>
      </c>
      <c r="G64" s="41">
        <v>1255.8833333333334</v>
      </c>
      <c r="H64" s="41">
        <v>1213.9666666666667</v>
      </c>
      <c r="I64" s="41">
        <v>1180.1833333333334</v>
      </c>
      <c r="J64" s="41">
        <v>1331.5833333333335</v>
      </c>
      <c r="K64" s="41">
        <v>1365.3666666666668</v>
      </c>
      <c r="L64" s="41">
        <v>1407.2833333333335</v>
      </c>
      <c r="M64" s="31">
        <v>1323.45</v>
      </c>
      <c r="N64" s="31">
        <v>1247.75</v>
      </c>
      <c r="O64" s="42">
        <v>6505950</v>
      </c>
      <c r="P64" s="43">
        <v>7.5363636363636369E-2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159.69999999999999</v>
      </c>
      <c r="F65" s="40">
        <v>159.01666666666668</v>
      </c>
      <c r="G65" s="41">
        <v>157.88333333333335</v>
      </c>
      <c r="H65" s="41">
        <v>156.06666666666666</v>
      </c>
      <c r="I65" s="41">
        <v>154.93333333333334</v>
      </c>
      <c r="J65" s="41">
        <v>160.83333333333337</v>
      </c>
      <c r="K65" s="41">
        <v>161.9666666666667</v>
      </c>
      <c r="L65" s="41">
        <v>163.78333333333339</v>
      </c>
      <c r="M65" s="31">
        <v>160.15</v>
      </c>
      <c r="N65" s="31">
        <v>157.19999999999999</v>
      </c>
      <c r="O65" s="42">
        <v>24796800</v>
      </c>
      <c r="P65" s="43">
        <v>-2.4224394390140246E-2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80.3</v>
      </c>
      <c r="F66" s="40">
        <v>79.7</v>
      </c>
      <c r="G66" s="41">
        <v>78.7</v>
      </c>
      <c r="H66" s="41">
        <v>77.099999999999994</v>
      </c>
      <c r="I66" s="41">
        <v>76.099999999999994</v>
      </c>
      <c r="J66" s="41">
        <v>81.300000000000011</v>
      </c>
      <c r="K66" s="41">
        <v>82.300000000000011</v>
      </c>
      <c r="L66" s="41">
        <v>83.90000000000002</v>
      </c>
      <c r="M66" s="31">
        <v>80.7</v>
      </c>
      <c r="N66" s="31">
        <v>78.099999999999994</v>
      </c>
      <c r="O66" s="42">
        <v>84160000</v>
      </c>
      <c r="P66" s="43">
        <v>-4.8286780504353727E-2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145.75</v>
      </c>
      <c r="F67" s="40">
        <v>145.48333333333332</v>
      </c>
      <c r="G67" s="41">
        <v>142.76666666666665</v>
      </c>
      <c r="H67" s="41">
        <v>139.78333333333333</v>
      </c>
      <c r="I67" s="41">
        <v>137.06666666666666</v>
      </c>
      <c r="J67" s="41">
        <v>148.46666666666664</v>
      </c>
      <c r="K67" s="41">
        <v>151.18333333333328</v>
      </c>
      <c r="L67" s="41">
        <v>154.16666666666663</v>
      </c>
      <c r="M67" s="31">
        <v>148.19999999999999</v>
      </c>
      <c r="N67" s="31">
        <v>142.5</v>
      </c>
      <c r="O67" s="42">
        <v>32830200</v>
      </c>
      <c r="P67" s="43">
        <v>-2.074235807860262E-2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522.4</v>
      </c>
      <c r="F68" s="40">
        <v>523.1</v>
      </c>
      <c r="G68" s="41">
        <v>514.45000000000005</v>
      </c>
      <c r="H68" s="41">
        <v>506.5</v>
      </c>
      <c r="I68" s="41">
        <v>497.85</v>
      </c>
      <c r="J68" s="41">
        <v>531.05000000000007</v>
      </c>
      <c r="K68" s="41">
        <v>539.69999999999993</v>
      </c>
      <c r="L68" s="41">
        <v>547.65000000000009</v>
      </c>
      <c r="M68" s="31">
        <v>531.75</v>
      </c>
      <c r="N68" s="31">
        <v>515.15</v>
      </c>
      <c r="O68" s="42">
        <v>8964250</v>
      </c>
      <c r="P68" s="43">
        <v>-9.7815040650406498E-3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28.3</v>
      </c>
      <c r="F69" s="40">
        <v>28.2</v>
      </c>
      <c r="G69" s="41">
        <v>27.9</v>
      </c>
      <c r="H69" s="41">
        <v>27.5</v>
      </c>
      <c r="I69" s="41">
        <v>27.2</v>
      </c>
      <c r="J69" s="41">
        <v>28.599999999999998</v>
      </c>
      <c r="K69" s="41">
        <v>28.900000000000002</v>
      </c>
      <c r="L69" s="41">
        <v>29.299999999999997</v>
      </c>
      <c r="M69" s="31">
        <v>28.5</v>
      </c>
      <c r="N69" s="31">
        <v>27.8</v>
      </c>
      <c r="O69" s="42">
        <v>119880000</v>
      </c>
      <c r="P69" s="43">
        <v>-2.9940119760479044E-3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1014.8</v>
      </c>
      <c r="F70" s="40">
        <v>1017.9833333333332</v>
      </c>
      <c r="G70" s="41">
        <v>995.86666666666656</v>
      </c>
      <c r="H70" s="41">
        <v>976.93333333333328</v>
      </c>
      <c r="I70" s="41">
        <v>954.81666666666661</v>
      </c>
      <c r="J70" s="41">
        <v>1036.9166666666665</v>
      </c>
      <c r="K70" s="41">
        <v>1059.0333333333331</v>
      </c>
      <c r="L70" s="41">
        <v>1077.9666666666665</v>
      </c>
      <c r="M70" s="31">
        <v>1040.0999999999999</v>
      </c>
      <c r="N70" s="31">
        <v>999.05</v>
      </c>
      <c r="O70" s="42">
        <v>4232000</v>
      </c>
      <c r="P70" s="43">
        <v>-3.4451289071412275E-2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1461.9</v>
      </c>
      <c r="F71" s="40">
        <v>1469.6166666666668</v>
      </c>
      <c r="G71" s="41">
        <v>1447.2333333333336</v>
      </c>
      <c r="H71" s="41">
        <v>1432.5666666666668</v>
      </c>
      <c r="I71" s="41">
        <v>1410.1833333333336</v>
      </c>
      <c r="J71" s="41">
        <v>1484.2833333333335</v>
      </c>
      <c r="K71" s="41">
        <v>1506.6666666666667</v>
      </c>
      <c r="L71" s="41">
        <v>1521.3333333333335</v>
      </c>
      <c r="M71" s="31">
        <v>1492</v>
      </c>
      <c r="N71" s="31">
        <v>1454.95</v>
      </c>
      <c r="O71" s="42">
        <v>2293850</v>
      </c>
      <c r="P71" s="43">
        <v>-2.8359030837004404E-2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333.8</v>
      </c>
      <c r="F72" s="40">
        <v>331.33333333333331</v>
      </c>
      <c r="G72" s="41">
        <v>325.36666666666662</v>
      </c>
      <c r="H72" s="41">
        <v>316.93333333333328</v>
      </c>
      <c r="I72" s="41">
        <v>310.96666666666658</v>
      </c>
      <c r="J72" s="41">
        <v>339.76666666666665</v>
      </c>
      <c r="K72" s="41">
        <v>345.73333333333335</v>
      </c>
      <c r="L72" s="41">
        <v>354.16666666666669</v>
      </c>
      <c r="M72" s="31">
        <v>337.3</v>
      </c>
      <c r="N72" s="31">
        <v>322.89999999999998</v>
      </c>
      <c r="O72" s="42">
        <v>12392250</v>
      </c>
      <c r="P72" s="43">
        <v>1.7823042647994908E-2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1459.35</v>
      </c>
      <c r="F73" s="40">
        <v>1453.1833333333334</v>
      </c>
      <c r="G73" s="41">
        <v>1443.3666666666668</v>
      </c>
      <c r="H73" s="41">
        <v>1427.3833333333334</v>
      </c>
      <c r="I73" s="41">
        <v>1417.5666666666668</v>
      </c>
      <c r="J73" s="41">
        <v>1469.1666666666667</v>
      </c>
      <c r="K73" s="41">
        <v>1478.9833333333333</v>
      </c>
      <c r="L73" s="41">
        <v>1494.9666666666667</v>
      </c>
      <c r="M73" s="31">
        <v>1463</v>
      </c>
      <c r="N73" s="31">
        <v>1437.2</v>
      </c>
      <c r="O73" s="42">
        <v>11086975</v>
      </c>
      <c r="P73" s="43">
        <v>6.8595927116827434E-4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725.6</v>
      </c>
      <c r="F74" s="40">
        <v>724.43333333333339</v>
      </c>
      <c r="G74" s="41">
        <v>715.86666666666679</v>
      </c>
      <c r="H74" s="41">
        <v>706.13333333333344</v>
      </c>
      <c r="I74" s="41">
        <v>697.56666666666683</v>
      </c>
      <c r="J74" s="41">
        <v>734.16666666666674</v>
      </c>
      <c r="K74" s="41">
        <v>742.73333333333335</v>
      </c>
      <c r="L74" s="41">
        <v>752.4666666666667</v>
      </c>
      <c r="M74" s="31">
        <v>733</v>
      </c>
      <c r="N74" s="31">
        <v>714.7</v>
      </c>
      <c r="O74" s="42">
        <v>2086250</v>
      </c>
      <c r="P74" s="43">
        <v>1.0290556900726392E-2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1264.75</v>
      </c>
      <c r="F75" s="40">
        <v>1260.8666666666668</v>
      </c>
      <c r="G75" s="41">
        <v>1244.4333333333336</v>
      </c>
      <c r="H75" s="41">
        <v>1224.1166666666668</v>
      </c>
      <c r="I75" s="41">
        <v>1207.6833333333336</v>
      </c>
      <c r="J75" s="41">
        <v>1281.1833333333336</v>
      </c>
      <c r="K75" s="41">
        <v>1297.616666666667</v>
      </c>
      <c r="L75" s="41">
        <v>1317.9333333333336</v>
      </c>
      <c r="M75" s="31">
        <v>1277.3</v>
      </c>
      <c r="N75" s="31">
        <v>1240.55</v>
      </c>
      <c r="O75" s="42">
        <v>4286500</v>
      </c>
      <c r="P75" s="43">
        <v>-2.5130770980213782E-2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1154.45</v>
      </c>
      <c r="F76" s="40">
        <v>1158.8333333333333</v>
      </c>
      <c r="G76" s="41">
        <v>1143.6666666666665</v>
      </c>
      <c r="H76" s="41">
        <v>1132.8833333333332</v>
      </c>
      <c r="I76" s="41">
        <v>1117.7166666666665</v>
      </c>
      <c r="J76" s="41">
        <v>1169.6166666666666</v>
      </c>
      <c r="K76" s="41">
        <v>1184.7833333333331</v>
      </c>
      <c r="L76" s="41">
        <v>1195.5666666666666</v>
      </c>
      <c r="M76" s="31">
        <v>1174</v>
      </c>
      <c r="N76" s="31">
        <v>1148.05</v>
      </c>
      <c r="O76" s="42">
        <v>16906400</v>
      </c>
      <c r="P76" s="43">
        <v>-4.8684417835197731E-2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2695.35</v>
      </c>
      <c r="F77" s="40">
        <v>2705.65</v>
      </c>
      <c r="G77" s="41">
        <v>2677.65</v>
      </c>
      <c r="H77" s="41">
        <v>2659.95</v>
      </c>
      <c r="I77" s="41">
        <v>2631.95</v>
      </c>
      <c r="J77" s="41">
        <v>2723.3500000000004</v>
      </c>
      <c r="K77" s="41">
        <v>2751.3500000000004</v>
      </c>
      <c r="L77" s="41">
        <v>2769.0500000000006</v>
      </c>
      <c r="M77" s="31">
        <v>2733.65</v>
      </c>
      <c r="N77" s="31">
        <v>2687.95</v>
      </c>
      <c r="O77" s="42">
        <v>12627300</v>
      </c>
      <c r="P77" s="43">
        <v>2.625932608377627E-2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2917.85</v>
      </c>
      <c r="F78" s="40">
        <v>2913.3833333333332</v>
      </c>
      <c r="G78" s="41">
        <v>2895.3166666666666</v>
      </c>
      <c r="H78" s="41">
        <v>2872.7833333333333</v>
      </c>
      <c r="I78" s="41">
        <v>2854.7166666666667</v>
      </c>
      <c r="J78" s="41">
        <v>2935.9166666666665</v>
      </c>
      <c r="K78" s="41">
        <v>2953.9833333333331</v>
      </c>
      <c r="L78" s="41">
        <v>2976.5166666666664</v>
      </c>
      <c r="M78" s="31">
        <v>2931.45</v>
      </c>
      <c r="N78" s="31">
        <v>2890.85</v>
      </c>
      <c r="O78" s="42">
        <v>904600</v>
      </c>
      <c r="P78" s="43">
        <v>-7.4610489357033139E-3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1554.5</v>
      </c>
      <c r="F79" s="40">
        <v>1547.6166666666668</v>
      </c>
      <c r="G79" s="41">
        <v>1533.4833333333336</v>
      </c>
      <c r="H79" s="41">
        <v>1512.4666666666667</v>
      </c>
      <c r="I79" s="41">
        <v>1498.3333333333335</v>
      </c>
      <c r="J79" s="41">
        <v>1568.6333333333337</v>
      </c>
      <c r="K79" s="41">
        <v>1582.7666666666669</v>
      </c>
      <c r="L79" s="41">
        <v>1603.7833333333338</v>
      </c>
      <c r="M79" s="31">
        <v>1561.75</v>
      </c>
      <c r="N79" s="31">
        <v>1526.6</v>
      </c>
      <c r="O79" s="42">
        <v>24717550</v>
      </c>
      <c r="P79" s="43">
        <v>1.9370789575158209E-2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671.95</v>
      </c>
      <c r="F80" s="40">
        <v>671.33333333333337</v>
      </c>
      <c r="G80" s="41">
        <v>668.11666666666679</v>
      </c>
      <c r="H80" s="41">
        <v>664.28333333333342</v>
      </c>
      <c r="I80" s="41">
        <v>661.06666666666683</v>
      </c>
      <c r="J80" s="41">
        <v>675.16666666666674</v>
      </c>
      <c r="K80" s="41">
        <v>678.38333333333321</v>
      </c>
      <c r="L80" s="41">
        <v>682.2166666666667</v>
      </c>
      <c r="M80" s="31">
        <v>674.55</v>
      </c>
      <c r="N80" s="31">
        <v>667.5</v>
      </c>
      <c r="O80" s="42">
        <v>21927400</v>
      </c>
      <c r="P80" s="43">
        <v>3.5744852237829128E-3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2681.9</v>
      </c>
      <c r="F81" s="40">
        <v>2681.35</v>
      </c>
      <c r="G81" s="41">
        <v>2652.75</v>
      </c>
      <c r="H81" s="41">
        <v>2623.6</v>
      </c>
      <c r="I81" s="41">
        <v>2595</v>
      </c>
      <c r="J81" s="41">
        <v>2710.5</v>
      </c>
      <c r="K81" s="41">
        <v>2739.0999999999995</v>
      </c>
      <c r="L81" s="41">
        <v>2768.25</v>
      </c>
      <c r="M81" s="31">
        <v>2709.95</v>
      </c>
      <c r="N81" s="31">
        <v>2652.2</v>
      </c>
      <c r="O81" s="42">
        <v>5409300</v>
      </c>
      <c r="P81" s="43">
        <v>-1.6610375948175628E-3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421.05</v>
      </c>
      <c r="F82" s="40">
        <v>419.16666666666669</v>
      </c>
      <c r="G82" s="41">
        <v>414.68333333333339</v>
      </c>
      <c r="H82" s="41">
        <v>408.31666666666672</v>
      </c>
      <c r="I82" s="41">
        <v>403.83333333333343</v>
      </c>
      <c r="J82" s="41">
        <v>425.53333333333336</v>
      </c>
      <c r="K82" s="41">
        <v>430.01666666666659</v>
      </c>
      <c r="L82" s="41">
        <v>436.38333333333333</v>
      </c>
      <c r="M82" s="31">
        <v>423.65</v>
      </c>
      <c r="N82" s="31">
        <v>412.8</v>
      </c>
      <c r="O82" s="42">
        <v>40974700</v>
      </c>
      <c r="P82" s="43">
        <v>1.9144385026737969E-2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250.15</v>
      </c>
      <c r="F83" s="40">
        <v>249.30000000000004</v>
      </c>
      <c r="G83" s="41">
        <v>247.55000000000007</v>
      </c>
      <c r="H83" s="41">
        <v>244.95000000000002</v>
      </c>
      <c r="I83" s="41">
        <v>243.20000000000005</v>
      </c>
      <c r="J83" s="41">
        <v>251.90000000000009</v>
      </c>
      <c r="K83" s="41">
        <v>253.65000000000003</v>
      </c>
      <c r="L83" s="41">
        <v>256.25000000000011</v>
      </c>
      <c r="M83" s="31">
        <v>251.05</v>
      </c>
      <c r="N83" s="31">
        <v>246.7</v>
      </c>
      <c r="O83" s="42">
        <v>23481900</v>
      </c>
      <c r="P83" s="43">
        <v>-1.0805277525022748E-2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2633.25</v>
      </c>
      <c r="F84" s="40">
        <v>2632.2166666666667</v>
      </c>
      <c r="G84" s="41">
        <v>2609.3333333333335</v>
      </c>
      <c r="H84" s="41">
        <v>2585.416666666667</v>
      </c>
      <c r="I84" s="41">
        <v>2562.5333333333338</v>
      </c>
      <c r="J84" s="41">
        <v>2656.1333333333332</v>
      </c>
      <c r="K84" s="41">
        <v>2679.0166666666664</v>
      </c>
      <c r="L84" s="41">
        <v>2702.9333333333329</v>
      </c>
      <c r="M84" s="31">
        <v>2655.1</v>
      </c>
      <c r="N84" s="31">
        <v>2608.3000000000002</v>
      </c>
      <c r="O84" s="42">
        <v>6754500</v>
      </c>
      <c r="P84" s="43">
        <v>2.6301394840003645E-2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224.6</v>
      </c>
      <c r="F85" s="40">
        <v>223.66666666666666</v>
      </c>
      <c r="G85" s="41">
        <v>218.18333333333331</v>
      </c>
      <c r="H85" s="41">
        <v>211.76666666666665</v>
      </c>
      <c r="I85" s="41">
        <v>206.2833333333333</v>
      </c>
      <c r="J85" s="41">
        <v>230.08333333333331</v>
      </c>
      <c r="K85" s="41">
        <v>235.56666666666666</v>
      </c>
      <c r="L85" s="41">
        <v>241.98333333333332</v>
      </c>
      <c r="M85" s="31">
        <v>229.15</v>
      </c>
      <c r="N85" s="31">
        <v>217.25</v>
      </c>
      <c r="O85" s="42">
        <v>36328900</v>
      </c>
      <c r="P85" s="43">
        <v>1.824658962551047E-2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695.3</v>
      </c>
      <c r="F86" s="40">
        <v>691.46666666666658</v>
      </c>
      <c r="G86" s="41">
        <v>685.03333333333319</v>
      </c>
      <c r="H86" s="41">
        <v>674.76666666666665</v>
      </c>
      <c r="I86" s="41">
        <v>668.33333333333326</v>
      </c>
      <c r="J86" s="41">
        <v>701.73333333333312</v>
      </c>
      <c r="K86" s="41">
        <v>708.16666666666652</v>
      </c>
      <c r="L86" s="41">
        <v>718.43333333333305</v>
      </c>
      <c r="M86" s="31">
        <v>697.9</v>
      </c>
      <c r="N86" s="31">
        <v>681.2</v>
      </c>
      <c r="O86" s="42">
        <v>83012875</v>
      </c>
      <c r="P86" s="43">
        <v>8.6879521494327774E-3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1466.45</v>
      </c>
      <c r="F87" s="40">
        <v>1474.3833333333332</v>
      </c>
      <c r="G87" s="41">
        <v>1443.7666666666664</v>
      </c>
      <c r="H87" s="41">
        <v>1421.0833333333333</v>
      </c>
      <c r="I87" s="41">
        <v>1390.4666666666665</v>
      </c>
      <c r="J87" s="41">
        <v>1497.0666666666664</v>
      </c>
      <c r="K87" s="41">
        <v>1527.6833333333332</v>
      </c>
      <c r="L87" s="41">
        <v>1550.3666666666663</v>
      </c>
      <c r="M87" s="31">
        <v>1505</v>
      </c>
      <c r="N87" s="31">
        <v>1451.7</v>
      </c>
      <c r="O87" s="42">
        <v>2068475</v>
      </c>
      <c r="P87" s="43">
        <v>3.7739872068230276E-2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670.7</v>
      </c>
      <c r="F88" s="40">
        <v>672.46666666666658</v>
      </c>
      <c r="G88" s="41">
        <v>661.53333333333319</v>
      </c>
      <c r="H88" s="41">
        <v>652.36666666666656</v>
      </c>
      <c r="I88" s="41">
        <v>641.43333333333317</v>
      </c>
      <c r="J88" s="41">
        <v>681.63333333333321</v>
      </c>
      <c r="K88" s="41">
        <v>692.56666666666661</v>
      </c>
      <c r="L88" s="41">
        <v>701.73333333333323</v>
      </c>
      <c r="M88" s="31">
        <v>683.4</v>
      </c>
      <c r="N88" s="31">
        <v>663.3</v>
      </c>
      <c r="O88" s="42">
        <v>6334500</v>
      </c>
      <c r="P88" s="43">
        <v>-7.5205640423031727E-3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6.3</v>
      </c>
      <c r="F89" s="40">
        <v>6.2333333333333334</v>
      </c>
      <c r="G89" s="41">
        <v>6.1166666666666671</v>
      </c>
      <c r="H89" s="41">
        <v>5.9333333333333336</v>
      </c>
      <c r="I89" s="41">
        <v>5.8166666666666673</v>
      </c>
      <c r="J89" s="41">
        <v>6.416666666666667</v>
      </c>
      <c r="K89" s="41">
        <v>6.5333333333333323</v>
      </c>
      <c r="L89" s="41">
        <v>6.7166666666666668</v>
      </c>
      <c r="M89" s="31">
        <v>6.35</v>
      </c>
      <c r="N89" s="31">
        <v>6.05</v>
      </c>
      <c r="O89" s="42">
        <v>611870000</v>
      </c>
      <c r="P89" s="43">
        <v>-5.3697087799068961E-2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43</v>
      </c>
      <c r="F90" s="40">
        <v>42.35</v>
      </c>
      <c r="G90" s="41">
        <v>41.550000000000004</v>
      </c>
      <c r="H90" s="41">
        <v>40.1</v>
      </c>
      <c r="I90" s="41">
        <v>39.300000000000004</v>
      </c>
      <c r="J90" s="41">
        <v>43.800000000000004</v>
      </c>
      <c r="K90" s="41">
        <v>44.6</v>
      </c>
      <c r="L90" s="41">
        <v>46.050000000000004</v>
      </c>
      <c r="M90" s="31">
        <v>43.15</v>
      </c>
      <c r="N90" s="31">
        <v>40.9</v>
      </c>
      <c r="O90" s="42">
        <v>214168000</v>
      </c>
      <c r="P90" s="43">
        <v>-9.5744254141430354E-2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525.25</v>
      </c>
      <c r="F91" s="40">
        <v>525.66666666666663</v>
      </c>
      <c r="G91" s="41">
        <v>521.58333333333326</v>
      </c>
      <c r="H91" s="41">
        <v>517.91666666666663</v>
      </c>
      <c r="I91" s="41">
        <v>513.83333333333326</v>
      </c>
      <c r="J91" s="41">
        <v>529.33333333333326</v>
      </c>
      <c r="K91" s="41">
        <v>533.41666666666652</v>
      </c>
      <c r="L91" s="41">
        <v>537.08333333333326</v>
      </c>
      <c r="M91" s="31">
        <v>529.75</v>
      </c>
      <c r="N91" s="31">
        <v>522</v>
      </c>
      <c r="O91" s="42">
        <v>10936750</v>
      </c>
      <c r="P91" s="43">
        <v>5.6027615507169413E-2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139.30000000000001</v>
      </c>
      <c r="F92" s="40">
        <v>137.65</v>
      </c>
      <c r="G92" s="41">
        <v>134.95000000000002</v>
      </c>
      <c r="H92" s="41">
        <v>130.60000000000002</v>
      </c>
      <c r="I92" s="41">
        <v>127.90000000000003</v>
      </c>
      <c r="J92" s="41">
        <v>142</v>
      </c>
      <c r="K92" s="41">
        <v>144.69999999999999</v>
      </c>
      <c r="L92" s="41">
        <v>149.04999999999998</v>
      </c>
      <c r="M92" s="31">
        <v>140.35</v>
      </c>
      <c r="N92" s="31">
        <v>133.30000000000001</v>
      </c>
      <c r="O92" s="42">
        <v>8798400</v>
      </c>
      <c r="P92" s="43">
        <v>1.5301530153015301E-2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1689.75</v>
      </c>
      <c r="F93" s="40">
        <v>1678.2</v>
      </c>
      <c r="G93" s="41">
        <v>1661.5500000000002</v>
      </c>
      <c r="H93" s="41">
        <v>1633.3500000000001</v>
      </c>
      <c r="I93" s="41">
        <v>1616.7000000000003</v>
      </c>
      <c r="J93" s="41">
        <v>1706.4</v>
      </c>
      <c r="K93" s="41">
        <v>1723.0500000000002</v>
      </c>
      <c r="L93" s="41">
        <v>1751.25</v>
      </c>
      <c r="M93" s="31">
        <v>1694.85</v>
      </c>
      <c r="N93" s="31">
        <v>1650</v>
      </c>
      <c r="O93" s="42">
        <v>2614000</v>
      </c>
      <c r="P93" s="43">
        <v>-8.7220326128175964E-3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1005.3</v>
      </c>
      <c r="F94" s="40">
        <v>1000.8000000000001</v>
      </c>
      <c r="G94" s="41">
        <v>992.15000000000009</v>
      </c>
      <c r="H94" s="41">
        <v>979</v>
      </c>
      <c r="I94" s="41">
        <v>970.35</v>
      </c>
      <c r="J94" s="41">
        <v>1013.9500000000002</v>
      </c>
      <c r="K94" s="41">
        <v>1022.6</v>
      </c>
      <c r="L94" s="41">
        <v>1035.7500000000002</v>
      </c>
      <c r="M94" s="31">
        <v>1009.45</v>
      </c>
      <c r="N94" s="31">
        <v>987.65</v>
      </c>
      <c r="O94" s="42">
        <v>13528800</v>
      </c>
      <c r="P94" s="43">
        <v>-3.9611551239458219E-2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221.95</v>
      </c>
      <c r="F95" s="40">
        <v>220.65</v>
      </c>
      <c r="G95" s="41">
        <v>218.3</v>
      </c>
      <c r="H95" s="41">
        <v>214.65</v>
      </c>
      <c r="I95" s="41">
        <v>212.3</v>
      </c>
      <c r="J95" s="41">
        <v>224.3</v>
      </c>
      <c r="K95" s="41">
        <v>226.64999999999998</v>
      </c>
      <c r="L95" s="41">
        <v>230.3</v>
      </c>
      <c r="M95" s="31">
        <v>223</v>
      </c>
      <c r="N95" s="31">
        <v>217</v>
      </c>
      <c r="O95" s="42">
        <v>14044800</v>
      </c>
      <c r="P95" s="43">
        <v>-5.0359712230215826E-2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1722.5</v>
      </c>
      <c r="F96" s="40">
        <v>1731.3</v>
      </c>
      <c r="G96" s="41">
        <v>1705.3</v>
      </c>
      <c r="H96" s="41">
        <v>1688.1</v>
      </c>
      <c r="I96" s="41">
        <v>1662.1</v>
      </c>
      <c r="J96" s="41">
        <v>1748.5</v>
      </c>
      <c r="K96" s="41">
        <v>1774.5</v>
      </c>
      <c r="L96" s="41">
        <v>1791.7</v>
      </c>
      <c r="M96" s="31">
        <v>1757.3</v>
      </c>
      <c r="N96" s="31">
        <v>1714.1</v>
      </c>
      <c r="O96" s="42">
        <v>30659400</v>
      </c>
      <c r="P96" s="43">
        <v>-1.6892086884583567E-2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105.95</v>
      </c>
      <c r="F97" s="40">
        <v>105.26666666666667</v>
      </c>
      <c r="G97" s="41">
        <v>104.18333333333334</v>
      </c>
      <c r="H97" s="41">
        <v>102.41666666666667</v>
      </c>
      <c r="I97" s="41">
        <v>101.33333333333334</v>
      </c>
      <c r="J97" s="41">
        <v>107.03333333333333</v>
      </c>
      <c r="K97" s="41">
        <v>108.11666666666667</v>
      </c>
      <c r="L97" s="41">
        <v>109.88333333333333</v>
      </c>
      <c r="M97" s="31">
        <v>106.35</v>
      </c>
      <c r="N97" s="31">
        <v>103.5</v>
      </c>
      <c r="O97" s="42">
        <v>53462500</v>
      </c>
      <c r="P97" s="43">
        <v>-8.9167369562597899E-3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2569.85</v>
      </c>
      <c r="F98" s="40">
        <v>2574.2000000000003</v>
      </c>
      <c r="G98" s="41">
        <v>2538.6500000000005</v>
      </c>
      <c r="H98" s="41">
        <v>2507.4500000000003</v>
      </c>
      <c r="I98" s="41">
        <v>2471.9000000000005</v>
      </c>
      <c r="J98" s="41">
        <v>2605.4000000000005</v>
      </c>
      <c r="K98" s="41">
        <v>2640.9500000000007</v>
      </c>
      <c r="L98" s="41">
        <v>2672.1500000000005</v>
      </c>
      <c r="M98" s="31">
        <v>2609.75</v>
      </c>
      <c r="N98" s="31">
        <v>2543</v>
      </c>
      <c r="O98" s="42">
        <v>2014350</v>
      </c>
      <c r="P98" s="43">
        <v>-3.376748673420164E-3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206.1</v>
      </c>
      <c r="F99" s="40">
        <v>206.06666666666669</v>
      </c>
      <c r="G99" s="41">
        <v>205.03333333333339</v>
      </c>
      <c r="H99" s="41">
        <v>203.9666666666667</v>
      </c>
      <c r="I99" s="41">
        <v>202.93333333333339</v>
      </c>
      <c r="J99" s="41">
        <v>207.13333333333338</v>
      </c>
      <c r="K99" s="41">
        <v>208.16666666666669</v>
      </c>
      <c r="L99" s="41">
        <v>209.23333333333338</v>
      </c>
      <c r="M99" s="31">
        <v>207.1</v>
      </c>
      <c r="N99" s="31">
        <v>205</v>
      </c>
      <c r="O99" s="42">
        <v>182272000</v>
      </c>
      <c r="P99" s="43">
        <v>1.4425645592163847E-2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373.3</v>
      </c>
      <c r="F100" s="40">
        <v>372.98333333333335</v>
      </c>
      <c r="G100" s="41">
        <v>367.76666666666671</v>
      </c>
      <c r="H100" s="41">
        <v>362.23333333333335</v>
      </c>
      <c r="I100" s="41">
        <v>357.01666666666671</v>
      </c>
      <c r="J100" s="41">
        <v>378.51666666666671</v>
      </c>
      <c r="K100" s="41">
        <v>383.73333333333341</v>
      </c>
      <c r="L100" s="41">
        <v>389.26666666666671</v>
      </c>
      <c r="M100" s="31">
        <v>378.2</v>
      </c>
      <c r="N100" s="31">
        <v>367.45</v>
      </c>
      <c r="O100" s="42">
        <v>37330000</v>
      </c>
      <c r="P100" s="43">
        <v>-1.0798277575356079E-2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692.95</v>
      </c>
      <c r="F101" s="40">
        <v>691.1</v>
      </c>
      <c r="G101" s="41">
        <v>684.2</v>
      </c>
      <c r="H101" s="41">
        <v>675.45</v>
      </c>
      <c r="I101" s="41">
        <v>668.55000000000007</v>
      </c>
      <c r="J101" s="41">
        <v>699.85</v>
      </c>
      <c r="K101" s="41">
        <v>706.74999999999989</v>
      </c>
      <c r="L101" s="41">
        <v>715.5</v>
      </c>
      <c r="M101" s="31">
        <v>698</v>
      </c>
      <c r="N101" s="31">
        <v>682.35</v>
      </c>
      <c r="O101" s="42">
        <v>48663450</v>
      </c>
      <c r="P101" s="43">
        <v>-2.6598617411968027E-2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3701.4</v>
      </c>
      <c r="F102" s="40">
        <v>3731.4</v>
      </c>
      <c r="G102" s="41">
        <v>3624.8</v>
      </c>
      <c r="H102" s="41">
        <v>3548.2000000000003</v>
      </c>
      <c r="I102" s="41">
        <v>3441.6000000000004</v>
      </c>
      <c r="J102" s="41">
        <v>3808</v>
      </c>
      <c r="K102" s="41">
        <v>3914.5999999999995</v>
      </c>
      <c r="L102" s="41">
        <v>3991.2</v>
      </c>
      <c r="M102" s="31">
        <v>3838</v>
      </c>
      <c r="N102" s="31">
        <v>3654.8</v>
      </c>
      <c r="O102" s="42">
        <v>2247500</v>
      </c>
      <c r="P102" s="43">
        <v>3.7267797392407986E-2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1707.55</v>
      </c>
      <c r="F103" s="40">
        <v>1709.2</v>
      </c>
      <c r="G103" s="41">
        <v>1690.25</v>
      </c>
      <c r="H103" s="41">
        <v>1672.95</v>
      </c>
      <c r="I103" s="41">
        <v>1654</v>
      </c>
      <c r="J103" s="41">
        <v>1726.5</v>
      </c>
      <c r="K103" s="41">
        <v>1745.4500000000003</v>
      </c>
      <c r="L103" s="41">
        <v>1762.75</v>
      </c>
      <c r="M103" s="31">
        <v>1728.15</v>
      </c>
      <c r="N103" s="31">
        <v>1691.9</v>
      </c>
      <c r="O103" s="42">
        <v>15058400</v>
      </c>
      <c r="P103" s="43">
        <v>-5.8405012211957099E-4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79.650000000000006</v>
      </c>
      <c r="F104" s="40">
        <v>78.666666666666671</v>
      </c>
      <c r="G104" s="41">
        <v>77.38333333333334</v>
      </c>
      <c r="H104" s="41">
        <v>75.116666666666674</v>
      </c>
      <c r="I104" s="41">
        <v>73.833333333333343</v>
      </c>
      <c r="J104" s="41">
        <v>80.933333333333337</v>
      </c>
      <c r="K104" s="41">
        <v>82.216666666666669</v>
      </c>
      <c r="L104" s="41">
        <v>84.483333333333334</v>
      </c>
      <c r="M104" s="31">
        <v>79.95</v>
      </c>
      <c r="N104" s="31">
        <v>76.400000000000006</v>
      </c>
      <c r="O104" s="42">
        <v>67385124</v>
      </c>
      <c r="P104" s="43">
        <v>-0.10416419504093012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3835.55</v>
      </c>
      <c r="F105" s="40">
        <v>3829.6666666666665</v>
      </c>
      <c r="G105" s="41">
        <v>3797.8833333333332</v>
      </c>
      <c r="H105" s="41">
        <v>3760.2166666666667</v>
      </c>
      <c r="I105" s="41">
        <v>3728.4333333333334</v>
      </c>
      <c r="J105" s="41">
        <v>3867.333333333333</v>
      </c>
      <c r="K105" s="41">
        <v>3899.1166666666668</v>
      </c>
      <c r="L105" s="41">
        <v>3936.7833333333328</v>
      </c>
      <c r="M105" s="31">
        <v>3861.45</v>
      </c>
      <c r="N105" s="31">
        <v>3792</v>
      </c>
      <c r="O105" s="42">
        <v>494250</v>
      </c>
      <c r="P105" s="43">
        <v>-8.259860788863109E-2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378.1</v>
      </c>
      <c r="F106" s="40">
        <v>374.73333333333335</v>
      </c>
      <c r="G106" s="41">
        <v>370.36666666666667</v>
      </c>
      <c r="H106" s="41">
        <v>362.63333333333333</v>
      </c>
      <c r="I106" s="41">
        <v>358.26666666666665</v>
      </c>
      <c r="J106" s="41">
        <v>382.4666666666667</v>
      </c>
      <c r="K106" s="41">
        <v>386.83333333333337</v>
      </c>
      <c r="L106" s="41">
        <v>394.56666666666672</v>
      </c>
      <c r="M106" s="31">
        <v>379.1</v>
      </c>
      <c r="N106" s="31">
        <v>367</v>
      </c>
      <c r="O106" s="42">
        <v>24124000</v>
      </c>
      <c r="P106" s="43">
        <v>-3.3648453773433742E-2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1607.2</v>
      </c>
      <c r="F107" s="40">
        <v>1601.0666666666668</v>
      </c>
      <c r="G107" s="41">
        <v>1588.7333333333336</v>
      </c>
      <c r="H107" s="41">
        <v>1570.2666666666667</v>
      </c>
      <c r="I107" s="41">
        <v>1557.9333333333334</v>
      </c>
      <c r="J107" s="41">
        <v>1619.5333333333338</v>
      </c>
      <c r="K107" s="41">
        <v>1631.8666666666672</v>
      </c>
      <c r="L107" s="41">
        <v>1650.3333333333339</v>
      </c>
      <c r="M107" s="31">
        <v>1613.4</v>
      </c>
      <c r="N107" s="31">
        <v>1582.6</v>
      </c>
      <c r="O107" s="42">
        <v>12156075</v>
      </c>
      <c r="P107" s="43">
        <v>-2.4591676663283196E-2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4979.55</v>
      </c>
      <c r="F108" s="40">
        <v>5014.7166666666662</v>
      </c>
      <c r="G108" s="41">
        <v>4917.4833333333327</v>
      </c>
      <c r="H108" s="41">
        <v>4855.4166666666661</v>
      </c>
      <c r="I108" s="41">
        <v>4758.1833333333325</v>
      </c>
      <c r="J108" s="41">
        <v>5076.7833333333328</v>
      </c>
      <c r="K108" s="41">
        <v>5174.0166666666664</v>
      </c>
      <c r="L108" s="41">
        <v>5236.083333333333</v>
      </c>
      <c r="M108" s="31">
        <v>5111.95</v>
      </c>
      <c r="N108" s="31">
        <v>4952.6499999999996</v>
      </c>
      <c r="O108" s="42">
        <v>723900</v>
      </c>
      <c r="P108" s="43">
        <v>2.3541887592788972E-2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3830.2</v>
      </c>
      <c r="F109" s="40">
        <v>3865.7333333333336</v>
      </c>
      <c r="G109" s="41">
        <v>3776.4666666666672</v>
      </c>
      <c r="H109" s="41">
        <v>3722.7333333333336</v>
      </c>
      <c r="I109" s="41">
        <v>3633.4666666666672</v>
      </c>
      <c r="J109" s="41">
        <v>3919.4666666666672</v>
      </c>
      <c r="K109" s="41">
        <v>4008.7333333333336</v>
      </c>
      <c r="L109" s="41">
        <v>4062.4666666666672</v>
      </c>
      <c r="M109" s="31">
        <v>3955</v>
      </c>
      <c r="N109" s="31">
        <v>3812</v>
      </c>
      <c r="O109" s="42">
        <v>593200</v>
      </c>
      <c r="P109" s="43">
        <v>2.2758620689655173E-2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941.4</v>
      </c>
      <c r="F110" s="40">
        <v>934.66666666666663</v>
      </c>
      <c r="G110" s="41">
        <v>924.0333333333333</v>
      </c>
      <c r="H110" s="41">
        <v>906.66666666666663</v>
      </c>
      <c r="I110" s="41">
        <v>896.0333333333333</v>
      </c>
      <c r="J110" s="41">
        <v>952.0333333333333</v>
      </c>
      <c r="K110" s="41">
        <v>962.66666666666674</v>
      </c>
      <c r="L110" s="41">
        <v>980.0333333333333</v>
      </c>
      <c r="M110" s="31">
        <v>945.3</v>
      </c>
      <c r="N110" s="31">
        <v>917.3</v>
      </c>
      <c r="O110" s="42">
        <v>11623750</v>
      </c>
      <c r="P110" s="43">
        <v>3.005423320277192E-2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777.6</v>
      </c>
      <c r="F111" s="40">
        <v>772.91666666666663</v>
      </c>
      <c r="G111" s="41">
        <v>766.48333333333323</v>
      </c>
      <c r="H111" s="41">
        <v>755.36666666666656</v>
      </c>
      <c r="I111" s="41">
        <v>748.93333333333317</v>
      </c>
      <c r="J111" s="41">
        <v>784.0333333333333</v>
      </c>
      <c r="K111" s="41">
        <v>790.4666666666667</v>
      </c>
      <c r="L111" s="41">
        <v>801.58333333333337</v>
      </c>
      <c r="M111" s="31">
        <v>779.35</v>
      </c>
      <c r="N111" s="31">
        <v>761.8</v>
      </c>
      <c r="O111" s="42">
        <v>11018700</v>
      </c>
      <c r="P111" s="43">
        <v>-1.1367918603190554E-2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146.4</v>
      </c>
      <c r="F112" s="40">
        <v>144.33333333333334</v>
      </c>
      <c r="G112" s="41">
        <v>140.9666666666667</v>
      </c>
      <c r="H112" s="41">
        <v>135.53333333333336</v>
      </c>
      <c r="I112" s="41">
        <v>132.16666666666671</v>
      </c>
      <c r="J112" s="41">
        <v>149.76666666666668</v>
      </c>
      <c r="K112" s="41">
        <v>153.1333333333333</v>
      </c>
      <c r="L112" s="41">
        <v>158.56666666666666</v>
      </c>
      <c r="M112" s="31">
        <v>147.69999999999999</v>
      </c>
      <c r="N112" s="31">
        <v>138.9</v>
      </c>
      <c r="O112" s="42">
        <v>38916000</v>
      </c>
      <c r="P112" s="43">
        <v>-4.0059200789343857E-2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163.69999999999999</v>
      </c>
      <c r="F113" s="40">
        <v>161.94999999999999</v>
      </c>
      <c r="G113" s="41">
        <v>159.19999999999999</v>
      </c>
      <c r="H113" s="41">
        <v>154.69999999999999</v>
      </c>
      <c r="I113" s="41">
        <v>151.94999999999999</v>
      </c>
      <c r="J113" s="41">
        <v>166.45</v>
      </c>
      <c r="K113" s="41">
        <v>169.2</v>
      </c>
      <c r="L113" s="41">
        <v>173.7</v>
      </c>
      <c r="M113" s="31">
        <v>164.7</v>
      </c>
      <c r="N113" s="31">
        <v>157.44999999999999</v>
      </c>
      <c r="O113" s="42">
        <v>26616000</v>
      </c>
      <c r="P113" s="43">
        <v>-9.800732004880032E-2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522.25</v>
      </c>
      <c r="F114" s="40">
        <v>525.13333333333333</v>
      </c>
      <c r="G114" s="41">
        <v>516.36666666666667</v>
      </c>
      <c r="H114" s="41">
        <v>510.48333333333335</v>
      </c>
      <c r="I114" s="41">
        <v>501.7166666666667</v>
      </c>
      <c r="J114" s="41">
        <v>531.01666666666665</v>
      </c>
      <c r="K114" s="41">
        <v>539.7833333333333</v>
      </c>
      <c r="L114" s="41">
        <v>545.66666666666663</v>
      </c>
      <c r="M114" s="31">
        <v>533.9</v>
      </c>
      <c r="N114" s="31">
        <v>519.25</v>
      </c>
      <c r="O114" s="42">
        <v>10230000</v>
      </c>
      <c r="P114" s="43">
        <v>9.7847358121330719E-4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6808.55</v>
      </c>
      <c r="F115" s="40">
        <v>6797.25</v>
      </c>
      <c r="G115" s="41">
        <v>6746.95</v>
      </c>
      <c r="H115" s="41">
        <v>6685.3499999999995</v>
      </c>
      <c r="I115" s="41">
        <v>6635.0499999999993</v>
      </c>
      <c r="J115" s="41">
        <v>6858.85</v>
      </c>
      <c r="K115" s="41">
        <v>6909.15</v>
      </c>
      <c r="L115" s="41">
        <v>6970.7500000000009</v>
      </c>
      <c r="M115" s="31">
        <v>6847.55</v>
      </c>
      <c r="N115" s="31">
        <v>6735.65</v>
      </c>
      <c r="O115" s="42">
        <v>3059600</v>
      </c>
      <c r="P115" s="43">
        <v>-1.1437802907915993E-2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693.95</v>
      </c>
      <c r="F116" s="40">
        <v>696.61666666666667</v>
      </c>
      <c r="G116" s="41">
        <v>686.83333333333337</v>
      </c>
      <c r="H116" s="41">
        <v>679.7166666666667</v>
      </c>
      <c r="I116" s="41">
        <v>669.93333333333339</v>
      </c>
      <c r="J116" s="41">
        <v>703.73333333333335</v>
      </c>
      <c r="K116" s="41">
        <v>713.51666666666665</v>
      </c>
      <c r="L116" s="41">
        <v>720.63333333333333</v>
      </c>
      <c r="M116" s="31">
        <v>706.4</v>
      </c>
      <c r="N116" s="31">
        <v>689.5</v>
      </c>
      <c r="O116" s="42">
        <v>14292500</v>
      </c>
      <c r="P116" s="43">
        <v>1.6717054952872134E-2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2688.35</v>
      </c>
      <c r="F117" s="40">
        <v>2682.4666666666667</v>
      </c>
      <c r="G117" s="41">
        <v>2644.9333333333334</v>
      </c>
      <c r="H117" s="41">
        <v>2601.5166666666669</v>
      </c>
      <c r="I117" s="41">
        <v>2563.9833333333336</v>
      </c>
      <c r="J117" s="41">
        <v>2725.8833333333332</v>
      </c>
      <c r="K117" s="41">
        <v>2763.416666666667</v>
      </c>
      <c r="L117" s="41">
        <v>2806.833333333333</v>
      </c>
      <c r="M117" s="31">
        <v>2720</v>
      </c>
      <c r="N117" s="31">
        <v>2639.05</v>
      </c>
      <c r="O117" s="42">
        <v>382400</v>
      </c>
      <c r="P117" s="43">
        <v>3.2397408207343416E-2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1043.95</v>
      </c>
      <c r="F118" s="40">
        <v>1041.45</v>
      </c>
      <c r="G118" s="41">
        <v>1024.7</v>
      </c>
      <c r="H118" s="41">
        <v>1005.45</v>
      </c>
      <c r="I118" s="41">
        <v>988.7</v>
      </c>
      <c r="J118" s="41">
        <v>1060.7</v>
      </c>
      <c r="K118" s="41">
        <v>1077.45</v>
      </c>
      <c r="L118" s="41">
        <v>1096.7</v>
      </c>
      <c r="M118" s="31">
        <v>1058.2</v>
      </c>
      <c r="N118" s="31">
        <v>1022.2</v>
      </c>
      <c r="O118" s="42">
        <v>3238300</v>
      </c>
      <c r="P118" s="43">
        <v>3.2538860103626943E-2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1116.8499999999999</v>
      </c>
      <c r="F119" s="40">
        <v>1109.2</v>
      </c>
      <c r="G119" s="41">
        <v>1098.4000000000001</v>
      </c>
      <c r="H119" s="41">
        <v>1079.95</v>
      </c>
      <c r="I119" s="41">
        <v>1069.1500000000001</v>
      </c>
      <c r="J119" s="41">
        <v>1127.6500000000001</v>
      </c>
      <c r="K119" s="41">
        <v>1138.4499999999998</v>
      </c>
      <c r="L119" s="41">
        <v>1156.9000000000001</v>
      </c>
      <c r="M119" s="31">
        <v>1120</v>
      </c>
      <c r="N119" s="31">
        <v>1090.75</v>
      </c>
      <c r="O119" s="42">
        <v>1864800</v>
      </c>
      <c r="P119" s="43">
        <v>-9.3084330318062444E-2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3503.1</v>
      </c>
      <c r="F120" s="40">
        <v>3496.8833333333332</v>
      </c>
      <c r="G120" s="41">
        <v>3412.8666666666663</v>
      </c>
      <c r="H120" s="41">
        <v>3322.6333333333332</v>
      </c>
      <c r="I120" s="41">
        <v>3238.6166666666663</v>
      </c>
      <c r="J120" s="41">
        <v>3587.1166666666663</v>
      </c>
      <c r="K120" s="41">
        <v>3671.1333333333328</v>
      </c>
      <c r="L120" s="41">
        <v>3761.3666666666663</v>
      </c>
      <c r="M120" s="31">
        <v>3580.9</v>
      </c>
      <c r="N120" s="31">
        <v>3406.65</v>
      </c>
      <c r="O120" s="42">
        <v>2245200</v>
      </c>
      <c r="P120" s="43">
        <v>-7.8173755953358515E-2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208.5</v>
      </c>
      <c r="F121" s="40">
        <v>206.45000000000002</v>
      </c>
      <c r="G121" s="41">
        <v>202.20000000000005</v>
      </c>
      <c r="H121" s="41">
        <v>195.90000000000003</v>
      </c>
      <c r="I121" s="41">
        <v>191.65000000000006</v>
      </c>
      <c r="J121" s="41">
        <v>212.75000000000003</v>
      </c>
      <c r="K121" s="41">
        <v>216.99999999999997</v>
      </c>
      <c r="L121" s="41">
        <v>223.3</v>
      </c>
      <c r="M121" s="31">
        <v>210.7</v>
      </c>
      <c r="N121" s="31">
        <v>200.15</v>
      </c>
      <c r="O121" s="42">
        <v>35532000</v>
      </c>
      <c r="P121" s="43">
        <v>-4.9260161078853719E-2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2806.75</v>
      </c>
      <c r="F122" s="40">
        <v>2839.6</v>
      </c>
      <c r="G122" s="41">
        <v>2752.2</v>
      </c>
      <c r="H122" s="41">
        <v>2697.65</v>
      </c>
      <c r="I122" s="41">
        <v>2610.25</v>
      </c>
      <c r="J122" s="41">
        <v>2894.1499999999996</v>
      </c>
      <c r="K122" s="41">
        <v>2981.55</v>
      </c>
      <c r="L122" s="41">
        <v>3036.0999999999995</v>
      </c>
      <c r="M122" s="31">
        <v>2927</v>
      </c>
      <c r="N122" s="31">
        <v>2785.05</v>
      </c>
      <c r="O122" s="42">
        <v>1237925</v>
      </c>
      <c r="P122" s="43">
        <v>2.2550335570469798E-2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77369.75</v>
      </c>
      <c r="F123" s="40">
        <v>76974.733333333337</v>
      </c>
      <c r="G123" s="41">
        <v>76328.06666666668</v>
      </c>
      <c r="H123" s="41">
        <v>75286.383333333346</v>
      </c>
      <c r="I123" s="41">
        <v>74639.716666666689</v>
      </c>
      <c r="J123" s="41">
        <v>78016.416666666672</v>
      </c>
      <c r="K123" s="41">
        <v>78663.083333333328</v>
      </c>
      <c r="L123" s="41">
        <v>79704.766666666663</v>
      </c>
      <c r="M123" s="31">
        <v>77621.399999999994</v>
      </c>
      <c r="N123" s="31">
        <v>75933.05</v>
      </c>
      <c r="O123" s="42">
        <v>48590</v>
      </c>
      <c r="P123" s="43">
        <v>-3.4571825948738324E-2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1500.8</v>
      </c>
      <c r="F124" s="40">
        <v>1486.1666666666667</v>
      </c>
      <c r="G124" s="41">
        <v>1462.3333333333335</v>
      </c>
      <c r="H124" s="41">
        <v>1423.8666666666668</v>
      </c>
      <c r="I124" s="41">
        <v>1400.0333333333335</v>
      </c>
      <c r="J124" s="41">
        <v>1524.6333333333334</v>
      </c>
      <c r="K124" s="41">
        <v>1548.4666666666669</v>
      </c>
      <c r="L124" s="41">
        <v>1586.9333333333334</v>
      </c>
      <c r="M124" s="31">
        <v>1510</v>
      </c>
      <c r="N124" s="31">
        <v>1447.7</v>
      </c>
      <c r="O124" s="42">
        <v>3439500</v>
      </c>
      <c r="P124" s="43">
        <v>-3.4119629317607411E-2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400.45</v>
      </c>
      <c r="F125" s="40">
        <v>396.2833333333333</v>
      </c>
      <c r="G125" s="41">
        <v>389.86666666666662</v>
      </c>
      <c r="H125" s="41">
        <v>379.2833333333333</v>
      </c>
      <c r="I125" s="41">
        <v>372.86666666666662</v>
      </c>
      <c r="J125" s="41">
        <v>406.86666666666662</v>
      </c>
      <c r="K125" s="41">
        <v>413.28333333333336</v>
      </c>
      <c r="L125" s="41">
        <v>423.86666666666662</v>
      </c>
      <c r="M125" s="31">
        <v>402.7</v>
      </c>
      <c r="N125" s="31">
        <v>385.7</v>
      </c>
      <c r="O125" s="42">
        <v>3889600</v>
      </c>
      <c r="P125" s="43">
        <v>3.0958439355385919E-2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80.25</v>
      </c>
      <c r="F126" s="40">
        <v>79.066666666666663</v>
      </c>
      <c r="G126" s="41">
        <v>77.133333333333326</v>
      </c>
      <c r="H126" s="41">
        <v>74.016666666666666</v>
      </c>
      <c r="I126" s="41">
        <v>72.083333333333329</v>
      </c>
      <c r="J126" s="41">
        <v>82.183333333333323</v>
      </c>
      <c r="K126" s="41">
        <v>84.11666666666666</v>
      </c>
      <c r="L126" s="41">
        <v>87.23333333333332</v>
      </c>
      <c r="M126" s="31">
        <v>81</v>
      </c>
      <c r="N126" s="31">
        <v>75.95</v>
      </c>
      <c r="O126" s="42">
        <v>101575000</v>
      </c>
      <c r="P126" s="43">
        <v>0.22063329928498468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5773.9</v>
      </c>
      <c r="F127" s="40">
        <v>5690.333333333333</v>
      </c>
      <c r="G127" s="41">
        <v>5567.6666666666661</v>
      </c>
      <c r="H127" s="41">
        <v>5361.4333333333334</v>
      </c>
      <c r="I127" s="41">
        <v>5238.7666666666664</v>
      </c>
      <c r="J127" s="41">
        <v>5896.5666666666657</v>
      </c>
      <c r="K127" s="41">
        <v>6019.2333333333318</v>
      </c>
      <c r="L127" s="41">
        <v>6225.4666666666653</v>
      </c>
      <c r="M127" s="31">
        <v>5813</v>
      </c>
      <c r="N127" s="31">
        <v>5484.1</v>
      </c>
      <c r="O127" s="42">
        <v>1077750</v>
      </c>
      <c r="P127" s="43">
        <v>0.11886841422268363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3651.55</v>
      </c>
      <c r="F128" s="40">
        <v>3633.1666666666665</v>
      </c>
      <c r="G128" s="41">
        <v>3588.3833333333332</v>
      </c>
      <c r="H128" s="41">
        <v>3525.2166666666667</v>
      </c>
      <c r="I128" s="41">
        <v>3480.4333333333334</v>
      </c>
      <c r="J128" s="41">
        <v>3696.333333333333</v>
      </c>
      <c r="K128" s="41">
        <v>3741.1166666666668</v>
      </c>
      <c r="L128" s="41">
        <v>3804.2833333333328</v>
      </c>
      <c r="M128" s="31">
        <v>3677.95</v>
      </c>
      <c r="N128" s="31">
        <v>3570</v>
      </c>
      <c r="O128" s="42">
        <v>488700</v>
      </c>
      <c r="P128" s="43">
        <v>4.0728318160038329E-2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19746.900000000001</v>
      </c>
      <c r="F129" s="40">
        <v>19883.5</v>
      </c>
      <c r="G129" s="41">
        <v>19528.7</v>
      </c>
      <c r="H129" s="41">
        <v>19310.5</v>
      </c>
      <c r="I129" s="41">
        <v>18955.7</v>
      </c>
      <c r="J129" s="41">
        <v>20101.7</v>
      </c>
      <c r="K129" s="41">
        <v>20456.500000000004</v>
      </c>
      <c r="L129" s="41">
        <v>20674.7</v>
      </c>
      <c r="M129" s="31">
        <v>20238.3</v>
      </c>
      <c r="N129" s="31">
        <v>19665.3</v>
      </c>
      <c r="O129" s="42">
        <v>378300</v>
      </c>
      <c r="P129" s="43">
        <v>-1.3199577613516368E-3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155.05000000000001</v>
      </c>
      <c r="F130" s="40">
        <v>153.33333333333334</v>
      </c>
      <c r="G130" s="41">
        <v>151.2166666666667</v>
      </c>
      <c r="H130" s="41">
        <v>147.38333333333335</v>
      </c>
      <c r="I130" s="41">
        <v>145.26666666666671</v>
      </c>
      <c r="J130" s="41">
        <v>157.16666666666669</v>
      </c>
      <c r="K130" s="41">
        <v>159.2833333333333</v>
      </c>
      <c r="L130" s="41">
        <v>163.11666666666667</v>
      </c>
      <c r="M130" s="31">
        <v>155.44999999999999</v>
      </c>
      <c r="N130" s="31">
        <v>149.5</v>
      </c>
      <c r="O130" s="42">
        <v>119889800</v>
      </c>
      <c r="P130" s="43">
        <v>-4.1717988539602638E-2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114.2</v>
      </c>
      <c r="F131" s="40">
        <v>114.81666666666668</v>
      </c>
      <c r="G131" s="41">
        <v>113.28333333333336</v>
      </c>
      <c r="H131" s="41">
        <v>112.36666666666669</v>
      </c>
      <c r="I131" s="41">
        <v>110.83333333333337</v>
      </c>
      <c r="J131" s="41">
        <v>115.73333333333335</v>
      </c>
      <c r="K131" s="41">
        <v>117.26666666666668</v>
      </c>
      <c r="L131" s="41">
        <v>118.18333333333334</v>
      </c>
      <c r="M131" s="31">
        <v>116.35</v>
      </c>
      <c r="N131" s="31">
        <v>113.9</v>
      </c>
      <c r="O131" s="42">
        <v>59479500</v>
      </c>
      <c r="P131" s="43">
        <v>-6.9051654920153444E-2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113.5</v>
      </c>
      <c r="F132" s="40">
        <v>113.73333333333333</v>
      </c>
      <c r="G132" s="41">
        <v>112.11666666666667</v>
      </c>
      <c r="H132" s="41">
        <v>110.73333333333333</v>
      </c>
      <c r="I132" s="41">
        <v>109.11666666666667</v>
      </c>
      <c r="J132" s="41">
        <v>115.11666666666667</v>
      </c>
      <c r="K132" s="41">
        <v>116.73333333333332</v>
      </c>
      <c r="L132" s="41">
        <v>118.11666666666667</v>
      </c>
      <c r="M132" s="31">
        <v>115.35</v>
      </c>
      <c r="N132" s="31">
        <v>112.35</v>
      </c>
      <c r="O132" s="42">
        <v>49418600</v>
      </c>
      <c r="P132" s="43">
        <v>2.1811813405508678E-2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31258.400000000001</v>
      </c>
      <c r="F133" s="40">
        <v>31080.166666666668</v>
      </c>
      <c r="G133" s="41">
        <v>30853.433333333334</v>
      </c>
      <c r="H133" s="41">
        <v>30448.466666666667</v>
      </c>
      <c r="I133" s="41">
        <v>30221.733333333334</v>
      </c>
      <c r="J133" s="41">
        <v>31485.133333333335</v>
      </c>
      <c r="K133" s="41">
        <v>31711.866666666665</v>
      </c>
      <c r="L133" s="41">
        <v>32116.833333333336</v>
      </c>
      <c r="M133" s="31">
        <v>31306.9</v>
      </c>
      <c r="N133" s="31">
        <v>30675.200000000001</v>
      </c>
      <c r="O133" s="42">
        <v>84630</v>
      </c>
      <c r="P133" s="43">
        <v>-2.4213075060532687E-2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2607.0500000000002</v>
      </c>
      <c r="F134" s="40">
        <v>2589.2833333333333</v>
      </c>
      <c r="G134" s="41">
        <v>2536.9666666666667</v>
      </c>
      <c r="H134" s="41">
        <v>2466.8833333333332</v>
      </c>
      <c r="I134" s="41">
        <v>2414.5666666666666</v>
      </c>
      <c r="J134" s="41">
        <v>2659.3666666666668</v>
      </c>
      <c r="K134" s="41">
        <v>2711.6833333333334</v>
      </c>
      <c r="L134" s="41">
        <v>2781.7666666666669</v>
      </c>
      <c r="M134" s="31">
        <v>2641.6</v>
      </c>
      <c r="N134" s="31">
        <v>2519.1999999999998</v>
      </c>
      <c r="O134" s="42">
        <v>2940025</v>
      </c>
      <c r="P134" s="43">
        <v>5.7154158014436865E-2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227.8</v>
      </c>
      <c r="F135" s="40">
        <v>227.68333333333337</v>
      </c>
      <c r="G135" s="41">
        <v>225.96666666666673</v>
      </c>
      <c r="H135" s="41">
        <v>224.13333333333335</v>
      </c>
      <c r="I135" s="41">
        <v>222.41666666666671</v>
      </c>
      <c r="J135" s="41">
        <v>229.51666666666674</v>
      </c>
      <c r="K135" s="41">
        <v>231.23333333333338</v>
      </c>
      <c r="L135" s="41">
        <v>233.06666666666675</v>
      </c>
      <c r="M135" s="31">
        <v>229.4</v>
      </c>
      <c r="N135" s="31">
        <v>225.85</v>
      </c>
      <c r="O135" s="42">
        <v>21306000</v>
      </c>
      <c r="P135" s="43">
        <v>-5.7340058401911337E-2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125.3</v>
      </c>
      <c r="F136" s="40">
        <v>124.65000000000002</v>
      </c>
      <c r="G136" s="41">
        <v>123.55000000000004</v>
      </c>
      <c r="H136" s="41">
        <v>121.80000000000003</v>
      </c>
      <c r="I136" s="41">
        <v>120.70000000000005</v>
      </c>
      <c r="J136" s="41">
        <v>126.40000000000003</v>
      </c>
      <c r="K136" s="41">
        <v>127.50000000000003</v>
      </c>
      <c r="L136" s="41">
        <v>129.25000000000003</v>
      </c>
      <c r="M136" s="31">
        <v>125.75</v>
      </c>
      <c r="N136" s="31">
        <v>122.9</v>
      </c>
      <c r="O136" s="42">
        <v>30851200</v>
      </c>
      <c r="P136" s="43">
        <v>-7.8177102630603929E-2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5813.65</v>
      </c>
      <c r="F137" s="40">
        <v>5804.0166666666664</v>
      </c>
      <c r="G137" s="41">
        <v>5753.0333333333328</v>
      </c>
      <c r="H137" s="41">
        <v>5692.4166666666661</v>
      </c>
      <c r="I137" s="41">
        <v>5641.4333333333325</v>
      </c>
      <c r="J137" s="41">
        <v>5864.6333333333332</v>
      </c>
      <c r="K137" s="41">
        <v>5915.6166666666668</v>
      </c>
      <c r="L137" s="41">
        <v>5976.2333333333336</v>
      </c>
      <c r="M137" s="31">
        <v>5855</v>
      </c>
      <c r="N137" s="31">
        <v>5743.4</v>
      </c>
      <c r="O137" s="42">
        <v>246750</v>
      </c>
      <c r="P137" s="43">
        <v>-0.10840108401084012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2206.15</v>
      </c>
      <c r="F138" s="40">
        <v>2218.4500000000003</v>
      </c>
      <c r="G138" s="41">
        <v>2183.8500000000004</v>
      </c>
      <c r="H138" s="41">
        <v>2161.5500000000002</v>
      </c>
      <c r="I138" s="41">
        <v>2126.9500000000003</v>
      </c>
      <c r="J138" s="41">
        <v>2240.7500000000005</v>
      </c>
      <c r="K138" s="41">
        <v>2275.35</v>
      </c>
      <c r="L138" s="41">
        <v>2297.6500000000005</v>
      </c>
      <c r="M138" s="31">
        <v>2253.0500000000002</v>
      </c>
      <c r="N138" s="31">
        <v>2196.15</v>
      </c>
      <c r="O138" s="42">
        <v>2738500</v>
      </c>
      <c r="P138" s="43">
        <v>3.6529680365296805E-4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3144</v>
      </c>
      <c r="F139" s="40">
        <v>3127.3833333333337</v>
      </c>
      <c r="G139" s="41">
        <v>3099.6666666666674</v>
      </c>
      <c r="H139" s="41">
        <v>3055.3333333333339</v>
      </c>
      <c r="I139" s="41">
        <v>3027.6166666666677</v>
      </c>
      <c r="J139" s="41">
        <v>3171.7166666666672</v>
      </c>
      <c r="K139" s="41">
        <v>3199.4333333333334</v>
      </c>
      <c r="L139" s="41">
        <v>3243.7666666666669</v>
      </c>
      <c r="M139" s="31">
        <v>3155.1</v>
      </c>
      <c r="N139" s="31">
        <v>3083.05</v>
      </c>
      <c r="O139" s="42">
        <v>978250</v>
      </c>
      <c r="P139" s="43">
        <v>-6.8527918781725889E-3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36.4</v>
      </c>
      <c r="F140" s="40">
        <v>36.35</v>
      </c>
      <c r="G140" s="41">
        <v>36</v>
      </c>
      <c r="H140" s="41">
        <v>35.6</v>
      </c>
      <c r="I140" s="41">
        <v>35.25</v>
      </c>
      <c r="J140" s="41">
        <v>36.75</v>
      </c>
      <c r="K140" s="41">
        <v>37.100000000000009</v>
      </c>
      <c r="L140" s="41">
        <v>37.5</v>
      </c>
      <c r="M140" s="31">
        <v>36.700000000000003</v>
      </c>
      <c r="N140" s="31">
        <v>35.950000000000003</v>
      </c>
      <c r="O140" s="42">
        <v>305280000</v>
      </c>
      <c r="P140" s="43">
        <v>3.03488497677935E-2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177.2</v>
      </c>
      <c r="F141" s="40">
        <v>177.64999999999998</v>
      </c>
      <c r="G141" s="41">
        <v>175.44999999999996</v>
      </c>
      <c r="H141" s="41">
        <v>173.7</v>
      </c>
      <c r="I141" s="41">
        <v>171.49999999999997</v>
      </c>
      <c r="J141" s="41">
        <v>179.39999999999995</v>
      </c>
      <c r="K141" s="41">
        <v>181.6</v>
      </c>
      <c r="L141" s="41">
        <v>183.34999999999994</v>
      </c>
      <c r="M141" s="31">
        <v>179.85</v>
      </c>
      <c r="N141" s="31">
        <v>175.9</v>
      </c>
      <c r="O141" s="42">
        <v>31939337</v>
      </c>
      <c r="P141" s="43">
        <v>-1.8035743564518772E-2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1327.2</v>
      </c>
      <c r="F142" s="40">
        <v>1315.7166666666667</v>
      </c>
      <c r="G142" s="41">
        <v>1297.4833333333333</v>
      </c>
      <c r="H142" s="41">
        <v>1267.7666666666667</v>
      </c>
      <c r="I142" s="41">
        <v>1249.5333333333333</v>
      </c>
      <c r="J142" s="41">
        <v>1345.4333333333334</v>
      </c>
      <c r="K142" s="41">
        <v>1363.666666666667</v>
      </c>
      <c r="L142" s="41">
        <v>1393.3833333333334</v>
      </c>
      <c r="M142" s="31">
        <v>1333.95</v>
      </c>
      <c r="N142" s="31">
        <v>1286</v>
      </c>
      <c r="O142" s="42">
        <v>1912086</v>
      </c>
      <c r="P142" s="43">
        <v>8.1545064377682407E-3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962.5</v>
      </c>
      <c r="F143" s="40">
        <v>956.35</v>
      </c>
      <c r="G143" s="41">
        <v>943.6</v>
      </c>
      <c r="H143" s="41">
        <v>924.7</v>
      </c>
      <c r="I143" s="41">
        <v>911.95</v>
      </c>
      <c r="J143" s="41">
        <v>975.25</v>
      </c>
      <c r="K143" s="41">
        <v>988</v>
      </c>
      <c r="L143" s="41">
        <v>1006.9</v>
      </c>
      <c r="M143" s="31">
        <v>969.1</v>
      </c>
      <c r="N143" s="31">
        <v>937.45</v>
      </c>
      <c r="O143" s="42">
        <v>2087600</v>
      </c>
      <c r="P143" s="43">
        <v>-2.3459244532803181E-2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162.6</v>
      </c>
      <c r="F144" s="40">
        <v>160.65</v>
      </c>
      <c r="G144" s="41">
        <v>158</v>
      </c>
      <c r="H144" s="41">
        <v>153.4</v>
      </c>
      <c r="I144" s="41">
        <v>150.75</v>
      </c>
      <c r="J144" s="41">
        <v>165.25</v>
      </c>
      <c r="K144" s="41">
        <v>167.90000000000003</v>
      </c>
      <c r="L144" s="41">
        <v>172.5</v>
      </c>
      <c r="M144" s="31">
        <v>163.30000000000001</v>
      </c>
      <c r="N144" s="31">
        <v>156.05000000000001</v>
      </c>
      <c r="O144" s="42">
        <v>38480100</v>
      </c>
      <c r="P144" s="43">
        <v>-8.6157024793388423E-2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144.4</v>
      </c>
      <c r="F145" s="40">
        <v>142.96666666666667</v>
      </c>
      <c r="G145" s="41">
        <v>141.08333333333334</v>
      </c>
      <c r="H145" s="41">
        <v>137.76666666666668</v>
      </c>
      <c r="I145" s="41">
        <v>135.88333333333335</v>
      </c>
      <c r="J145" s="41">
        <v>146.28333333333333</v>
      </c>
      <c r="K145" s="41">
        <v>148.16666666666666</v>
      </c>
      <c r="L145" s="41">
        <v>151.48333333333332</v>
      </c>
      <c r="M145" s="31">
        <v>144.85</v>
      </c>
      <c r="N145" s="31">
        <v>139.65</v>
      </c>
      <c r="O145" s="42">
        <v>22896000</v>
      </c>
      <c r="P145" s="43">
        <v>-1.8518518518518517E-2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2180.85</v>
      </c>
      <c r="F146" s="40">
        <v>2175.4833333333336</v>
      </c>
      <c r="G146" s="41">
        <v>2161.9666666666672</v>
      </c>
      <c r="H146" s="41">
        <v>2143.0833333333335</v>
      </c>
      <c r="I146" s="41">
        <v>2129.5666666666671</v>
      </c>
      <c r="J146" s="41">
        <v>2194.3666666666672</v>
      </c>
      <c r="K146" s="41">
        <v>2207.8833333333337</v>
      </c>
      <c r="L146" s="41">
        <v>2226.7666666666673</v>
      </c>
      <c r="M146" s="31">
        <v>2189</v>
      </c>
      <c r="N146" s="31">
        <v>2156.6</v>
      </c>
      <c r="O146" s="42">
        <v>31453250</v>
      </c>
      <c r="P146" s="43">
        <v>-2.1846792564315869E-2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119.4</v>
      </c>
      <c r="F147" s="40">
        <v>118.98333333333335</v>
      </c>
      <c r="G147" s="41">
        <v>116.81666666666669</v>
      </c>
      <c r="H147" s="41">
        <v>114.23333333333335</v>
      </c>
      <c r="I147" s="41">
        <v>112.06666666666669</v>
      </c>
      <c r="J147" s="41">
        <v>121.56666666666669</v>
      </c>
      <c r="K147" s="41">
        <v>123.73333333333335</v>
      </c>
      <c r="L147" s="41">
        <v>126.31666666666669</v>
      </c>
      <c r="M147" s="31">
        <v>121.15</v>
      </c>
      <c r="N147" s="31">
        <v>116.4</v>
      </c>
      <c r="O147" s="42">
        <v>179692500</v>
      </c>
      <c r="P147" s="43">
        <v>3.581402989978643E-2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1157.8499999999999</v>
      </c>
      <c r="F148" s="40">
        <v>1150.3166666666666</v>
      </c>
      <c r="G148" s="41">
        <v>1137.7333333333331</v>
      </c>
      <c r="H148" s="41">
        <v>1117.6166666666666</v>
      </c>
      <c r="I148" s="41">
        <v>1105.0333333333331</v>
      </c>
      <c r="J148" s="41">
        <v>1170.4333333333332</v>
      </c>
      <c r="K148" s="41">
        <v>1183.0166666666667</v>
      </c>
      <c r="L148" s="41">
        <v>1203.1333333333332</v>
      </c>
      <c r="M148" s="31">
        <v>1162.9000000000001</v>
      </c>
      <c r="N148" s="31">
        <v>1130.2</v>
      </c>
      <c r="O148" s="42">
        <v>9024000</v>
      </c>
      <c r="P148" s="43">
        <v>7.1606697541859637E-2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418.25</v>
      </c>
      <c r="F149" s="40">
        <v>415.35000000000008</v>
      </c>
      <c r="G149" s="41">
        <v>411.25000000000017</v>
      </c>
      <c r="H149" s="41">
        <v>404.25000000000011</v>
      </c>
      <c r="I149" s="41">
        <v>400.1500000000002</v>
      </c>
      <c r="J149" s="41">
        <v>422.35000000000014</v>
      </c>
      <c r="K149" s="41">
        <v>426.45000000000005</v>
      </c>
      <c r="L149" s="41">
        <v>433.4500000000001</v>
      </c>
      <c r="M149" s="31">
        <v>419.45</v>
      </c>
      <c r="N149" s="31">
        <v>408.35</v>
      </c>
      <c r="O149" s="42">
        <v>96412500</v>
      </c>
      <c r="P149" s="43">
        <v>-1.0742923983808659E-2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26233.15</v>
      </c>
      <c r="F150" s="40">
        <v>26108.416666666668</v>
      </c>
      <c r="G150" s="41">
        <v>25875.983333333337</v>
      </c>
      <c r="H150" s="41">
        <v>25518.816666666669</v>
      </c>
      <c r="I150" s="41">
        <v>25286.383333333339</v>
      </c>
      <c r="J150" s="41">
        <v>26465.583333333336</v>
      </c>
      <c r="K150" s="41">
        <v>26698.016666666663</v>
      </c>
      <c r="L150" s="41">
        <v>27055.183333333334</v>
      </c>
      <c r="M150" s="31">
        <v>26340.85</v>
      </c>
      <c r="N150" s="31">
        <v>25751.25</v>
      </c>
      <c r="O150" s="42">
        <v>220775</v>
      </c>
      <c r="P150" s="43">
        <v>-1.6044568245125349E-2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2204.15</v>
      </c>
      <c r="F151" s="40">
        <v>2190</v>
      </c>
      <c r="G151" s="41">
        <v>2168.15</v>
      </c>
      <c r="H151" s="41">
        <v>2132.15</v>
      </c>
      <c r="I151" s="41">
        <v>2110.3000000000002</v>
      </c>
      <c r="J151" s="41">
        <v>2226</v>
      </c>
      <c r="K151" s="41">
        <v>2247.8500000000004</v>
      </c>
      <c r="L151" s="41">
        <v>2283.85</v>
      </c>
      <c r="M151" s="31">
        <v>2211.85</v>
      </c>
      <c r="N151" s="31">
        <v>2154</v>
      </c>
      <c r="O151" s="42">
        <v>2013000</v>
      </c>
      <c r="P151" s="43">
        <v>-1.364256480218281E-3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8997.25</v>
      </c>
      <c r="F152" s="40">
        <v>8993.9833333333336</v>
      </c>
      <c r="G152" s="41">
        <v>8907.9666666666672</v>
      </c>
      <c r="H152" s="41">
        <v>8818.6833333333343</v>
      </c>
      <c r="I152" s="41">
        <v>8732.6666666666679</v>
      </c>
      <c r="J152" s="41">
        <v>9083.2666666666664</v>
      </c>
      <c r="K152" s="41">
        <v>9169.2833333333328</v>
      </c>
      <c r="L152" s="41">
        <v>9258.5666666666657</v>
      </c>
      <c r="M152" s="31">
        <v>9080</v>
      </c>
      <c r="N152" s="31">
        <v>8904.7000000000007</v>
      </c>
      <c r="O152" s="42">
        <v>680500</v>
      </c>
      <c r="P152" s="43">
        <v>-3.3037300177619897E-2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1280.5</v>
      </c>
      <c r="F153" s="40">
        <v>1265.6166666666668</v>
      </c>
      <c r="G153" s="41">
        <v>1247.4333333333336</v>
      </c>
      <c r="H153" s="41">
        <v>1214.3666666666668</v>
      </c>
      <c r="I153" s="41">
        <v>1196.1833333333336</v>
      </c>
      <c r="J153" s="41">
        <v>1298.6833333333336</v>
      </c>
      <c r="K153" s="41">
        <v>1316.866666666667</v>
      </c>
      <c r="L153" s="41">
        <v>1349.9333333333336</v>
      </c>
      <c r="M153" s="31">
        <v>1283.8</v>
      </c>
      <c r="N153" s="31">
        <v>1232.55</v>
      </c>
      <c r="O153" s="42">
        <v>4785600</v>
      </c>
      <c r="P153" s="43">
        <v>-1.0854137096100861E-3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588.9</v>
      </c>
      <c r="F154" s="40">
        <v>586.38333333333333</v>
      </c>
      <c r="G154" s="41">
        <v>575.26666666666665</v>
      </c>
      <c r="H154" s="41">
        <v>561.63333333333333</v>
      </c>
      <c r="I154" s="41">
        <v>550.51666666666665</v>
      </c>
      <c r="J154" s="41">
        <v>600.01666666666665</v>
      </c>
      <c r="K154" s="41">
        <v>611.13333333333321</v>
      </c>
      <c r="L154" s="41">
        <v>624.76666666666665</v>
      </c>
      <c r="M154" s="31">
        <v>597.5</v>
      </c>
      <c r="N154" s="31">
        <v>572.75</v>
      </c>
      <c r="O154" s="42">
        <v>2041200</v>
      </c>
      <c r="P154" s="43">
        <v>2.5432349949135302E-2</v>
      </c>
    </row>
    <row r="155" spans="1:16" ht="12.75" customHeight="1">
      <c r="A155" s="31">
        <v>145</v>
      </c>
      <c r="B155" s="323" t="s">
        <v>48</v>
      </c>
      <c r="C155" s="33" t="s">
        <v>196</v>
      </c>
      <c r="D155" s="34">
        <v>44434</v>
      </c>
      <c r="E155" s="40">
        <v>771.9</v>
      </c>
      <c r="F155" s="40">
        <v>768.11666666666679</v>
      </c>
      <c r="G155" s="41">
        <v>758.73333333333358</v>
      </c>
      <c r="H155" s="41">
        <v>745.56666666666683</v>
      </c>
      <c r="I155" s="41">
        <v>736.18333333333362</v>
      </c>
      <c r="J155" s="41">
        <v>781.28333333333353</v>
      </c>
      <c r="K155" s="41">
        <v>790.66666666666674</v>
      </c>
      <c r="L155" s="41">
        <v>803.83333333333348</v>
      </c>
      <c r="M155" s="31">
        <v>777.5</v>
      </c>
      <c r="N155" s="31">
        <v>754.95</v>
      </c>
      <c r="O155" s="42">
        <v>36055600</v>
      </c>
      <c r="P155" s="43">
        <v>1.1785966842146618E-2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500.2</v>
      </c>
      <c r="F156" s="40">
        <v>486.45</v>
      </c>
      <c r="G156" s="41">
        <v>470.4</v>
      </c>
      <c r="H156" s="41">
        <v>440.59999999999997</v>
      </c>
      <c r="I156" s="41">
        <v>424.54999999999995</v>
      </c>
      <c r="J156" s="41">
        <v>516.25</v>
      </c>
      <c r="K156" s="41">
        <v>532.30000000000007</v>
      </c>
      <c r="L156" s="41">
        <v>562.1</v>
      </c>
      <c r="M156" s="31">
        <v>502.5</v>
      </c>
      <c r="N156" s="31">
        <v>456.65</v>
      </c>
      <c r="O156" s="42">
        <v>12711000</v>
      </c>
      <c r="P156" s="43">
        <v>-2.1478060046189375E-2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829.95</v>
      </c>
      <c r="F157" s="40">
        <v>829.26666666666677</v>
      </c>
      <c r="G157" s="41">
        <v>821.23333333333358</v>
      </c>
      <c r="H157" s="41">
        <v>812.51666666666677</v>
      </c>
      <c r="I157" s="41">
        <v>804.48333333333358</v>
      </c>
      <c r="J157" s="41">
        <v>837.98333333333358</v>
      </c>
      <c r="K157" s="41">
        <v>846.01666666666665</v>
      </c>
      <c r="L157" s="41">
        <v>854.73333333333358</v>
      </c>
      <c r="M157" s="31">
        <v>837.3</v>
      </c>
      <c r="N157" s="31">
        <v>820.55</v>
      </c>
      <c r="O157" s="42">
        <v>10805000</v>
      </c>
      <c r="P157" s="43">
        <v>-8.7155963302752298E-3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838.15</v>
      </c>
      <c r="F158" s="40">
        <v>835.94999999999993</v>
      </c>
      <c r="G158" s="41">
        <v>830.69999999999982</v>
      </c>
      <c r="H158" s="41">
        <v>823.24999999999989</v>
      </c>
      <c r="I158" s="41">
        <v>817.99999999999977</v>
      </c>
      <c r="J158" s="41">
        <v>843.39999999999986</v>
      </c>
      <c r="K158" s="41">
        <v>848.65000000000009</v>
      </c>
      <c r="L158" s="41">
        <v>856.09999999999991</v>
      </c>
      <c r="M158" s="31">
        <v>841.2</v>
      </c>
      <c r="N158" s="31">
        <v>828.5</v>
      </c>
      <c r="O158" s="42">
        <v>7720650</v>
      </c>
      <c r="P158" s="43">
        <v>3.0450450450450452E-2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280.35000000000002</v>
      </c>
      <c r="F159" s="40">
        <v>276.75000000000006</v>
      </c>
      <c r="G159" s="41">
        <v>271.7000000000001</v>
      </c>
      <c r="H159" s="41">
        <v>263.05000000000007</v>
      </c>
      <c r="I159" s="41">
        <v>258.00000000000011</v>
      </c>
      <c r="J159" s="41">
        <v>285.40000000000009</v>
      </c>
      <c r="K159" s="41">
        <v>290.45000000000005</v>
      </c>
      <c r="L159" s="41">
        <v>299.10000000000008</v>
      </c>
      <c r="M159" s="31">
        <v>281.8</v>
      </c>
      <c r="N159" s="31">
        <v>268.10000000000002</v>
      </c>
      <c r="O159" s="42">
        <v>111893850</v>
      </c>
      <c r="P159" s="43">
        <v>-5.1231241390976533E-2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126.15</v>
      </c>
      <c r="F160" s="40">
        <v>125.56666666666666</v>
      </c>
      <c r="G160" s="41">
        <v>124.33333333333333</v>
      </c>
      <c r="H160" s="41">
        <v>122.51666666666667</v>
      </c>
      <c r="I160" s="41">
        <v>121.28333333333333</v>
      </c>
      <c r="J160" s="41">
        <v>127.38333333333333</v>
      </c>
      <c r="K160" s="41">
        <v>128.61666666666667</v>
      </c>
      <c r="L160" s="41">
        <v>130.43333333333334</v>
      </c>
      <c r="M160" s="31">
        <v>126.8</v>
      </c>
      <c r="N160" s="31">
        <v>123.75</v>
      </c>
      <c r="O160" s="42">
        <v>135931500</v>
      </c>
      <c r="P160" s="43">
        <v>-8.3710852865865673E-3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1402.45</v>
      </c>
      <c r="F161" s="40">
        <v>1398.6166666666668</v>
      </c>
      <c r="G161" s="41">
        <v>1379.4333333333336</v>
      </c>
      <c r="H161" s="41">
        <v>1356.4166666666667</v>
      </c>
      <c r="I161" s="41">
        <v>1337.2333333333336</v>
      </c>
      <c r="J161" s="41">
        <v>1421.6333333333337</v>
      </c>
      <c r="K161" s="41">
        <v>1440.8166666666671</v>
      </c>
      <c r="L161" s="41">
        <v>1463.8333333333337</v>
      </c>
      <c r="M161" s="31">
        <v>1417.8</v>
      </c>
      <c r="N161" s="31">
        <v>1375.6</v>
      </c>
      <c r="O161" s="42">
        <v>44641150</v>
      </c>
      <c r="P161" s="43">
        <v>-1.1332617985354192E-2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3613.4</v>
      </c>
      <c r="F162" s="40">
        <v>3626.1333333333337</v>
      </c>
      <c r="G162" s="41">
        <v>3580.8166666666675</v>
      </c>
      <c r="H162" s="41">
        <v>3548.233333333334</v>
      </c>
      <c r="I162" s="41">
        <v>3502.9166666666679</v>
      </c>
      <c r="J162" s="41">
        <v>3658.7166666666672</v>
      </c>
      <c r="K162" s="41">
        <v>3704.0333333333338</v>
      </c>
      <c r="L162" s="41">
        <v>3736.6166666666668</v>
      </c>
      <c r="M162" s="31">
        <v>3671.45</v>
      </c>
      <c r="N162" s="31">
        <v>3593.55</v>
      </c>
      <c r="O162" s="42">
        <v>9917700</v>
      </c>
      <c r="P162" s="43">
        <v>-2.3886854848234322E-2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1459.7</v>
      </c>
      <c r="F163" s="40">
        <v>1448.5333333333335</v>
      </c>
      <c r="G163" s="41">
        <v>1433.5666666666671</v>
      </c>
      <c r="H163" s="41">
        <v>1407.4333333333336</v>
      </c>
      <c r="I163" s="41">
        <v>1392.4666666666672</v>
      </c>
      <c r="J163" s="41">
        <v>1474.666666666667</v>
      </c>
      <c r="K163" s="41">
        <v>1489.6333333333337</v>
      </c>
      <c r="L163" s="41">
        <v>1515.7666666666669</v>
      </c>
      <c r="M163" s="31">
        <v>1463.5</v>
      </c>
      <c r="N163" s="31">
        <v>1422.4</v>
      </c>
      <c r="O163" s="42">
        <v>11478000</v>
      </c>
      <c r="P163" s="43">
        <v>6.7403191608079449E-2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1871.35</v>
      </c>
      <c r="F164" s="40">
        <v>1871.9166666666667</v>
      </c>
      <c r="G164" s="41">
        <v>1855.8833333333334</v>
      </c>
      <c r="H164" s="41">
        <v>1840.4166666666667</v>
      </c>
      <c r="I164" s="41">
        <v>1824.3833333333334</v>
      </c>
      <c r="J164" s="41">
        <v>1887.3833333333334</v>
      </c>
      <c r="K164" s="41">
        <v>1903.4166666666667</v>
      </c>
      <c r="L164" s="41">
        <v>1918.8833333333334</v>
      </c>
      <c r="M164" s="31">
        <v>1887.95</v>
      </c>
      <c r="N164" s="31">
        <v>1856.45</v>
      </c>
      <c r="O164" s="42">
        <v>4517625</v>
      </c>
      <c r="P164" s="43">
        <v>-1.2055109070034443E-2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3055.9</v>
      </c>
      <c r="F165" s="40">
        <v>3047.8666666666668</v>
      </c>
      <c r="G165" s="41">
        <v>3009.6333333333337</v>
      </c>
      <c r="H165" s="41">
        <v>2963.3666666666668</v>
      </c>
      <c r="I165" s="41">
        <v>2925.1333333333337</v>
      </c>
      <c r="J165" s="41">
        <v>3094.1333333333337</v>
      </c>
      <c r="K165" s="41">
        <v>3132.3666666666672</v>
      </c>
      <c r="L165" s="41">
        <v>3178.6333333333337</v>
      </c>
      <c r="M165" s="31">
        <v>3086.1</v>
      </c>
      <c r="N165" s="31">
        <v>3001.6</v>
      </c>
      <c r="O165" s="42">
        <v>748750</v>
      </c>
      <c r="P165" s="43">
        <v>-1.5773907328294447E-2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459.55</v>
      </c>
      <c r="F166" s="40">
        <v>456.58333333333331</v>
      </c>
      <c r="G166" s="41">
        <v>451.21666666666664</v>
      </c>
      <c r="H166" s="41">
        <v>442.88333333333333</v>
      </c>
      <c r="I166" s="41">
        <v>437.51666666666665</v>
      </c>
      <c r="J166" s="41">
        <v>464.91666666666663</v>
      </c>
      <c r="K166" s="41">
        <v>470.2833333333333</v>
      </c>
      <c r="L166" s="41">
        <v>478.61666666666662</v>
      </c>
      <c r="M166" s="31">
        <v>461.95</v>
      </c>
      <c r="N166" s="31">
        <v>448.25</v>
      </c>
      <c r="O166" s="42">
        <v>2670000</v>
      </c>
      <c r="P166" s="43">
        <v>-5.8699101004759384E-2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899.65</v>
      </c>
      <c r="F167" s="40">
        <v>893.43333333333339</v>
      </c>
      <c r="G167" s="41">
        <v>882.86666666666679</v>
      </c>
      <c r="H167" s="41">
        <v>866.08333333333337</v>
      </c>
      <c r="I167" s="41">
        <v>855.51666666666677</v>
      </c>
      <c r="J167" s="41">
        <v>910.21666666666681</v>
      </c>
      <c r="K167" s="41">
        <v>920.78333333333342</v>
      </c>
      <c r="L167" s="41">
        <v>937.56666666666683</v>
      </c>
      <c r="M167" s="31">
        <v>904</v>
      </c>
      <c r="N167" s="31">
        <v>876.65</v>
      </c>
      <c r="O167" s="42">
        <v>1222350</v>
      </c>
      <c r="P167" s="43">
        <v>-9.1594827586206892E-2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507.45</v>
      </c>
      <c r="F168" s="40">
        <v>504.08333333333331</v>
      </c>
      <c r="G168" s="41">
        <v>498.86666666666662</v>
      </c>
      <c r="H168" s="41">
        <v>490.2833333333333</v>
      </c>
      <c r="I168" s="41">
        <v>485.06666666666661</v>
      </c>
      <c r="J168" s="41">
        <v>512.66666666666663</v>
      </c>
      <c r="K168" s="41">
        <v>517.88333333333333</v>
      </c>
      <c r="L168" s="41">
        <v>526.4666666666667</v>
      </c>
      <c r="M168" s="31">
        <v>509.3</v>
      </c>
      <c r="N168" s="31">
        <v>495.5</v>
      </c>
      <c r="O168" s="42">
        <v>6864200</v>
      </c>
      <c r="P168" s="43">
        <v>-9.8381757999264435E-2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1457.75</v>
      </c>
      <c r="F169" s="40">
        <v>1462.3833333333332</v>
      </c>
      <c r="G169" s="41">
        <v>1447.3666666666663</v>
      </c>
      <c r="H169" s="41">
        <v>1436.9833333333331</v>
      </c>
      <c r="I169" s="41">
        <v>1421.9666666666662</v>
      </c>
      <c r="J169" s="41">
        <v>1472.7666666666664</v>
      </c>
      <c r="K169" s="41">
        <v>1487.7833333333333</v>
      </c>
      <c r="L169" s="41">
        <v>1498.1666666666665</v>
      </c>
      <c r="M169" s="31">
        <v>1477.4</v>
      </c>
      <c r="N169" s="31">
        <v>1452</v>
      </c>
      <c r="O169" s="42">
        <v>1815100</v>
      </c>
      <c r="P169" s="43">
        <v>6.3576702214930267E-2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7450.45</v>
      </c>
      <c r="F170" s="40">
        <v>7431.666666666667</v>
      </c>
      <c r="G170" s="41">
        <v>7393.8833333333341</v>
      </c>
      <c r="H170" s="41">
        <v>7337.3166666666675</v>
      </c>
      <c r="I170" s="41">
        <v>7299.5333333333347</v>
      </c>
      <c r="J170" s="41">
        <v>7488.2333333333336</v>
      </c>
      <c r="K170" s="41">
        <v>7526.0166666666664</v>
      </c>
      <c r="L170" s="41">
        <v>7582.583333333333</v>
      </c>
      <c r="M170" s="31">
        <v>7469.45</v>
      </c>
      <c r="N170" s="31">
        <v>7375.1</v>
      </c>
      <c r="O170" s="42">
        <v>1898700</v>
      </c>
      <c r="P170" s="43">
        <v>4.762660739799968E-3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730.95</v>
      </c>
      <c r="F171" s="40">
        <v>726.88333333333333</v>
      </c>
      <c r="G171" s="41">
        <v>721.06666666666661</v>
      </c>
      <c r="H171" s="41">
        <v>711.18333333333328</v>
      </c>
      <c r="I171" s="41">
        <v>705.36666666666656</v>
      </c>
      <c r="J171" s="41">
        <v>736.76666666666665</v>
      </c>
      <c r="K171" s="41">
        <v>742.58333333333348</v>
      </c>
      <c r="L171" s="41">
        <v>752.4666666666667</v>
      </c>
      <c r="M171" s="31">
        <v>732.7</v>
      </c>
      <c r="N171" s="31">
        <v>717</v>
      </c>
      <c r="O171" s="42">
        <v>25554100</v>
      </c>
      <c r="P171" s="43">
        <v>5.8847610275304472E-3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286.14999999999998</v>
      </c>
      <c r="F172" s="40">
        <v>283.95</v>
      </c>
      <c r="G172" s="41">
        <v>278.59999999999997</v>
      </c>
      <c r="H172" s="41">
        <v>271.04999999999995</v>
      </c>
      <c r="I172" s="41">
        <v>265.69999999999993</v>
      </c>
      <c r="J172" s="41">
        <v>291.5</v>
      </c>
      <c r="K172" s="41">
        <v>296.85000000000002</v>
      </c>
      <c r="L172" s="41">
        <v>304.40000000000003</v>
      </c>
      <c r="M172" s="31">
        <v>289.3</v>
      </c>
      <c r="N172" s="31">
        <v>276.39999999999998</v>
      </c>
      <c r="O172" s="42">
        <v>134081200</v>
      </c>
      <c r="P172" s="43">
        <v>2.3110585452395034E-2</v>
      </c>
    </row>
    <row r="173" spans="1:16" ht="12.75" customHeight="1">
      <c r="A173" s="325">
        <v>163</v>
      </c>
      <c r="B173" s="32" t="s">
        <v>71</v>
      </c>
      <c r="C173" s="33" t="s">
        <v>214</v>
      </c>
      <c r="D173" s="34">
        <v>44434</v>
      </c>
      <c r="E173" s="40">
        <v>975.4</v>
      </c>
      <c r="F173" s="40">
        <v>972.94999999999993</v>
      </c>
      <c r="G173" s="41">
        <v>966.44999999999982</v>
      </c>
      <c r="H173" s="41">
        <v>957.49999999999989</v>
      </c>
      <c r="I173" s="41">
        <v>950.99999999999977</v>
      </c>
      <c r="J173" s="41">
        <v>981.89999999999986</v>
      </c>
      <c r="K173" s="41">
        <v>988.40000000000009</v>
      </c>
      <c r="L173" s="41">
        <v>997.34999999999991</v>
      </c>
      <c r="M173" s="31">
        <v>979.45</v>
      </c>
      <c r="N173" s="31">
        <v>964</v>
      </c>
      <c r="O173" s="42">
        <v>4008500</v>
      </c>
      <c r="P173" s="43">
        <v>2.6767418032786885E-2</v>
      </c>
    </row>
    <row r="174" spans="1:16" ht="12.75" customHeight="1">
      <c r="A174" s="326">
        <v>164</v>
      </c>
      <c r="B174" s="324" t="s">
        <v>88</v>
      </c>
      <c r="C174" s="33" t="s">
        <v>215</v>
      </c>
      <c r="D174" s="34">
        <v>44434</v>
      </c>
      <c r="E174" s="40">
        <v>634.25</v>
      </c>
      <c r="F174" s="40">
        <v>631.7166666666667</v>
      </c>
      <c r="G174" s="41">
        <v>626.93333333333339</v>
      </c>
      <c r="H174" s="41">
        <v>619.61666666666667</v>
      </c>
      <c r="I174" s="41">
        <v>614.83333333333337</v>
      </c>
      <c r="J174" s="41">
        <v>639.03333333333342</v>
      </c>
      <c r="K174" s="41">
        <v>643.81666666666672</v>
      </c>
      <c r="L174" s="41">
        <v>651.13333333333344</v>
      </c>
      <c r="M174" s="31">
        <v>636.5</v>
      </c>
      <c r="N174" s="31">
        <v>624.4</v>
      </c>
      <c r="O174" s="42">
        <v>28728000</v>
      </c>
      <c r="P174" s="43">
        <v>-2.7092928745597399E-2</v>
      </c>
    </row>
    <row r="175" spans="1:16" ht="12.75" customHeight="1">
      <c r="A175" s="326">
        <v>165</v>
      </c>
      <c r="B175" s="324" t="s">
        <v>183</v>
      </c>
      <c r="C175" s="33" t="s">
        <v>216</v>
      </c>
      <c r="D175" s="34">
        <v>44434</v>
      </c>
      <c r="E175" s="40">
        <v>172.3</v>
      </c>
      <c r="F175" s="40">
        <v>171.71666666666667</v>
      </c>
      <c r="G175" s="41">
        <v>170.23333333333335</v>
      </c>
      <c r="H175" s="41">
        <v>168.16666666666669</v>
      </c>
      <c r="I175" s="41">
        <v>166.68333333333337</v>
      </c>
      <c r="J175" s="41">
        <v>173.78333333333333</v>
      </c>
      <c r="K175" s="41">
        <v>175.26666666666662</v>
      </c>
      <c r="L175" s="41">
        <v>177.33333333333331</v>
      </c>
      <c r="M175" s="31">
        <v>173.2</v>
      </c>
      <c r="N175" s="31">
        <v>169.65</v>
      </c>
      <c r="O175" s="42">
        <v>72306000</v>
      </c>
      <c r="P175" s="43">
        <v>-1.491805288756284E-2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44433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509" t="s">
        <v>16</v>
      </c>
      <c r="B8" s="511"/>
      <c r="C8" s="515" t="s">
        <v>20</v>
      </c>
      <c r="D8" s="515" t="s">
        <v>21</v>
      </c>
      <c r="E8" s="506" t="s">
        <v>22</v>
      </c>
      <c r="F8" s="507"/>
      <c r="G8" s="508"/>
      <c r="H8" s="506" t="s">
        <v>23</v>
      </c>
      <c r="I8" s="507"/>
      <c r="J8" s="508"/>
      <c r="K8" s="26"/>
      <c r="L8" s="55"/>
      <c r="M8" s="55"/>
      <c r="N8" s="1"/>
      <c r="O8" s="1"/>
    </row>
    <row r="9" spans="1:15" ht="36" customHeight="1">
      <c r="A9" s="513"/>
      <c r="B9" s="514"/>
      <c r="C9" s="514"/>
      <c r="D9" s="51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16624.599999999999</v>
      </c>
      <c r="D10" s="35">
        <v>16589</v>
      </c>
      <c r="E10" s="35">
        <v>16530.900000000001</v>
      </c>
      <c r="F10" s="35">
        <v>16437.2</v>
      </c>
      <c r="G10" s="35">
        <v>16379.100000000002</v>
      </c>
      <c r="H10" s="35">
        <v>16682.7</v>
      </c>
      <c r="I10" s="35">
        <v>16740.8</v>
      </c>
      <c r="J10" s="35">
        <v>16834.5</v>
      </c>
      <c r="K10" s="37">
        <v>16647.099999999999</v>
      </c>
      <c r="L10" s="37">
        <v>16495.3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35712.1</v>
      </c>
      <c r="D11" s="40">
        <v>35525.799999999996</v>
      </c>
      <c r="E11" s="40">
        <v>35256.299999999988</v>
      </c>
      <c r="F11" s="40">
        <v>34800.499999999993</v>
      </c>
      <c r="G11" s="40">
        <v>34530.999999999985</v>
      </c>
      <c r="H11" s="40">
        <v>35981.599999999991</v>
      </c>
      <c r="I11" s="40">
        <v>36251.100000000006</v>
      </c>
      <c r="J11" s="40">
        <v>36706.899999999994</v>
      </c>
      <c r="K11" s="31">
        <v>35795.300000000003</v>
      </c>
      <c r="L11" s="31">
        <v>35070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1979.65</v>
      </c>
      <c r="D12" s="40">
        <v>1977.45</v>
      </c>
      <c r="E12" s="40">
        <v>1966.15</v>
      </c>
      <c r="F12" s="40">
        <v>1952.65</v>
      </c>
      <c r="G12" s="40">
        <v>1941.3500000000001</v>
      </c>
      <c r="H12" s="40">
        <v>1990.95</v>
      </c>
      <c r="I12" s="40">
        <v>2002.2499999999998</v>
      </c>
      <c r="J12" s="40">
        <v>2015.75</v>
      </c>
      <c r="K12" s="31">
        <v>1988.75</v>
      </c>
      <c r="L12" s="31">
        <v>1963.95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4526.2</v>
      </c>
      <c r="D13" s="40">
        <v>4515.1833333333334</v>
      </c>
      <c r="E13" s="40">
        <v>4500.3166666666666</v>
      </c>
      <c r="F13" s="40">
        <v>4474.4333333333334</v>
      </c>
      <c r="G13" s="40">
        <v>4459.5666666666666</v>
      </c>
      <c r="H13" s="40">
        <v>4541.0666666666666</v>
      </c>
      <c r="I13" s="40">
        <v>4555.9333333333334</v>
      </c>
      <c r="J13" s="40">
        <v>4581.8166666666666</v>
      </c>
      <c r="K13" s="31">
        <v>4530.05</v>
      </c>
      <c r="L13" s="31">
        <v>4489.3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33838.400000000001</v>
      </c>
      <c r="D14" s="40">
        <v>33911.916666666664</v>
      </c>
      <c r="E14" s="40">
        <v>33561.23333333333</v>
      </c>
      <c r="F14" s="40">
        <v>33284.066666666666</v>
      </c>
      <c r="G14" s="40">
        <v>32933.383333333331</v>
      </c>
      <c r="H14" s="40">
        <v>34189.083333333328</v>
      </c>
      <c r="I14" s="40">
        <v>34539.766666666663</v>
      </c>
      <c r="J14" s="40">
        <v>34816.933333333327</v>
      </c>
      <c r="K14" s="31">
        <v>34262.6</v>
      </c>
      <c r="L14" s="31">
        <v>33634.75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3515.9</v>
      </c>
      <c r="D15" s="40">
        <v>3506.6166666666663</v>
      </c>
      <c r="E15" s="40">
        <v>3487.9833333333327</v>
      </c>
      <c r="F15" s="40">
        <v>3460.0666666666662</v>
      </c>
      <c r="G15" s="40">
        <v>3441.4333333333325</v>
      </c>
      <c r="H15" s="40">
        <v>3534.5333333333328</v>
      </c>
      <c r="I15" s="40">
        <v>3553.166666666667</v>
      </c>
      <c r="J15" s="40">
        <v>3581.083333333333</v>
      </c>
      <c r="K15" s="31">
        <v>3525.25</v>
      </c>
      <c r="L15" s="31">
        <v>3478.7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7315.45</v>
      </c>
      <c r="D16" s="40">
        <v>7279.6500000000005</v>
      </c>
      <c r="E16" s="40">
        <v>7234.7500000000009</v>
      </c>
      <c r="F16" s="40">
        <v>7154.05</v>
      </c>
      <c r="G16" s="40">
        <v>7109.1500000000005</v>
      </c>
      <c r="H16" s="40">
        <v>7360.3500000000013</v>
      </c>
      <c r="I16" s="40">
        <v>7405.2500000000009</v>
      </c>
      <c r="J16" s="40">
        <v>7485.9500000000016</v>
      </c>
      <c r="K16" s="31">
        <v>7324.55</v>
      </c>
      <c r="L16" s="31">
        <v>7198.95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2280.9499999999998</v>
      </c>
      <c r="D17" s="40">
        <v>2277.2666666666664</v>
      </c>
      <c r="E17" s="40">
        <v>2260.6833333333329</v>
      </c>
      <c r="F17" s="40">
        <v>2240.4166666666665</v>
      </c>
      <c r="G17" s="40">
        <v>2223.833333333333</v>
      </c>
      <c r="H17" s="40">
        <v>2297.5333333333328</v>
      </c>
      <c r="I17" s="40">
        <v>2314.1166666666668</v>
      </c>
      <c r="J17" s="40">
        <v>2334.3833333333328</v>
      </c>
      <c r="K17" s="31">
        <v>2293.85</v>
      </c>
      <c r="L17" s="31">
        <v>2257</v>
      </c>
      <c r="M17" s="31">
        <v>4.2318600000000002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1359.75</v>
      </c>
      <c r="D18" s="40">
        <v>1346.5333333333333</v>
      </c>
      <c r="E18" s="40">
        <v>1303.2166666666667</v>
      </c>
      <c r="F18" s="40">
        <v>1246.6833333333334</v>
      </c>
      <c r="G18" s="40">
        <v>1203.3666666666668</v>
      </c>
      <c r="H18" s="40">
        <v>1403.0666666666666</v>
      </c>
      <c r="I18" s="40">
        <v>1446.3833333333332</v>
      </c>
      <c r="J18" s="40">
        <v>1502.9166666666665</v>
      </c>
      <c r="K18" s="31">
        <v>1389.85</v>
      </c>
      <c r="L18" s="31">
        <v>1290</v>
      </c>
      <c r="M18" s="31">
        <v>21.411149999999999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921</v>
      </c>
      <c r="D19" s="40">
        <v>916.91666666666663</v>
      </c>
      <c r="E19" s="40">
        <v>909.08333333333326</v>
      </c>
      <c r="F19" s="40">
        <v>897.16666666666663</v>
      </c>
      <c r="G19" s="40">
        <v>889.33333333333326</v>
      </c>
      <c r="H19" s="40">
        <v>928.83333333333326</v>
      </c>
      <c r="I19" s="40">
        <v>936.66666666666652</v>
      </c>
      <c r="J19" s="40">
        <v>948.58333333333326</v>
      </c>
      <c r="K19" s="31">
        <v>924.75</v>
      </c>
      <c r="L19" s="31">
        <v>905</v>
      </c>
      <c r="M19" s="31">
        <v>6.5474600000000001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18925.3</v>
      </c>
      <c r="D20" s="40">
        <v>18963.683333333334</v>
      </c>
      <c r="E20" s="40">
        <v>18829.616666666669</v>
      </c>
      <c r="F20" s="40">
        <v>18733.933333333334</v>
      </c>
      <c r="G20" s="40">
        <v>18599.866666666669</v>
      </c>
      <c r="H20" s="40">
        <v>19059.366666666669</v>
      </c>
      <c r="I20" s="40">
        <v>19193.433333333334</v>
      </c>
      <c r="J20" s="40">
        <v>19289.116666666669</v>
      </c>
      <c r="K20" s="31">
        <v>19097.75</v>
      </c>
      <c r="L20" s="31">
        <v>18868</v>
      </c>
      <c r="M20" s="31">
        <v>6.6659999999999997E-2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1437.8</v>
      </c>
      <c r="D21" s="40">
        <v>1425.3999999999999</v>
      </c>
      <c r="E21" s="40">
        <v>1402.3999999999996</v>
      </c>
      <c r="F21" s="40">
        <v>1366.9999999999998</v>
      </c>
      <c r="G21" s="40">
        <v>1343.9999999999995</v>
      </c>
      <c r="H21" s="40">
        <v>1460.7999999999997</v>
      </c>
      <c r="I21" s="40">
        <v>1483.8000000000002</v>
      </c>
      <c r="J21" s="40">
        <v>1519.1999999999998</v>
      </c>
      <c r="K21" s="31">
        <v>1448.4</v>
      </c>
      <c r="L21" s="31">
        <v>1390</v>
      </c>
      <c r="M21" s="31">
        <v>33.62312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949.7</v>
      </c>
      <c r="D22" s="40">
        <v>953.44999999999993</v>
      </c>
      <c r="E22" s="40">
        <v>929.89999999999986</v>
      </c>
      <c r="F22" s="40">
        <v>910.09999999999991</v>
      </c>
      <c r="G22" s="40">
        <v>886.54999999999984</v>
      </c>
      <c r="H22" s="40">
        <v>973.24999999999989</v>
      </c>
      <c r="I22" s="40">
        <v>996.79999999999984</v>
      </c>
      <c r="J22" s="40">
        <v>1016.5999999999999</v>
      </c>
      <c r="K22" s="31">
        <v>977</v>
      </c>
      <c r="L22" s="31">
        <v>933.65</v>
      </c>
      <c r="M22" s="31">
        <v>28.388870000000001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695.4</v>
      </c>
      <c r="D23" s="40">
        <v>688.63333333333333</v>
      </c>
      <c r="E23" s="40">
        <v>675.26666666666665</v>
      </c>
      <c r="F23" s="40">
        <v>655.13333333333333</v>
      </c>
      <c r="G23" s="40">
        <v>641.76666666666665</v>
      </c>
      <c r="H23" s="40">
        <v>708.76666666666665</v>
      </c>
      <c r="I23" s="40">
        <v>722.13333333333321</v>
      </c>
      <c r="J23" s="40">
        <v>742.26666666666665</v>
      </c>
      <c r="K23" s="31">
        <v>702</v>
      </c>
      <c r="L23" s="31">
        <v>668.5</v>
      </c>
      <c r="M23" s="31">
        <v>76.4071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1182.75</v>
      </c>
      <c r="D24" s="40">
        <v>1178.5</v>
      </c>
      <c r="E24" s="40">
        <v>1174.25</v>
      </c>
      <c r="F24" s="40">
        <v>1165.75</v>
      </c>
      <c r="G24" s="40">
        <v>1161.5</v>
      </c>
      <c r="H24" s="40">
        <v>1187</v>
      </c>
      <c r="I24" s="40">
        <v>1191.25</v>
      </c>
      <c r="J24" s="40">
        <v>1199.75</v>
      </c>
      <c r="K24" s="31">
        <v>1182.75</v>
      </c>
      <c r="L24" s="31">
        <v>1170</v>
      </c>
      <c r="M24" s="31">
        <v>1.2144699999999999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1238.55</v>
      </c>
      <c r="D25" s="40">
        <v>1238.55</v>
      </c>
      <c r="E25" s="40">
        <v>1238.55</v>
      </c>
      <c r="F25" s="40">
        <v>1238.55</v>
      </c>
      <c r="G25" s="40">
        <v>1238.55</v>
      </c>
      <c r="H25" s="40">
        <v>1238.55</v>
      </c>
      <c r="I25" s="40">
        <v>1238.55</v>
      </c>
      <c r="J25" s="40">
        <v>1238.55</v>
      </c>
      <c r="K25" s="31">
        <v>1238.55</v>
      </c>
      <c r="L25" s="31">
        <v>1238.55</v>
      </c>
      <c r="M25" s="31">
        <v>0.56394999999999995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101.6</v>
      </c>
      <c r="D26" s="40">
        <v>101.25</v>
      </c>
      <c r="E26" s="40">
        <v>99.85</v>
      </c>
      <c r="F26" s="40">
        <v>98.1</v>
      </c>
      <c r="G26" s="40">
        <v>96.699999999999989</v>
      </c>
      <c r="H26" s="40">
        <v>103</v>
      </c>
      <c r="I26" s="40">
        <v>104.4</v>
      </c>
      <c r="J26" s="40">
        <v>106.15</v>
      </c>
      <c r="K26" s="31">
        <v>102.65</v>
      </c>
      <c r="L26" s="31">
        <v>99.5</v>
      </c>
      <c r="M26" s="31">
        <v>36.713009999999997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198.15</v>
      </c>
      <c r="D27" s="40">
        <v>195.5</v>
      </c>
      <c r="E27" s="40">
        <v>192</v>
      </c>
      <c r="F27" s="40">
        <v>185.85</v>
      </c>
      <c r="G27" s="40">
        <v>182.35</v>
      </c>
      <c r="H27" s="40">
        <v>201.65</v>
      </c>
      <c r="I27" s="40">
        <v>205.15</v>
      </c>
      <c r="J27" s="40">
        <v>211.3</v>
      </c>
      <c r="K27" s="31">
        <v>199</v>
      </c>
      <c r="L27" s="31">
        <v>189.35</v>
      </c>
      <c r="M27" s="31">
        <v>18.688559999999999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2205.15</v>
      </c>
      <c r="D28" s="40">
        <v>2214.0333333333333</v>
      </c>
      <c r="E28" s="40">
        <v>2182.5666666666666</v>
      </c>
      <c r="F28" s="40">
        <v>2159.9833333333331</v>
      </c>
      <c r="G28" s="40">
        <v>2128.5166666666664</v>
      </c>
      <c r="H28" s="40">
        <v>2236.6166666666668</v>
      </c>
      <c r="I28" s="40">
        <v>2268.083333333333</v>
      </c>
      <c r="J28" s="40">
        <v>2290.666666666667</v>
      </c>
      <c r="K28" s="31">
        <v>2245.5</v>
      </c>
      <c r="L28" s="31">
        <v>2191.4499999999998</v>
      </c>
      <c r="M28" s="31">
        <v>0.39229000000000003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739.35</v>
      </c>
      <c r="D29" s="40">
        <v>737.29999999999984</v>
      </c>
      <c r="E29" s="40">
        <v>732.59999999999968</v>
      </c>
      <c r="F29" s="40">
        <v>725.8499999999998</v>
      </c>
      <c r="G29" s="40">
        <v>721.14999999999964</v>
      </c>
      <c r="H29" s="40">
        <v>744.04999999999973</v>
      </c>
      <c r="I29" s="40">
        <v>748.74999999999977</v>
      </c>
      <c r="J29" s="40">
        <v>755.49999999999977</v>
      </c>
      <c r="K29" s="31">
        <v>742</v>
      </c>
      <c r="L29" s="31">
        <v>730.55</v>
      </c>
      <c r="M29" s="31">
        <v>1.8238000000000001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3837.45</v>
      </c>
      <c r="D30" s="40">
        <v>3846.5</v>
      </c>
      <c r="E30" s="40">
        <v>3793</v>
      </c>
      <c r="F30" s="40">
        <v>3748.55</v>
      </c>
      <c r="G30" s="40">
        <v>3695.05</v>
      </c>
      <c r="H30" s="40">
        <v>3890.95</v>
      </c>
      <c r="I30" s="40">
        <v>3944.45</v>
      </c>
      <c r="J30" s="40">
        <v>3988.8999999999996</v>
      </c>
      <c r="K30" s="31">
        <v>3900</v>
      </c>
      <c r="L30" s="31">
        <v>3802.05</v>
      </c>
      <c r="M30" s="31">
        <v>2.6276700000000002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685.95</v>
      </c>
      <c r="D31" s="40">
        <v>683.58333333333337</v>
      </c>
      <c r="E31" s="40">
        <v>677.66666666666674</v>
      </c>
      <c r="F31" s="40">
        <v>669.38333333333333</v>
      </c>
      <c r="G31" s="40">
        <v>663.4666666666667</v>
      </c>
      <c r="H31" s="40">
        <v>691.86666666666679</v>
      </c>
      <c r="I31" s="40">
        <v>697.78333333333353</v>
      </c>
      <c r="J31" s="40">
        <v>706.06666666666683</v>
      </c>
      <c r="K31" s="31">
        <v>689.5</v>
      </c>
      <c r="L31" s="31">
        <v>675.3</v>
      </c>
      <c r="M31" s="31">
        <v>10.58994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395.35</v>
      </c>
      <c r="D32" s="40">
        <v>392.7166666666667</v>
      </c>
      <c r="E32" s="40">
        <v>388.93333333333339</v>
      </c>
      <c r="F32" s="40">
        <v>382.51666666666671</v>
      </c>
      <c r="G32" s="40">
        <v>378.73333333333341</v>
      </c>
      <c r="H32" s="40">
        <v>399.13333333333338</v>
      </c>
      <c r="I32" s="40">
        <v>402.91666666666669</v>
      </c>
      <c r="J32" s="40">
        <v>409.33333333333337</v>
      </c>
      <c r="K32" s="31">
        <v>396.5</v>
      </c>
      <c r="L32" s="31">
        <v>386.3</v>
      </c>
      <c r="M32" s="31">
        <v>39.784089999999999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4840.75</v>
      </c>
      <c r="D33" s="40">
        <v>4826.7833333333338</v>
      </c>
      <c r="E33" s="40">
        <v>4764.6166666666677</v>
      </c>
      <c r="F33" s="40">
        <v>4688.4833333333336</v>
      </c>
      <c r="G33" s="40">
        <v>4626.3166666666675</v>
      </c>
      <c r="H33" s="40">
        <v>4902.9166666666679</v>
      </c>
      <c r="I33" s="40">
        <v>4965.0833333333339</v>
      </c>
      <c r="J33" s="40">
        <v>5041.2166666666681</v>
      </c>
      <c r="K33" s="31">
        <v>4888.95</v>
      </c>
      <c r="L33" s="31">
        <v>4750.6499999999996</v>
      </c>
      <c r="M33" s="31">
        <v>15.766629999999999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209</v>
      </c>
      <c r="D34" s="40">
        <v>207.28333333333333</v>
      </c>
      <c r="E34" s="40">
        <v>205.06666666666666</v>
      </c>
      <c r="F34" s="40">
        <v>201.13333333333333</v>
      </c>
      <c r="G34" s="40">
        <v>198.91666666666666</v>
      </c>
      <c r="H34" s="40">
        <v>211.21666666666667</v>
      </c>
      <c r="I34" s="40">
        <v>213.43333333333331</v>
      </c>
      <c r="J34" s="40">
        <v>217.36666666666667</v>
      </c>
      <c r="K34" s="31">
        <v>209.5</v>
      </c>
      <c r="L34" s="31">
        <v>203.35</v>
      </c>
      <c r="M34" s="31">
        <v>32.087910000000001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119.7</v>
      </c>
      <c r="D35" s="40">
        <v>118.78333333333335</v>
      </c>
      <c r="E35" s="40">
        <v>117.06666666666669</v>
      </c>
      <c r="F35" s="40">
        <v>114.43333333333335</v>
      </c>
      <c r="G35" s="40">
        <v>112.7166666666667</v>
      </c>
      <c r="H35" s="40">
        <v>121.41666666666669</v>
      </c>
      <c r="I35" s="40">
        <v>123.13333333333335</v>
      </c>
      <c r="J35" s="40">
        <v>125.76666666666668</v>
      </c>
      <c r="K35" s="31">
        <v>120.5</v>
      </c>
      <c r="L35" s="31">
        <v>116.15</v>
      </c>
      <c r="M35" s="31">
        <v>145.42595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3045.95</v>
      </c>
      <c r="D36" s="40">
        <v>3057.7666666666664</v>
      </c>
      <c r="E36" s="40">
        <v>3022.7333333333327</v>
      </c>
      <c r="F36" s="40">
        <v>2999.5166666666664</v>
      </c>
      <c r="G36" s="40">
        <v>2964.4833333333327</v>
      </c>
      <c r="H36" s="40">
        <v>3080.9833333333327</v>
      </c>
      <c r="I36" s="40">
        <v>3116.0166666666664</v>
      </c>
      <c r="J36" s="40">
        <v>3139.2333333333327</v>
      </c>
      <c r="K36" s="31">
        <v>3092.8</v>
      </c>
      <c r="L36" s="31">
        <v>3034.55</v>
      </c>
      <c r="M36" s="31">
        <v>7.6370399999999998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688.2</v>
      </c>
      <c r="D37" s="40">
        <v>679.93333333333328</v>
      </c>
      <c r="E37" s="40">
        <v>668.56666666666661</v>
      </c>
      <c r="F37" s="40">
        <v>648.93333333333328</v>
      </c>
      <c r="G37" s="40">
        <v>637.56666666666661</v>
      </c>
      <c r="H37" s="40">
        <v>699.56666666666661</v>
      </c>
      <c r="I37" s="40">
        <v>710.93333333333317</v>
      </c>
      <c r="J37" s="40">
        <v>730.56666666666661</v>
      </c>
      <c r="K37" s="31">
        <v>691.3</v>
      </c>
      <c r="L37" s="31">
        <v>660.3</v>
      </c>
      <c r="M37" s="31">
        <v>95.660769999999999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3708.55</v>
      </c>
      <c r="D38" s="40">
        <v>3719.5166666666664</v>
      </c>
      <c r="E38" s="40">
        <v>3669.0333333333328</v>
      </c>
      <c r="F38" s="40">
        <v>3629.5166666666664</v>
      </c>
      <c r="G38" s="40">
        <v>3579.0333333333328</v>
      </c>
      <c r="H38" s="40">
        <v>3759.0333333333328</v>
      </c>
      <c r="I38" s="40">
        <v>3809.5166666666664</v>
      </c>
      <c r="J38" s="40">
        <v>3849.0333333333328</v>
      </c>
      <c r="K38" s="31">
        <v>3770</v>
      </c>
      <c r="L38" s="31">
        <v>3680</v>
      </c>
      <c r="M38" s="31">
        <v>3.4393699999999998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746.35</v>
      </c>
      <c r="D39" s="40">
        <v>742.51666666666677</v>
      </c>
      <c r="E39" s="40">
        <v>735.33333333333348</v>
      </c>
      <c r="F39" s="40">
        <v>724.31666666666672</v>
      </c>
      <c r="G39" s="40">
        <v>717.13333333333344</v>
      </c>
      <c r="H39" s="40">
        <v>753.53333333333353</v>
      </c>
      <c r="I39" s="40">
        <v>760.7166666666667</v>
      </c>
      <c r="J39" s="40">
        <v>771.73333333333358</v>
      </c>
      <c r="K39" s="31">
        <v>749.7</v>
      </c>
      <c r="L39" s="31">
        <v>731.5</v>
      </c>
      <c r="M39" s="31">
        <v>45.37435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3714.75</v>
      </c>
      <c r="D40" s="40">
        <v>3696.8166666666671</v>
      </c>
      <c r="E40" s="40">
        <v>3671.6333333333341</v>
      </c>
      <c r="F40" s="40">
        <v>3628.5166666666669</v>
      </c>
      <c r="G40" s="40">
        <v>3603.3333333333339</v>
      </c>
      <c r="H40" s="40">
        <v>3739.9333333333343</v>
      </c>
      <c r="I40" s="40">
        <v>3765.1166666666677</v>
      </c>
      <c r="J40" s="40">
        <v>3808.2333333333345</v>
      </c>
      <c r="K40" s="31">
        <v>3722</v>
      </c>
      <c r="L40" s="31">
        <v>3653.7</v>
      </c>
      <c r="M40" s="31">
        <v>2.7660200000000001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6980.1</v>
      </c>
      <c r="D41" s="40">
        <v>6919.0166666666664</v>
      </c>
      <c r="E41" s="40">
        <v>6789.0333333333328</v>
      </c>
      <c r="F41" s="40">
        <v>6597.9666666666662</v>
      </c>
      <c r="G41" s="40">
        <v>6467.9833333333327</v>
      </c>
      <c r="H41" s="40">
        <v>7110.083333333333</v>
      </c>
      <c r="I41" s="40">
        <v>7240.0666666666666</v>
      </c>
      <c r="J41" s="40">
        <v>7431.1333333333332</v>
      </c>
      <c r="K41" s="31">
        <v>7049</v>
      </c>
      <c r="L41" s="31">
        <v>6727.95</v>
      </c>
      <c r="M41" s="31">
        <v>26.229900000000001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16461.7</v>
      </c>
      <c r="D42" s="40">
        <v>16102.166666666666</v>
      </c>
      <c r="E42" s="40">
        <v>15619.533333333333</v>
      </c>
      <c r="F42" s="40">
        <v>14777.366666666667</v>
      </c>
      <c r="G42" s="40">
        <v>14294.733333333334</v>
      </c>
      <c r="H42" s="40">
        <v>16944.333333333332</v>
      </c>
      <c r="I42" s="40">
        <v>17426.966666666667</v>
      </c>
      <c r="J42" s="40">
        <v>18269.133333333331</v>
      </c>
      <c r="K42" s="31">
        <v>16584.8</v>
      </c>
      <c r="L42" s="31">
        <v>15260</v>
      </c>
      <c r="M42" s="31">
        <v>12.743930000000001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4119.1000000000004</v>
      </c>
      <c r="D43" s="40">
        <v>4118.3499999999995</v>
      </c>
      <c r="E43" s="40">
        <v>4051.7499999999991</v>
      </c>
      <c r="F43" s="40">
        <v>3984.3999999999996</v>
      </c>
      <c r="G43" s="40">
        <v>3917.7999999999993</v>
      </c>
      <c r="H43" s="40">
        <v>4185.6999999999989</v>
      </c>
      <c r="I43" s="40">
        <v>4252.2999999999993</v>
      </c>
      <c r="J43" s="40">
        <v>4319.6499999999987</v>
      </c>
      <c r="K43" s="31">
        <v>4184.95</v>
      </c>
      <c r="L43" s="31">
        <v>4051</v>
      </c>
      <c r="M43" s="31">
        <v>0.89292000000000005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2287.4499999999998</v>
      </c>
      <c r="D44" s="40">
        <v>2289.7833333333333</v>
      </c>
      <c r="E44" s="40">
        <v>2252.5666666666666</v>
      </c>
      <c r="F44" s="40">
        <v>2217.6833333333334</v>
      </c>
      <c r="G44" s="40">
        <v>2180.4666666666667</v>
      </c>
      <c r="H44" s="40">
        <v>2324.6666666666665</v>
      </c>
      <c r="I44" s="40">
        <v>2361.8833333333328</v>
      </c>
      <c r="J44" s="40">
        <v>2396.7666666666664</v>
      </c>
      <c r="K44" s="31">
        <v>2327</v>
      </c>
      <c r="L44" s="31">
        <v>2254.9</v>
      </c>
      <c r="M44" s="31">
        <v>2.1455500000000001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264.75</v>
      </c>
      <c r="D45" s="40">
        <v>265.06666666666666</v>
      </c>
      <c r="E45" s="40">
        <v>262.43333333333334</v>
      </c>
      <c r="F45" s="40">
        <v>260.11666666666667</v>
      </c>
      <c r="G45" s="40">
        <v>257.48333333333335</v>
      </c>
      <c r="H45" s="40">
        <v>267.38333333333333</v>
      </c>
      <c r="I45" s="40">
        <v>270.01666666666665</v>
      </c>
      <c r="J45" s="40">
        <v>272.33333333333331</v>
      </c>
      <c r="K45" s="31">
        <v>267.7</v>
      </c>
      <c r="L45" s="31">
        <v>262.75</v>
      </c>
      <c r="M45" s="31">
        <v>87.816810000000004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75.5</v>
      </c>
      <c r="D46" s="40">
        <v>74.716666666666669</v>
      </c>
      <c r="E46" s="40">
        <v>73.783333333333331</v>
      </c>
      <c r="F46" s="40">
        <v>72.066666666666663</v>
      </c>
      <c r="G46" s="40">
        <v>71.133333333333326</v>
      </c>
      <c r="H46" s="40">
        <v>76.433333333333337</v>
      </c>
      <c r="I46" s="40">
        <v>77.366666666666674</v>
      </c>
      <c r="J46" s="40">
        <v>79.083333333333343</v>
      </c>
      <c r="K46" s="31">
        <v>75.650000000000006</v>
      </c>
      <c r="L46" s="31">
        <v>73</v>
      </c>
      <c r="M46" s="31">
        <v>256.26609000000002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63.5</v>
      </c>
      <c r="D47" s="40">
        <v>63.133333333333333</v>
      </c>
      <c r="E47" s="40">
        <v>62.366666666666667</v>
      </c>
      <c r="F47" s="40">
        <v>61.233333333333334</v>
      </c>
      <c r="G47" s="40">
        <v>60.466666666666669</v>
      </c>
      <c r="H47" s="40">
        <v>64.266666666666666</v>
      </c>
      <c r="I47" s="40">
        <v>65.033333333333331</v>
      </c>
      <c r="J47" s="40">
        <v>66.166666666666657</v>
      </c>
      <c r="K47" s="31">
        <v>63.9</v>
      </c>
      <c r="L47" s="31">
        <v>62</v>
      </c>
      <c r="M47" s="31">
        <v>15.19655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1708.25</v>
      </c>
      <c r="D48" s="40">
        <v>1715.7833333333335</v>
      </c>
      <c r="E48" s="40">
        <v>1694.8166666666671</v>
      </c>
      <c r="F48" s="40">
        <v>1681.3833333333334</v>
      </c>
      <c r="G48" s="40">
        <v>1660.416666666667</v>
      </c>
      <c r="H48" s="40">
        <v>1729.2166666666672</v>
      </c>
      <c r="I48" s="40">
        <v>1750.1833333333338</v>
      </c>
      <c r="J48" s="40">
        <v>1763.6166666666672</v>
      </c>
      <c r="K48" s="31">
        <v>1736.75</v>
      </c>
      <c r="L48" s="31">
        <v>1702.35</v>
      </c>
      <c r="M48" s="31">
        <v>3.39114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790.95</v>
      </c>
      <c r="D49" s="40">
        <v>791.65</v>
      </c>
      <c r="E49" s="40">
        <v>781.8</v>
      </c>
      <c r="F49" s="40">
        <v>772.65</v>
      </c>
      <c r="G49" s="40">
        <v>762.8</v>
      </c>
      <c r="H49" s="40">
        <v>800.8</v>
      </c>
      <c r="I49" s="40">
        <v>810.65000000000009</v>
      </c>
      <c r="J49" s="40">
        <v>819.8</v>
      </c>
      <c r="K49" s="31">
        <v>801.5</v>
      </c>
      <c r="L49" s="31">
        <v>782.5</v>
      </c>
      <c r="M49" s="31">
        <v>10.78557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177.65</v>
      </c>
      <c r="D50" s="40">
        <v>176.83333333333334</v>
      </c>
      <c r="E50" s="40">
        <v>175.2166666666667</v>
      </c>
      <c r="F50" s="40">
        <v>172.78333333333336</v>
      </c>
      <c r="G50" s="40">
        <v>171.16666666666671</v>
      </c>
      <c r="H50" s="40">
        <v>179.26666666666668</v>
      </c>
      <c r="I50" s="40">
        <v>180.8833333333333</v>
      </c>
      <c r="J50" s="40">
        <v>183.31666666666666</v>
      </c>
      <c r="K50" s="31">
        <v>178.45</v>
      </c>
      <c r="L50" s="31">
        <v>174.4</v>
      </c>
      <c r="M50" s="31">
        <v>49.753039999999999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741</v>
      </c>
      <c r="D51" s="40">
        <v>735.58333333333337</v>
      </c>
      <c r="E51" s="40">
        <v>725.4666666666667</v>
      </c>
      <c r="F51" s="40">
        <v>709.93333333333328</v>
      </c>
      <c r="G51" s="40">
        <v>699.81666666666661</v>
      </c>
      <c r="H51" s="40">
        <v>751.11666666666679</v>
      </c>
      <c r="I51" s="40">
        <v>761.23333333333335</v>
      </c>
      <c r="J51" s="40">
        <v>776.76666666666688</v>
      </c>
      <c r="K51" s="31">
        <v>745.7</v>
      </c>
      <c r="L51" s="31">
        <v>720.05</v>
      </c>
      <c r="M51" s="31">
        <v>28.550820000000002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53.25</v>
      </c>
      <c r="D52" s="40">
        <v>52.533333333333331</v>
      </c>
      <c r="E52" s="40">
        <v>51.566666666666663</v>
      </c>
      <c r="F52" s="40">
        <v>49.883333333333333</v>
      </c>
      <c r="G52" s="40">
        <v>48.916666666666664</v>
      </c>
      <c r="H52" s="40">
        <v>54.216666666666661</v>
      </c>
      <c r="I52" s="40">
        <v>55.18333333333333</v>
      </c>
      <c r="J52" s="40">
        <v>56.86666666666666</v>
      </c>
      <c r="K52" s="31">
        <v>53.5</v>
      </c>
      <c r="L52" s="31">
        <v>50.85</v>
      </c>
      <c r="M52" s="31">
        <v>347.96030000000002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456.4</v>
      </c>
      <c r="D53" s="40">
        <v>456.16666666666669</v>
      </c>
      <c r="E53" s="40">
        <v>453.08333333333337</v>
      </c>
      <c r="F53" s="40">
        <v>449.76666666666671</v>
      </c>
      <c r="G53" s="40">
        <v>446.68333333333339</v>
      </c>
      <c r="H53" s="40">
        <v>459.48333333333335</v>
      </c>
      <c r="I53" s="40">
        <v>462.56666666666672</v>
      </c>
      <c r="J53" s="40">
        <v>465.88333333333333</v>
      </c>
      <c r="K53" s="31">
        <v>459.25</v>
      </c>
      <c r="L53" s="31">
        <v>452.85</v>
      </c>
      <c r="M53" s="31">
        <v>36.24344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620.1</v>
      </c>
      <c r="D54" s="40">
        <v>621.70000000000005</v>
      </c>
      <c r="E54" s="40">
        <v>615.45000000000005</v>
      </c>
      <c r="F54" s="40">
        <v>610.79999999999995</v>
      </c>
      <c r="G54" s="40">
        <v>604.54999999999995</v>
      </c>
      <c r="H54" s="40">
        <v>626.35000000000014</v>
      </c>
      <c r="I54" s="40">
        <v>632.60000000000014</v>
      </c>
      <c r="J54" s="40">
        <v>637.25000000000023</v>
      </c>
      <c r="K54" s="31">
        <v>627.95000000000005</v>
      </c>
      <c r="L54" s="31">
        <v>617.04999999999995</v>
      </c>
      <c r="M54" s="31">
        <v>57.765949999999997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349.5</v>
      </c>
      <c r="D55" s="40">
        <v>344.48333333333335</v>
      </c>
      <c r="E55" s="40">
        <v>337.01666666666671</v>
      </c>
      <c r="F55" s="40">
        <v>324.53333333333336</v>
      </c>
      <c r="G55" s="40">
        <v>317.06666666666672</v>
      </c>
      <c r="H55" s="40">
        <v>356.9666666666667</v>
      </c>
      <c r="I55" s="40">
        <v>364.43333333333339</v>
      </c>
      <c r="J55" s="40">
        <v>376.91666666666669</v>
      </c>
      <c r="K55" s="31">
        <v>351.95</v>
      </c>
      <c r="L55" s="31">
        <v>332</v>
      </c>
      <c r="M55" s="31">
        <v>63.582149999999999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1155.3499999999999</v>
      </c>
      <c r="D56" s="40">
        <v>1164.5833333333333</v>
      </c>
      <c r="E56" s="40">
        <v>1141.7666666666664</v>
      </c>
      <c r="F56" s="40">
        <v>1128.1833333333332</v>
      </c>
      <c r="G56" s="40">
        <v>1105.3666666666663</v>
      </c>
      <c r="H56" s="40">
        <v>1178.1666666666665</v>
      </c>
      <c r="I56" s="40">
        <v>1200.9833333333336</v>
      </c>
      <c r="J56" s="40">
        <v>1214.5666666666666</v>
      </c>
      <c r="K56" s="31">
        <v>1187.4000000000001</v>
      </c>
      <c r="L56" s="31">
        <v>1151</v>
      </c>
      <c r="M56" s="31">
        <v>0.72202999999999995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13884</v>
      </c>
      <c r="D57" s="40">
        <v>13790.75</v>
      </c>
      <c r="E57" s="40">
        <v>13665.25</v>
      </c>
      <c r="F57" s="40">
        <v>13446.5</v>
      </c>
      <c r="G57" s="40">
        <v>13321</v>
      </c>
      <c r="H57" s="40">
        <v>14009.5</v>
      </c>
      <c r="I57" s="40">
        <v>14135</v>
      </c>
      <c r="J57" s="40">
        <v>14353.75</v>
      </c>
      <c r="K57" s="31">
        <v>13916.25</v>
      </c>
      <c r="L57" s="31">
        <v>13572</v>
      </c>
      <c r="M57" s="31">
        <v>0.40176000000000001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3812.2</v>
      </c>
      <c r="D58" s="40">
        <v>3833.2333333333336</v>
      </c>
      <c r="E58" s="40">
        <v>3774.4666666666672</v>
      </c>
      <c r="F58" s="40">
        <v>3736.7333333333336</v>
      </c>
      <c r="G58" s="40">
        <v>3677.9666666666672</v>
      </c>
      <c r="H58" s="40">
        <v>3870.9666666666672</v>
      </c>
      <c r="I58" s="40">
        <v>3929.7333333333336</v>
      </c>
      <c r="J58" s="40">
        <v>3967.4666666666672</v>
      </c>
      <c r="K58" s="31">
        <v>3892</v>
      </c>
      <c r="L58" s="31">
        <v>3795.5</v>
      </c>
      <c r="M58" s="31">
        <v>4.3716699999999999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768.9</v>
      </c>
      <c r="D59" s="40">
        <v>756.91666666666663</v>
      </c>
      <c r="E59" s="40">
        <v>742.0333333333333</v>
      </c>
      <c r="F59" s="40">
        <v>715.16666666666663</v>
      </c>
      <c r="G59" s="40">
        <v>700.2833333333333</v>
      </c>
      <c r="H59" s="40">
        <v>783.7833333333333</v>
      </c>
      <c r="I59" s="40">
        <v>798.66666666666674</v>
      </c>
      <c r="J59" s="40">
        <v>825.5333333333333</v>
      </c>
      <c r="K59" s="31">
        <v>771.8</v>
      </c>
      <c r="L59" s="31">
        <v>730.05</v>
      </c>
      <c r="M59" s="31">
        <v>3.95743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548.9</v>
      </c>
      <c r="D60" s="40">
        <v>545.44999999999993</v>
      </c>
      <c r="E60" s="40">
        <v>537.94999999999982</v>
      </c>
      <c r="F60" s="40">
        <v>526.99999999999989</v>
      </c>
      <c r="G60" s="40">
        <v>519.49999999999977</v>
      </c>
      <c r="H60" s="40">
        <v>556.39999999999986</v>
      </c>
      <c r="I60" s="40">
        <v>563.90000000000009</v>
      </c>
      <c r="J60" s="40">
        <v>574.84999999999991</v>
      </c>
      <c r="K60" s="31">
        <v>552.95000000000005</v>
      </c>
      <c r="L60" s="31">
        <v>534.5</v>
      </c>
      <c r="M60" s="31">
        <v>50.4345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155.69999999999999</v>
      </c>
      <c r="D61" s="40">
        <v>154.48333333333332</v>
      </c>
      <c r="E61" s="40">
        <v>152.96666666666664</v>
      </c>
      <c r="F61" s="40">
        <v>150.23333333333332</v>
      </c>
      <c r="G61" s="40">
        <v>148.71666666666664</v>
      </c>
      <c r="H61" s="40">
        <v>157.21666666666664</v>
      </c>
      <c r="I61" s="40">
        <v>158.73333333333335</v>
      </c>
      <c r="J61" s="40">
        <v>161.46666666666664</v>
      </c>
      <c r="K61" s="31">
        <v>156</v>
      </c>
      <c r="L61" s="31">
        <v>151.75</v>
      </c>
      <c r="M61" s="31">
        <v>79.694469999999995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130.15</v>
      </c>
      <c r="D62" s="40">
        <v>129.4</v>
      </c>
      <c r="E62" s="40">
        <v>128.10000000000002</v>
      </c>
      <c r="F62" s="40">
        <v>126.05000000000001</v>
      </c>
      <c r="G62" s="40">
        <v>124.75000000000003</v>
      </c>
      <c r="H62" s="40">
        <v>131.45000000000002</v>
      </c>
      <c r="I62" s="40">
        <v>132.75000000000003</v>
      </c>
      <c r="J62" s="40">
        <v>134.80000000000001</v>
      </c>
      <c r="K62" s="31">
        <v>130.69999999999999</v>
      </c>
      <c r="L62" s="31">
        <v>127.35</v>
      </c>
      <c r="M62" s="31">
        <v>3.7540300000000002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510.1</v>
      </c>
      <c r="D63" s="40">
        <v>501.06666666666666</v>
      </c>
      <c r="E63" s="40">
        <v>487.5333333333333</v>
      </c>
      <c r="F63" s="40">
        <v>464.96666666666664</v>
      </c>
      <c r="G63" s="40">
        <v>451.43333333333328</v>
      </c>
      <c r="H63" s="40">
        <v>523.63333333333333</v>
      </c>
      <c r="I63" s="40">
        <v>537.16666666666674</v>
      </c>
      <c r="J63" s="40">
        <v>559.73333333333335</v>
      </c>
      <c r="K63" s="31">
        <v>514.6</v>
      </c>
      <c r="L63" s="31">
        <v>478.5</v>
      </c>
      <c r="M63" s="31">
        <v>47.172800000000002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917.65</v>
      </c>
      <c r="D64" s="40">
        <v>911.61666666666667</v>
      </c>
      <c r="E64" s="40">
        <v>903.68333333333339</v>
      </c>
      <c r="F64" s="40">
        <v>889.7166666666667</v>
      </c>
      <c r="G64" s="40">
        <v>881.78333333333342</v>
      </c>
      <c r="H64" s="40">
        <v>925.58333333333337</v>
      </c>
      <c r="I64" s="40">
        <v>933.51666666666654</v>
      </c>
      <c r="J64" s="40">
        <v>947.48333333333335</v>
      </c>
      <c r="K64" s="31">
        <v>919.55</v>
      </c>
      <c r="L64" s="31">
        <v>897.65</v>
      </c>
      <c r="M64" s="31">
        <v>25.88128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146.80000000000001</v>
      </c>
      <c r="D65" s="40">
        <v>146.75</v>
      </c>
      <c r="E65" s="40">
        <v>144.55000000000001</v>
      </c>
      <c r="F65" s="40">
        <v>142.30000000000001</v>
      </c>
      <c r="G65" s="40">
        <v>140.10000000000002</v>
      </c>
      <c r="H65" s="40">
        <v>149</v>
      </c>
      <c r="I65" s="40">
        <v>151.19999999999999</v>
      </c>
      <c r="J65" s="40">
        <v>153.44999999999999</v>
      </c>
      <c r="K65" s="31">
        <v>148.94999999999999</v>
      </c>
      <c r="L65" s="31">
        <v>144.5</v>
      </c>
      <c r="M65" s="31">
        <v>10.626379999999999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136.19999999999999</v>
      </c>
      <c r="D66" s="40">
        <v>135.70000000000002</v>
      </c>
      <c r="E66" s="40">
        <v>134.50000000000003</v>
      </c>
      <c r="F66" s="40">
        <v>132.80000000000001</v>
      </c>
      <c r="G66" s="40">
        <v>131.60000000000002</v>
      </c>
      <c r="H66" s="40">
        <v>137.40000000000003</v>
      </c>
      <c r="I66" s="40">
        <v>138.60000000000002</v>
      </c>
      <c r="J66" s="40">
        <v>140.30000000000004</v>
      </c>
      <c r="K66" s="31">
        <v>136.9</v>
      </c>
      <c r="L66" s="31">
        <v>134</v>
      </c>
      <c r="M66" s="31">
        <v>74.520619999999994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4942.7</v>
      </c>
      <c r="D67" s="40">
        <v>4936.0499999999993</v>
      </c>
      <c r="E67" s="40">
        <v>4822.1999999999989</v>
      </c>
      <c r="F67" s="40">
        <v>4701.7</v>
      </c>
      <c r="G67" s="40">
        <v>4587.8499999999995</v>
      </c>
      <c r="H67" s="40">
        <v>5056.5499999999984</v>
      </c>
      <c r="I67" s="40">
        <v>5170.3999999999987</v>
      </c>
      <c r="J67" s="40">
        <v>5290.8999999999978</v>
      </c>
      <c r="K67" s="31">
        <v>5049.8999999999996</v>
      </c>
      <c r="L67" s="31">
        <v>4815.55</v>
      </c>
      <c r="M67" s="31">
        <v>3.1409400000000001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1648.25</v>
      </c>
      <c r="D68" s="40">
        <v>1654.8666666666668</v>
      </c>
      <c r="E68" s="40">
        <v>1639.4333333333336</v>
      </c>
      <c r="F68" s="40">
        <v>1630.6166666666668</v>
      </c>
      <c r="G68" s="40">
        <v>1615.1833333333336</v>
      </c>
      <c r="H68" s="40">
        <v>1663.6833333333336</v>
      </c>
      <c r="I68" s="40">
        <v>1679.116666666667</v>
      </c>
      <c r="J68" s="40">
        <v>1687.9333333333336</v>
      </c>
      <c r="K68" s="31">
        <v>1670.3</v>
      </c>
      <c r="L68" s="31">
        <v>1646.05</v>
      </c>
      <c r="M68" s="31">
        <v>5.4139900000000001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648.4</v>
      </c>
      <c r="D69" s="40">
        <v>651.0333333333333</v>
      </c>
      <c r="E69" s="40">
        <v>641.46666666666658</v>
      </c>
      <c r="F69" s="40">
        <v>634.5333333333333</v>
      </c>
      <c r="G69" s="40">
        <v>624.96666666666658</v>
      </c>
      <c r="H69" s="40">
        <v>657.96666666666658</v>
      </c>
      <c r="I69" s="40">
        <v>667.53333333333319</v>
      </c>
      <c r="J69" s="40">
        <v>674.46666666666658</v>
      </c>
      <c r="K69" s="31">
        <v>660.6</v>
      </c>
      <c r="L69" s="31">
        <v>644.1</v>
      </c>
      <c r="M69" s="31">
        <v>13.954650000000001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783.85</v>
      </c>
      <c r="D70" s="40">
        <v>790.2166666666667</v>
      </c>
      <c r="E70" s="40">
        <v>774.73333333333335</v>
      </c>
      <c r="F70" s="40">
        <v>765.61666666666667</v>
      </c>
      <c r="G70" s="40">
        <v>750.13333333333333</v>
      </c>
      <c r="H70" s="40">
        <v>799.33333333333337</v>
      </c>
      <c r="I70" s="40">
        <v>814.81666666666672</v>
      </c>
      <c r="J70" s="40">
        <v>823.93333333333339</v>
      </c>
      <c r="K70" s="31">
        <v>805.7</v>
      </c>
      <c r="L70" s="31">
        <v>781.1</v>
      </c>
      <c r="M70" s="31">
        <v>4.9427599999999998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454.45</v>
      </c>
      <c r="D71" s="40">
        <v>450.45</v>
      </c>
      <c r="E71" s="40">
        <v>440.5</v>
      </c>
      <c r="F71" s="40">
        <v>426.55</v>
      </c>
      <c r="G71" s="40">
        <v>416.6</v>
      </c>
      <c r="H71" s="40">
        <v>464.4</v>
      </c>
      <c r="I71" s="40">
        <v>474.34999999999991</v>
      </c>
      <c r="J71" s="40">
        <v>488.29999999999995</v>
      </c>
      <c r="K71" s="31">
        <v>460.4</v>
      </c>
      <c r="L71" s="31">
        <v>436.5</v>
      </c>
      <c r="M71" s="31">
        <v>6.56358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996.25</v>
      </c>
      <c r="D72" s="40">
        <v>993.41666666666663</v>
      </c>
      <c r="E72" s="40">
        <v>982.83333333333326</v>
      </c>
      <c r="F72" s="40">
        <v>969.41666666666663</v>
      </c>
      <c r="G72" s="40">
        <v>958.83333333333326</v>
      </c>
      <c r="H72" s="40">
        <v>1006.8333333333333</v>
      </c>
      <c r="I72" s="40">
        <v>1017.4166666666665</v>
      </c>
      <c r="J72" s="40">
        <v>1030.8333333333333</v>
      </c>
      <c r="K72" s="31">
        <v>1004</v>
      </c>
      <c r="L72" s="31">
        <v>980</v>
      </c>
      <c r="M72" s="31">
        <v>8.5213999999999999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315.2</v>
      </c>
      <c r="D73" s="40">
        <v>312.63333333333327</v>
      </c>
      <c r="E73" s="40">
        <v>308.86666666666656</v>
      </c>
      <c r="F73" s="40">
        <v>302.5333333333333</v>
      </c>
      <c r="G73" s="40">
        <v>298.76666666666659</v>
      </c>
      <c r="H73" s="40">
        <v>318.96666666666653</v>
      </c>
      <c r="I73" s="40">
        <v>322.73333333333329</v>
      </c>
      <c r="J73" s="40">
        <v>329.06666666666649</v>
      </c>
      <c r="K73" s="31">
        <v>316.39999999999998</v>
      </c>
      <c r="L73" s="31">
        <v>306.3</v>
      </c>
      <c r="M73" s="31">
        <v>78.750169999999997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592.85</v>
      </c>
      <c r="D74" s="40">
        <v>597.51666666666665</v>
      </c>
      <c r="E74" s="40">
        <v>584.5333333333333</v>
      </c>
      <c r="F74" s="40">
        <v>576.2166666666667</v>
      </c>
      <c r="G74" s="40">
        <v>563.23333333333335</v>
      </c>
      <c r="H74" s="40">
        <v>605.83333333333326</v>
      </c>
      <c r="I74" s="40">
        <v>618.81666666666661</v>
      </c>
      <c r="J74" s="40">
        <v>627.13333333333321</v>
      </c>
      <c r="K74" s="31">
        <v>610.5</v>
      </c>
      <c r="L74" s="31">
        <v>589.20000000000005</v>
      </c>
      <c r="M74" s="31">
        <v>22.95973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2013.5</v>
      </c>
      <c r="D75" s="40">
        <v>2000.1000000000001</v>
      </c>
      <c r="E75" s="40">
        <v>1963.4000000000003</v>
      </c>
      <c r="F75" s="40">
        <v>1913.3000000000002</v>
      </c>
      <c r="G75" s="40">
        <v>1876.6000000000004</v>
      </c>
      <c r="H75" s="40">
        <v>2050.2000000000003</v>
      </c>
      <c r="I75" s="40">
        <v>2086.9</v>
      </c>
      <c r="J75" s="40">
        <v>2137</v>
      </c>
      <c r="K75" s="31">
        <v>2036.8</v>
      </c>
      <c r="L75" s="31">
        <v>1950</v>
      </c>
      <c r="M75" s="31">
        <v>2.37243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2092.35</v>
      </c>
      <c r="D76" s="40">
        <v>2099.85</v>
      </c>
      <c r="E76" s="40">
        <v>2054.6999999999998</v>
      </c>
      <c r="F76" s="40">
        <v>2017.0499999999997</v>
      </c>
      <c r="G76" s="40">
        <v>1971.8999999999996</v>
      </c>
      <c r="H76" s="40">
        <v>2137.5</v>
      </c>
      <c r="I76" s="40">
        <v>2182.6500000000005</v>
      </c>
      <c r="J76" s="40">
        <v>2220.3000000000002</v>
      </c>
      <c r="K76" s="31">
        <v>2145</v>
      </c>
      <c r="L76" s="31">
        <v>2062.1999999999998</v>
      </c>
      <c r="M76" s="31">
        <v>20.422830000000001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183.45</v>
      </c>
      <c r="D77" s="40">
        <v>183.4</v>
      </c>
      <c r="E77" s="40">
        <v>178.05</v>
      </c>
      <c r="F77" s="40">
        <v>172.65</v>
      </c>
      <c r="G77" s="40">
        <v>167.3</v>
      </c>
      <c r="H77" s="40">
        <v>188.8</v>
      </c>
      <c r="I77" s="40">
        <v>194.14999999999998</v>
      </c>
      <c r="J77" s="40">
        <v>199.55</v>
      </c>
      <c r="K77" s="31">
        <v>188.75</v>
      </c>
      <c r="L77" s="31">
        <v>178</v>
      </c>
      <c r="M77" s="31">
        <v>6.6694300000000002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4863.2</v>
      </c>
      <c r="D78" s="40">
        <v>4856.0666666666666</v>
      </c>
      <c r="E78" s="40">
        <v>4799.9833333333336</v>
      </c>
      <c r="F78" s="40">
        <v>4736.7666666666673</v>
      </c>
      <c r="G78" s="40">
        <v>4680.6833333333343</v>
      </c>
      <c r="H78" s="40">
        <v>4919.2833333333328</v>
      </c>
      <c r="I78" s="40">
        <v>4975.3666666666668</v>
      </c>
      <c r="J78" s="40">
        <v>5038.5833333333321</v>
      </c>
      <c r="K78" s="31">
        <v>4912.1499999999996</v>
      </c>
      <c r="L78" s="31">
        <v>4792.8500000000004</v>
      </c>
      <c r="M78" s="31">
        <v>4.2587299999999999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3818.75</v>
      </c>
      <c r="D79" s="40">
        <v>3822.9166666666665</v>
      </c>
      <c r="E79" s="40">
        <v>3755.833333333333</v>
      </c>
      <c r="F79" s="40">
        <v>3692.9166666666665</v>
      </c>
      <c r="G79" s="40">
        <v>3625.833333333333</v>
      </c>
      <c r="H79" s="40">
        <v>3885.833333333333</v>
      </c>
      <c r="I79" s="40">
        <v>3952.9166666666661</v>
      </c>
      <c r="J79" s="40">
        <v>4015.833333333333</v>
      </c>
      <c r="K79" s="31">
        <v>3890</v>
      </c>
      <c r="L79" s="31">
        <v>3760</v>
      </c>
      <c r="M79" s="31">
        <v>4.4622799999999998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3831.2</v>
      </c>
      <c r="D80" s="40">
        <v>3830.5666666666671</v>
      </c>
      <c r="E80" s="40">
        <v>3800.6333333333341</v>
      </c>
      <c r="F80" s="40">
        <v>3770.0666666666671</v>
      </c>
      <c r="G80" s="40">
        <v>3740.1333333333341</v>
      </c>
      <c r="H80" s="40">
        <v>3861.1333333333341</v>
      </c>
      <c r="I80" s="40">
        <v>3891.0666666666675</v>
      </c>
      <c r="J80" s="40">
        <v>3921.6333333333341</v>
      </c>
      <c r="K80" s="31">
        <v>3860.5</v>
      </c>
      <c r="L80" s="31">
        <v>3800</v>
      </c>
      <c r="M80" s="31">
        <v>1.51224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4587.3999999999996</v>
      </c>
      <c r="D81" s="40">
        <v>4542.9333333333334</v>
      </c>
      <c r="E81" s="40">
        <v>4490.166666666667</v>
      </c>
      <c r="F81" s="40">
        <v>4392.9333333333334</v>
      </c>
      <c r="G81" s="40">
        <v>4340.166666666667</v>
      </c>
      <c r="H81" s="40">
        <v>4640.166666666667</v>
      </c>
      <c r="I81" s="40">
        <v>4692.9333333333334</v>
      </c>
      <c r="J81" s="40">
        <v>4790.166666666667</v>
      </c>
      <c r="K81" s="31">
        <v>4595.7</v>
      </c>
      <c r="L81" s="31">
        <v>4445.7</v>
      </c>
      <c r="M81" s="31">
        <v>6.1693600000000002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2547.9</v>
      </c>
      <c r="D82" s="40">
        <v>2546.9666666666667</v>
      </c>
      <c r="E82" s="40">
        <v>2518.9333333333334</v>
      </c>
      <c r="F82" s="40">
        <v>2489.9666666666667</v>
      </c>
      <c r="G82" s="40">
        <v>2461.9333333333334</v>
      </c>
      <c r="H82" s="40">
        <v>2575.9333333333334</v>
      </c>
      <c r="I82" s="40">
        <v>2603.9666666666672</v>
      </c>
      <c r="J82" s="40">
        <v>2632.9333333333334</v>
      </c>
      <c r="K82" s="31">
        <v>2575</v>
      </c>
      <c r="L82" s="31">
        <v>2518</v>
      </c>
      <c r="M82" s="31">
        <v>12.770709999999999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588.1</v>
      </c>
      <c r="D83" s="40">
        <v>596.33333333333337</v>
      </c>
      <c r="E83" s="40">
        <v>570.86666666666679</v>
      </c>
      <c r="F83" s="40">
        <v>553.63333333333344</v>
      </c>
      <c r="G83" s="40">
        <v>528.16666666666686</v>
      </c>
      <c r="H83" s="40">
        <v>613.56666666666672</v>
      </c>
      <c r="I83" s="40">
        <v>639.03333333333319</v>
      </c>
      <c r="J83" s="40">
        <v>656.26666666666665</v>
      </c>
      <c r="K83" s="31">
        <v>621.79999999999995</v>
      </c>
      <c r="L83" s="31">
        <v>579.1</v>
      </c>
      <c r="M83" s="31">
        <v>11.51688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1619.5</v>
      </c>
      <c r="D84" s="40">
        <v>1621.5833333333333</v>
      </c>
      <c r="E84" s="40">
        <v>1589.0166666666664</v>
      </c>
      <c r="F84" s="40">
        <v>1558.5333333333331</v>
      </c>
      <c r="G84" s="40">
        <v>1525.9666666666662</v>
      </c>
      <c r="H84" s="40">
        <v>1652.0666666666666</v>
      </c>
      <c r="I84" s="40">
        <v>1684.6333333333337</v>
      </c>
      <c r="J84" s="40">
        <v>1715.1166666666668</v>
      </c>
      <c r="K84" s="31">
        <v>1654.15</v>
      </c>
      <c r="L84" s="31">
        <v>1591.1</v>
      </c>
      <c r="M84" s="31">
        <v>0.75061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1296.3</v>
      </c>
      <c r="D85" s="40">
        <v>1288.9666666666667</v>
      </c>
      <c r="E85" s="40">
        <v>1254.9333333333334</v>
      </c>
      <c r="F85" s="40">
        <v>1213.5666666666666</v>
      </c>
      <c r="G85" s="40">
        <v>1179.5333333333333</v>
      </c>
      <c r="H85" s="40">
        <v>1330.3333333333335</v>
      </c>
      <c r="I85" s="40">
        <v>1364.3666666666668</v>
      </c>
      <c r="J85" s="40">
        <v>1405.7333333333336</v>
      </c>
      <c r="K85" s="31">
        <v>1323</v>
      </c>
      <c r="L85" s="31">
        <v>1247.5999999999999</v>
      </c>
      <c r="M85" s="31">
        <v>51.840209999999999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159.35</v>
      </c>
      <c r="D86" s="40">
        <v>158.79999999999998</v>
      </c>
      <c r="E86" s="40">
        <v>157.94999999999996</v>
      </c>
      <c r="F86" s="40">
        <v>156.54999999999998</v>
      </c>
      <c r="G86" s="40">
        <v>155.69999999999996</v>
      </c>
      <c r="H86" s="40">
        <v>160.19999999999996</v>
      </c>
      <c r="I86" s="40">
        <v>161.04999999999998</v>
      </c>
      <c r="J86" s="40">
        <v>162.44999999999996</v>
      </c>
      <c r="K86" s="31">
        <v>159.65</v>
      </c>
      <c r="L86" s="31">
        <v>157.4</v>
      </c>
      <c r="M86" s="31">
        <v>32.520519999999998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80.099999999999994</v>
      </c>
      <c r="D87" s="40">
        <v>79.583333333333329</v>
      </c>
      <c r="E87" s="40">
        <v>78.61666666666666</v>
      </c>
      <c r="F87" s="40">
        <v>77.133333333333326</v>
      </c>
      <c r="G87" s="40">
        <v>76.166666666666657</v>
      </c>
      <c r="H87" s="40">
        <v>81.066666666666663</v>
      </c>
      <c r="I87" s="40">
        <v>82.033333333333331</v>
      </c>
      <c r="J87" s="40">
        <v>83.516666666666666</v>
      </c>
      <c r="K87" s="31">
        <v>80.55</v>
      </c>
      <c r="L87" s="31">
        <v>78.099999999999994</v>
      </c>
      <c r="M87" s="31">
        <v>112.127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280.05</v>
      </c>
      <c r="D88" s="40">
        <v>279.63333333333333</v>
      </c>
      <c r="E88" s="40">
        <v>272.56666666666666</v>
      </c>
      <c r="F88" s="40">
        <v>265.08333333333331</v>
      </c>
      <c r="G88" s="40">
        <v>258.01666666666665</v>
      </c>
      <c r="H88" s="40">
        <v>287.11666666666667</v>
      </c>
      <c r="I88" s="40">
        <v>294.18333333333328</v>
      </c>
      <c r="J88" s="40">
        <v>301.66666666666669</v>
      </c>
      <c r="K88" s="31">
        <v>286.7</v>
      </c>
      <c r="L88" s="31">
        <v>272.14999999999998</v>
      </c>
      <c r="M88" s="31">
        <v>82.867959999999997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145.44999999999999</v>
      </c>
      <c r="D89" s="40">
        <v>145.13333333333333</v>
      </c>
      <c r="E89" s="40">
        <v>142.26666666666665</v>
      </c>
      <c r="F89" s="40">
        <v>139.08333333333331</v>
      </c>
      <c r="G89" s="40">
        <v>136.21666666666664</v>
      </c>
      <c r="H89" s="40">
        <v>148.31666666666666</v>
      </c>
      <c r="I89" s="40">
        <v>151.18333333333334</v>
      </c>
      <c r="J89" s="40">
        <v>154.36666666666667</v>
      </c>
      <c r="K89" s="31">
        <v>148</v>
      </c>
      <c r="L89" s="31">
        <v>141.94999999999999</v>
      </c>
      <c r="M89" s="31">
        <v>212.48075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28.3</v>
      </c>
      <c r="D90" s="40">
        <v>28.133333333333336</v>
      </c>
      <c r="E90" s="40">
        <v>27.816666666666674</v>
      </c>
      <c r="F90" s="40">
        <v>27.333333333333336</v>
      </c>
      <c r="G90" s="40">
        <v>27.016666666666673</v>
      </c>
      <c r="H90" s="40">
        <v>28.616666666666674</v>
      </c>
      <c r="I90" s="40">
        <v>28.933333333333337</v>
      </c>
      <c r="J90" s="40">
        <v>29.416666666666675</v>
      </c>
      <c r="K90" s="31">
        <v>28.45</v>
      </c>
      <c r="L90" s="31">
        <v>27.65</v>
      </c>
      <c r="M90" s="31">
        <v>121.27329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3813.3</v>
      </c>
      <c r="D91" s="40">
        <v>3831.5499999999997</v>
      </c>
      <c r="E91" s="40">
        <v>3743.7499999999995</v>
      </c>
      <c r="F91" s="40">
        <v>3674.2</v>
      </c>
      <c r="G91" s="40">
        <v>3586.3999999999996</v>
      </c>
      <c r="H91" s="40">
        <v>3901.0999999999995</v>
      </c>
      <c r="I91" s="40">
        <v>3988.8999999999996</v>
      </c>
      <c r="J91" s="40">
        <v>4058.4499999999994</v>
      </c>
      <c r="K91" s="31">
        <v>3919.35</v>
      </c>
      <c r="L91" s="31">
        <v>3762</v>
      </c>
      <c r="M91" s="31">
        <v>2.7224400000000002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521.65</v>
      </c>
      <c r="D92" s="40">
        <v>522.7833333333333</v>
      </c>
      <c r="E92" s="40">
        <v>513.96666666666658</v>
      </c>
      <c r="F92" s="40">
        <v>506.2833333333333</v>
      </c>
      <c r="G92" s="40">
        <v>497.46666666666658</v>
      </c>
      <c r="H92" s="40">
        <v>530.46666666666658</v>
      </c>
      <c r="I92" s="40">
        <v>539.28333333333319</v>
      </c>
      <c r="J92" s="40">
        <v>546.96666666666658</v>
      </c>
      <c r="K92" s="31">
        <v>531.6</v>
      </c>
      <c r="L92" s="31">
        <v>515.1</v>
      </c>
      <c r="M92" s="31">
        <v>26.28237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615.70000000000005</v>
      </c>
      <c r="D93" s="40">
        <v>613.11666666666667</v>
      </c>
      <c r="E93" s="40">
        <v>605.58333333333337</v>
      </c>
      <c r="F93" s="40">
        <v>595.4666666666667</v>
      </c>
      <c r="G93" s="40">
        <v>587.93333333333339</v>
      </c>
      <c r="H93" s="40">
        <v>623.23333333333335</v>
      </c>
      <c r="I93" s="40">
        <v>630.76666666666665</v>
      </c>
      <c r="J93" s="40">
        <v>640.88333333333333</v>
      </c>
      <c r="K93" s="31">
        <v>620.65</v>
      </c>
      <c r="L93" s="31">
        <v>603</v>
      </c>
      <c r="M93" s="31">
        <v>1.4604200000000001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1013.45</v>
      </c>
      <c r="D94" s="40">
        <v>1017.6833333333334</v>
      </c>
      <c r="E94" s="40">
        <v>995.76666666666688</v>
      </c>
      <c r="F94" s="40">
        <v>978.08333333333348</v>
      </c>
      <c r="G94" s="40">
        <v>956.16666666666697</v>
      </c>
      <c r="H94" s="40">
        <v>1035.3666666666668</v>
      </c>
      <c r="I94" s="40">
        <v>1057.2833333333333</v>
      </c>
      <c r="J94" s="40">
        <v>1074.9666666666667</v>
      </c>
      <c r="K94" s="31">
        <v>1039.5999999999999</v>
      </c>
      <c r="L94" s="31">
        <v>1000</v>
      </c>
      <c r="M94" s="31">
        <v>10.9534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544.6</v>
      </c>
      <c r="D95" s="40">
        <v>548.44999999999993</v>
      </c>
      <c r="E95" s="40">
        <v>537.14999999999986</v>
      </c>
      <c r="F95" s="40">
        <v>529.69999999999993</v>
      </c>
      <c r="G95" s="40">
        <v>518.39999999999986</v>
      </c>
      <c r="H95" s="40">
        <v>555.89999999999986</v>
      </c>
      <c r="I95" s="40">
        <v>567.19999999999982</v>
      </c>
      <c r="J95" s="40">
        <v>574.64999999999986</v>
      </c>
      <c r="K95" s="31">
        <v>559.75</v>
      </c>
      <c r="L95" s="31">
        <v>541</v>
      </c>
      <c r="M95" s="31">
        <v>1.97159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1459.05</v>
      </c>
      <c r="D96" s="40">
        <v>1467.5166666666667</v>
      </c>
      <c r="E96" s="40">
        <v>1443.2333333333333</v>
      </c>
      <c r="F96" s="40">
        <v>1427.4166666666667</v>
      </c>
      <c r="G96" s="40">
        <v>1403.1333333333334</v>
      </c>
      <c r="H96" s="40">
        <v>1483.3333333333333</v>
      </c>
      <c r="I96" s="40">
        <v>1507.6166666666666</v>
      </c>
      <c r="J96" s="40">
        <v>1523.4333333333332</v>
      </c>
      <c r="K96" s="31">
        <v>1491.8</v>
      </c>
      <c r="L96" s="31">
        <v>1451.7</v>
      </c>
      <c r="M96" s="31">
        <v>6.95322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1460.15</v>
      </c>
      <c r="D97" s="40">
        <v>1454.2666666666667</v>
      </c>
      <c r="E97" s="40">
        <v>1446.5333333333333</v>
      </c>
      <c r="F97" s="40">
        <v>1432.9166666666667</v>
      </c>
      <c r="G97" s="40">
        <v>1425.1833333333334</v>
      </c>
      <c r="H97" s="40">
        <v>1467.8833333333332</v>
      </c>
      <c r="I97" s="40">
        <v>1475.6166666666663</v>
      </c>
      <c r="J97" s="40">
        <v>1489.2333333333331</v>
      </c>
      <c r="K97" s="31">
        <v>1462</v>
      </c>
      <c r="L97" s="31">
        <v>1440.65</v>
      </c>
      <c r="M97" s="31">
        <v>9.1303599999999996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723.75</v>
      </c>
      <c r="D98" s="40">
        <v>721.4</v>
      </c>
      <c r="E98" s="40">
        <v>708.4</v>
      </c>
      <c r="F98" s="40">
        <v>693.05</v>
      </c>
      <c r="G98" s="40">
        <v>680.05</v>
      </c>
      <c r="H98" s="40">
        <v>736.75</v>
      </c>
      <c r="I98" s="40">
        <v>749.75</v>
      </c>
      <c r="J98" s="40">
        <v>765.1</v>
      </c>
      <c r="K98" s="31">
        <v>734.4</v>
      </c>
      <c r="L98" s="31">
        <v>706.05</v>
      </c>
      <c r="M98" s="31">
        <v>39.208620000000003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357.6</v>
      </c>
      <c r="D99" s="40">
        <v>360.76666666666665</v>
      </c>
      <c r="E99" s="40">
        <v>352.0333333333333</v>
      </c>
      <c r="F99" s="40">
        <v>346.46666666666664</v>
      </c>
      <c r="G99" s="40">
        <v>337.73333333333329</v>
      </c>
      <c r="H99" s="40">
        <v>366.33333333333331</v>
      </c>
      <c r="I99" s="40">
        <v>375.06666666666666</v>
      </c>
      <c r="J99" s="40">
        <v>380.63333333333333</v>
      </c>
      <c r="K99" s="31">
        <v>369.5</v>
      </c>
      <c r="L99" s="31">
        <v>355.2</v>
      </c>
      <c r="M99" s="31">
        <v>5.4651500000000004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1152.9000000000001</v>
      </c>
      <c r="D100" s="40">
        <v>1158.6333333333334</v>
      </c>
      <c r="E100" s="40">
        <v>1144.2666666666669</v>
      </c>
      <c r="F100" s="40">
        <v>1135.6333333333334</v>
      </c>
      <c r="G100" s="40">
        <v>1121.2666666666669</v>
      </c>
      <c r="H100" s="40">
        <v>1167.2666666666669</v>
      </c>
      <c r="I100" s="40">
        <v>1181.6333333333332</v>
      </c>
      <c r="J100" s="40">
        <v>1190.2666666666669</v>
      </c>
      <c r="K100" s="31">
        <v>1173</v>
      </c>
      <c r="L100" s="31">
        <v>1150</v>
      </c>
      <c r="M100" s="31">
        <v>39.473170000000003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2922.35</v>
      </c>
      <c r="D101" s="40">
        <v>2917.0666666666671</v>
      </c>
      <c r="E101" s="40">
        <v>2896.1333333333341</v>
      </c>
      <c r="F101" s="40">
        <v>2869.916666666667</v>
      </c>
      <c r="G101" s="40">
        <v>2848.983333333334</v>
      </c>
      <c r="H101" s="40">
        <v>2943.2833333333342</v>
      </c>
      <c r="I101" s="40">
        <v>2964.2166666666676</v>
      </c>
      <c r="J101" s="40">
        <v>2990.4333333333343</v>
      </c>
      <c r="K101" s="31">
        <v>2938</v>
      </c>
      <c r="L101" s="31">
        <v>2890.85</v>
      </c>
      <c r="M101" s="31">
        <v>1.1437299999999999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1558.85</v>
      </c>
      <c r="D102" s="40">
        <v>1550.2666666666667</v>
      </c>
      <c r="E102" s="40">
        <v>1536.0333333333333</v>
      </c>
      <c r="F102" s="40">
        <v>1513.2166666666667</v>
      </c>
      <c r="G102" s="40">
        <v>1498.9833333333333</v>
      </c>
      <c r="H102" s="40">
        <v>1573.0833333333333</v>
      </c>
      <c r="I102" s="40">
        <v>1587.3166666666664</v>
      </c>
      <c r="J102" s="40">
        <v>1610.1333333333332</v>
      </c>
      <c r="K102" s="31">
        <v>1564.5</v>
      </c>
      <c r="L102" s="31">
        <v>1527.45</v>
      </c>
      <c r="M102" s="31">
        <v>91.906570000000002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671.1</v>
      </c>
      <c r="D103" s="40">
        <v>671.55000000000007</v>
      </c>
      <c r="E103" s="40">
        <v>667.65000000000009</v>
      </c>
      <c r="F103" s="40">
        <v>664.2</v>
      </c>
      <c r="G103" s="40">
        <v>660.30000000000007</v>
      </c>
      <c r="H103" s="40">
        <v>675.00000000000011</v>
      </c>
      <c r="I103" s="40">
        <v>678.9</v>
      </c>
      <c r="J103" s="40">
        <v>682.35000000000014</v>
      </c>
      <c r="K103" s="31">
        <v>675.45</v>
      </c>
      <c r="L103" s="31">
        <v>668.1</v>
      </c>
      <c r="M103" s="31">
        <v>30.519839999999999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1265.7</v>
      </c>
      <c r="D104" s="40">
        <v>1262.4166666666667</v>
      </c>
      <c r="E104" s="40">
        <v>1245.1333333333334</v>
      </c>
      <c r="F104" s="40">
        <v>1224.5666666666666</v>
      </c>
      <c r="G104" s="40">
        <v>1207.2833333333333</v>
      </c>
      <c r="H104" s="40">
        <v>1282.9833333333336</v>
      </c>
      <c r="I104" s="40">
        <v>1300.2666666666669</v>
      </c>
      <c r="J104" s="40">
        <v>1320.8333333333337</v>
      </c>
      <c r="K104" s="31">
        <v>1279.7</v>
      </c>
      <c r="L104" s="31">
        <v>1241.8499999999999</v>
      </c>
      <c r="M104" s="31">
        <v>14.929259999999999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2675.85</v>
      </c>
      <c r="D105" s="40">
        <v>2674.2833333333333</v>
      </c>
      <c r="E105" s="40">
        <v>2653.5666666666666</v>
      </c>
      <c r="F105" s="40">
        <v>2631.2833333333333</v>
      </c>
      <c r="G105" s="40">
        <v>2610.5666666666666</v>
      </c>
      <c r="H105" s="40">
        <v>2696.5666666666666</v>
      </c>
      <c r="I105" s="40">
        <v>2717.2833333333328</v>
      </c>
      <c r="J105" s="40">
        <v>2739.5666666666666</v>
      </c>
      <c r="K105" s="31">
        <v>2695</v>
      </c>
      <c r="L105" s="31">
        <v>2652</v>
      </c>
      <c r="M105" s="31">
        <v>5.6794599999999997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420.85</v>
      </c>
      <c r="D106" s="40">
        <v>419.05</v>
      </c>
      <c r="E106" s="40">
        <v>414.35</v>
      </c>
      <c r="F106" s="40">
        <v>407.85</v>
      </c>
      <c r="G106" s="40">
        <v>403.15000000000003</v>
      </c>
      <c r="H106" s="40">
        <v>425.55</v>
      </c>
      <c r="I106" s="40">
        <v>430.24999999999994</v>
      </c>
      <c r="J106" s="40">
        <v>436.75</v>
      </c>
      <c r="K106" s="31">
        <v>423.75</v>
      </c>
      <c r="L106" s="31">
        <v>412.55</v>
      </c>
      <c r="M106" s="31">
        <v>150.50014999999999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1160</v>
      </c>
      <c r="D107" s="40">
        <v>1149.6666666666667</v>
      </c>
      <c r="E107" s="40">
        <v>1130.3333333333335</v>
      </c>
      <c r="F107" s="40">
        <v>1100.6666666666667</v>
      </c>
      <c r="G107" s="40">
        <v>1081.3333333333335</v>
      </c>
      <c r="H107" s="40">
        <v>1179.3333333333335</v>
      </c>
      <c r="I107" s="40">
        <v>1198.666666666667</v>
      </c>
      <c r="J107" s="40">
        <v>1228.3333333333335</v>
      </c>
      <c r="K107" s="31">
        <v>1169</v>
      </c>
      <c r="L107" s="31">
        <v>1120</v>
      </c>
      <c r="M107" s="31">
        <v>7.0219199999999997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249.75</v>
      </c>
      <c r="D108" s="40">
        <v>248.88333333333333</v>
      </c>
      <c r="E108" s="40">
        <v>246.86666666666665</v>
      </c>
      <c r="F108" s="40">
        <v>243.98333333333332</v>
      </c>
      <c r="G108" s="40">
        <v>241.96666666666664</v>
      </c>
      <c r="H108" s="40">
        <v>251.76666666666665</v>
      </c>
      <c r="I108" s="40">
        <v>253.7833333333333</v>
      </c>
      <c r="J108" s="40">
        <v>256.66666666666663</v>
      </c>
      <c r="K108" s="31">
        <v>250.9</v>
      </c>
      <c r="L108" s="31">
        <v>246</v>
      </c>
      <c r="M108" s="31">
        <v>24.848299999999998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2633</v>
      </c>
      <c r="D109" s="40">
        <v>2633.6666666666665</v>
      </c>
      <c r="E109" s="40">
        <v>2609.333333333333</v>
      </c>
      <c r="F109" s="40">
        <v>2585.6666666666665</v>
      </c>
      <c r="G109" s="40">
        <v>2561.333333333333</v>
      </c>
      <c r="H109" s="40">
        <v>2657.333333333333</v>
      </c>
      <c r="I109" s="40">
        <v>2681.6666666666661</v>
      </c>
      <c r="J109" s="40">
        <v>2705.333333333333</v>
      </c>
      <c r="K109" s="31">
        <v>2658</v>
      </c>
      <c r="L109" s="31">
        <v>2610</v>
      </c>
      <c r="M109" s="31">
        <v>14.82854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316.25</v>
      </c>
      <c r="D110" s="40">
        <v>312.45</v>
      </c>
      <c r="E110" s="40">
        <v>307.45</v>
      </c>
      <c r="F110" s="40">
        <v>298.64999999999998</v>
      </c>
      <c r="G110" s="40">
        <v>293.64999999999998</v>
      </c>
      <c r="H110" s="40">
        <v>321.25</v>
      </c>
      <c r="I110" s="40">
        <v>326.25</v>
      </c>
      <c r="J110" s="40">
        <v>335.05</v>
      </c>
      <c r="K110" s="31">
        <v>317.45</v>
      </c>
      <c r="L110" s="31">
        <v>303.64999999999998</v>
      </c>
      <c r="M110" s="31">
        <v>15.378209999999999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2691.25</v>
      </c>
      <c r="D111" s="40">
        <v>2701.7</v>
      </c>
      <c r="E111" s="40">
        <v>2673.4999999999995</v>
      </c>
      <c r="F111" s="40">
        <v>2655.7499999999995</v>
      </c>
      <c r="G111" s="40">
        <v>2627.5499999999993</v>
      </c>
      <c r="H111" s="40">
        <v>2719.45</v>
      </c>
      <c r="I111" s="40">
        <v>2747.6500000000005</v>
      </c>
      <c r="J111" s="40">
        <v>2765.4</v>
      </c>
      <c r="K111" s="31">
        <v>2729.9</v>
      </c>
      <c r="L111" s="31">
        <v>2683.95</v>
      </c>
      <c r="M111" s="31">
        <v>29.845949999999998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694.45</v>
      </c>
      <c r="D112" s="40">
        <v>690.69999999999993</v>
      </c>
      <c r="E112" s="40">
        <v>684.14999999999986</v>
      </c>
      <c r="F112" s="40">
        <v>673.84999999999991</v>
      </c>
      <c r="G112" s="40">
        <v>667.29999999999984</v>
      </c>
      <c r="H112" s="40">
        <v>700.99999999999989</v>
      </c>
      <c r="I112" s="40">
        <v>707.54999999999984</v>
      </c>
      <c r="J112" s="40">
        <v>717.84999999999991</v>
      </c>
      <c r="K112" s="31">
        <v>697.25</v>
      </c>
      <c r="L112" s="31">
        <v>680.4</v>
      </c>
      <c r="M112" s="31">
        <v>98.213880000000003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1465.25</v>
      </c>
      <c r="D113" s="40">
        <v>1473.3999999999999</v>
      </c>
      <c r="E113" s="40">
        <v>1442.8999999999996</v>
      </c>
      <c r="F113" s="40">
        <v>1420.5499999999997</v>
      </c>
      <c r="G113" s="40">
        <v>1390.0499999999995</v>
      </c>
      <c r="H113" s="40">
        <v>1495.7499999999998</v>
      </c>
      <c r="I113" s="40">
        <v>1526.2500000000002</v>
      </c>
      <c r="J113" s="40">
        <v>1548.6</v>
      </c>
      <c r="K113" s="31">
        <v>1503.9</v>
      </c>
      <c r="L113" s="31">
        <v>1451.05</v>
      </c>
      <c r="M113" s="31">
        <v>6.8590999999999998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669</v>
      </c>
      <c r="D114" s="40">
        <v>672.93333333333328</v>
      </c>
      <c r="E114" s="40">
        <v>659.06666666666661</v>
      </c>
      <c r="F114" s="40">
        <v>649.13333333333333</v>
      </c>
      <c r="G114" s="40">
        <v>635.26666666666665</v>
      </c>
      <c r="H114" s="40">
        <v>682.86666666666656</v>
      </c>
      <c r="I114" s="40">
        <v>696.73333333333312</v>
      </c>
      <c r="J114" s="40">
        <v>706.66666666666652</v>
      </c>
      <c r="K114" s="31">
        <v>686.8</v>
      </c>
      <c r="L114" s="31">
        <v>663</v>
      </c>
      <c r="M114" s="31">
        <v>17.381419999999999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687.3</v>
      </c>
      <c r="D115" s="40">
        <v>683.01666666666677</v>
      </c>
      <c r="E115" s="40">
        <v>672.58333333333348</v>
      </c>
      <c r="F115" s="40">
        <v>657.86666666666667</v>
      </c>
      <c r="G115" s="40">
        <v>647.43333333333339</v>
      </c>
      <c r="H115" s="40">
        <v>697.73333333333358</v>
      </c>
      <c r="I115" s="40">
        <v>708.16666666666674</v>
      </c>
      <c r="J115" s="40">
        <v>722.88333333333367</v>
      </c>
      <c r="K115" s="31">
        <v>693.45</v>
      </c>
      <c r="L115" s="31">
        <v>668.3</v>
      </c>
      <c r="M115" s="31">
        <v>6.5945999999999998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42.9</v>
      </c>
      <c r="D116" s="40">
        <v>42.283333333333331</v>
      </c>
      <c r="E116" s="40">
        <v>41.466666666666661</v>
      </c>
      <c r="F116" s="40">
        <v>40.033333333333331</v>
      </c>
      <c r="G116" s="40">
        <v>39.216666666666661</v>
      </c>
      <c r="H116" s="40">
        <v>43.716666666666661</v>
      </c>
      <c r="I116" s="40">
        <v>44.533333333333324</v>
      </c>
      <c r="J116" s="40">
        <v>45.966666666666661</v>
      </c>
      <c r="K116" s="31">
        <v>43.1</v>
      </c>
      <c r="L116" s="31">
        <v>40.85</v>
      </c>
      <c r="M116" s="31">
        <v>389.81297999999998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205.75</v>
      </c>
      <c r="D117" s="40">
        <v>205.81666666666669</v>
      </c>
      <c r="E117" s="40">
        <v>204.63333333333338</v>
      </c>
      <c r="F117" s="40">
        <v>203.51666666666668</v>
      </c>
      <c r="G117" s="40">
        <v>202.33333333333337</v>
      </c>
      <c r="H117" s="40">
        <v>206.93333333333339</v>
      </c>
      <c r="I117" s="40">
        <v>208.11666666666673</v>
      </c>
      <c r="J117" s="40">
        <v>209.23333333333341</v>
      </c>
      <c r="K117" s="31">
        <v>207</v>
      </c>
      <c r="L117" s="31">
        <v>204.7</v>
      </c>
      <c r="M117" s="31">
        <v>124.90094000000001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224.9</v>
      </c>
      <c r="D118" s="40">
        <v>223.63333333333335</v>
      </c>
      <c r="E118" s="40">
        <v>218.31666666666672</v>
      </c>
      <c r="F118" s="40">
        <v>211.73333333333338</v>
      </c>
      <c r="G118" s="40">
        <v>206.41666666666674</v>
      </c>
      <c r="H118" s="40">
        <v>230.2166666666667</v>
      </c>
      <c r="I118" s="40">
        <v>235.53333333333336</v>
      </c>
      <c r="J118" s="40">
        <v>242.11666666666667</v>
      </c>
      <c r="K118" s="31">
        <v>228.95</v>
      </c>
      <c r="L118" s="31">
        <v>217.05</v>
      </c>
      <c r="M118" s="31">
        <v>155.93872999999999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7022.65</v>
      </c>
      <c r="D119" s="40">
        <v>7048.8833333333341</v>
      </c>
      <c r="E119" s="40">
        <v>6973.7666666666682</v>
      </c>
      <c r="F119" s="40">
        <v>6924.8833333333341</v>
      </c>
      <c r="G119" s="40">
        <v>6849.7666666666682</v>
      </c>
      <c r="H119" s="40">
        <v>7097.7666666666682</v>
      </c>
      <c r="I119" s="40">
        <v>7172.883333333335</v>
      </c>
      <c r="J119" s="40">
        <v>7221.7666666666682</v>
      </c>
      <c r="K119" s="31">
        <v>7124</v>
      </c>
      <c r="L119" s="31">
        <v>7000</v>
      </c>
      <c r="M119" s="31">
        <v>0.23616000000000001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139.6</v>
      </c>
      <c r="D120" s="40">
        <v>137.95000000000002</v>
      </c>
      <c r="E120" s="40">
        <v>135.15000000000003</v>
      </c>
      <c r="F120" s="40">
        <v>130.70000000000002</v>
      </c>
      <c r="G120" s="40">
        <v>127.90000000000003</v>
      </c>
      <c r="H120" s="40">
        <v>142.40000000000003</v>
      </c>
      <c r="I120" s="40">
        <v>145.20000000000005</v>
      </c>
      <c r="J120" s="40">
        <v>149.65000000000003</v>
      </c>
      <c r="K120" s="31">
        <v>140.75</v>
      </c>
      <c r="L120" s="31">
        <v>133.5</v>
      </c>
      <c r="M120" s="31">
        <v>31.348970000000001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105.9</v>
      </c>
      <c r="D121" s="40">
        <v>105.25</v>
      </c>
      <c r="E121" s="40">
        <v>104.3</v>
      </c>
      <c r="F121" s="40">
        <v>102.7</v>
      </c>
      <c r="G121" s="40">
        <v>101.75</v>
      </c>
      <c r="H121" s="40">
        <v>106.85</v>
      </c>
      <c r="I121" s="40">
        <v>107.79999999999998</v>
      </c>
      <c r="J121" s="40">
        <v>109.39999999999999</v>
      </c>
      <c r="K121" s="31">
        <v>106.2</v>
      </c>
      <c r="L121" s="31">
        <v>103.65</v>
      </c>
      <c r="M121" s="31">
        <v>118.98392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2564.8000000000002</v>
      </c>
      <c r="D122" s="40">
        <v>2572.1166666666668</v>
      </c>
      <c r="E122" s="40">
        <v>2532.6833333333334</v>
      </c>
      <c r="F122" s="40">
        <v>2500.5666666666666</v>
      </c>
      <c r="G122" s="40">
        <v>2461.1333333333332</v>
      </c>
      <c r="H122" s="40">
        <v>2604.2333333333336</v>
      </c>
      <c r="I122" s="40">
        <v>2643.666666666667</v>
      </c>
      <c r="J122" s="40">
        <v>2675.7833333333338</v>
      </c>
      <c r="K122" s="31">
        <v>2611.5500000000002</v>
      </c>
      <c r="L122" s="31">
        <v>2540</v>
      </c>
      <c r="M122" s="31">
        <v>13.992760000000001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524.85</v>
      </c>
      <c r="D123" s="40">
        <v>525.86666666666667</v>
      </c>
      <c r="E123" s="40">
        <v>521.0333333333333</v>
      </c>
      <c r="F123" s="40">
        <v>517.21666666666658</v>
      </c>
      <c r="G123" s="40">
        <v>512.38333333333321</v>
      </c>
      <c r="H123" s="40">
        <v>529.68333333333339</v>
      </c>
      <c r="I123" s="40">
        <v>534.51666666666665</v>
      </c>
      <c r="J123" s="40">
        <v>538.33333333333348</v>
      </c>
      <c r="K123" s="31">
        <v>530.70000000000005</v>
      </c>
      <c r="L123" s="31">
        <v>522.04999999999995</v>
      </c>
      <c r="M123" s="31">
        <v>16.335850000000001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221.8</v>
      </c>
      <c r="D124" s="40">
        <v>220.53333333333333</v>
      </c>
      <c r="E124" s="40">
        <v>218.61666666666667</v>
      </c>
      <c r="F124" s="40">
        <v>215.43333333333334</v>
      </c>
      <c r="G124" s="40">
        <v>213.51666666666668</v>
      </c>
      <c r="H124" s="40">
        <v>223.71666666666667</v>
      </c>
      <c r="I124" s="40">
        <v>225.63333333333335</v>
      </c>
      <c r="J124" s="40">
        <v>228.81666666666666</v>
      </c>
      <c r="K124" s="31">
        <v>222.45</v>
      </c>
      <c r="L124" s="31">
        <v>217.35</v>
      </c>
      <c r="M124" s="31">
        <v>18.217939999999999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1005.05</v>
      </c>
      <c r="D125" s="40">
        <v>1000.35</v>
      </c>
      <c r="E125" s="40">
        <v>991.7</v>
      </c>
      <c r="F125" s="40">
        <v>978.35</v>
      </c>
      <c r="G125" s="40">
        <v>969.7</v>
      </c>
      <c r="H125" s="40">
        <v>1013.7</v>
      </c>
      <c r="I125" s="40">
        <v>1022.3499999999999</v>
      </c>
      <c r="J125" s="40">
        <v>1035.7</v>
      </c>
      <c r="K125" s="31">
        <v>1009</v>
      </c>
      <c r="L125" s="31">
        <v>987</v>
      </c>
      <c r="M125" s="31">
        <v>25.100629999999999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5760.8</v>
      </c>
      <c r="D126" s="40">
        <v>5686.9333333333334</v>
      </c>
      <c r="E126" s="40">
        <v>5573.8666666666668</v>
      </c>
      <c r="F126" s="40">
        <v>5386.9333333333334</v>
      </c>
      <c r="G126" s="40">
        <v>5273.8666666666668</v>
      </c>
      <c r="H126" s="40">
        <v>5873.8666666666668</v>
      </c>
      <c r="I126" s="40">
        <v>5986.9333333333343</v>
      </c>
      <c r="J126" s="40">
        <v>6173.8666666666668</v>
      </c>
      <c r="K126" s="31">
        <v>5800</v>
      </c>
      <c r="L126" s="31">
        <v>5500</v>
      </c>
      <c r="M126" s="31">
        <v>12.631959999999999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1720.85</v>
      </c>
      <c r="D127" s="40">
        <v>1730.1833333333334</v>
      </c>
      <c r="E127" s="40">
        <v>1703.3666666666668</v>
      </c>
      <c r="F127" s="40">
        <v>1685.8833333333334</v>
      </c>
      <c r="G127" s="40">
        <v>1659.0666666666668</v>
      </c>
      <c r="H127" s="40">
        <v>1747.6666666666667</v>
      </c>
      <c r="I127" s="40">
        <v>1774.4833333333333</v>
      </c>
      <c r="J127" s="40">
        <v>1791.9666666666667</v>
      </c>
      <c r="K127" s="31">
        <v>1757</v>
      </c>
      <c r="L127" s="31">
        <v>1712.7</v>
      </c>
      <c r="M127" s="31">
        <v>76.029390000000006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1692.5</v>
      </c>
      <c r="D128" s="40">
        <v>1680.8333333333333</v>
      </c>
      <c r="E128" s="40">
        <v>1665.6666666666665</v>
      </c>
      <c r="F128" s="40">
        <v>1638.8333333333333</v>
      </c>
      <c r="G128" s="40">
        <v>1623.6666666666665</v>
      </c>
      <c r="H128" s="40">
        <v>1707.6666666666665</v>
      </c>
      <c r="I128" s="40">
        <v>1722.833333333333</v>
      </c>
      <c r="J128" s="40">
        <v>1749.6666666666665</v>
      </c>
      <c r="K128" s="31">
        <v>1696</v>
      </c>
      <c r="L128" s="31">
        <v>1654</v>
      </c>
      <c r="M128" s="31">
        <v>2.7269299999999999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2502.5500000000002</v>
      </c>
      <c r="D129" s="40">
        <v>2512.8833333333332</v>
      </c>
      <c r="E129" s="40">
        <v>2445.7666666666664</v>
      </c>
      <c r="F129" s="40">
        <v>2388.9833333333331</v>
      </c>
      <c r="G129" s="40">
        <v>2321.8666666666663</v>
      </c>
      <c r="H129" s="40">
        <v>2569.6666666666665</v>
      </c>
      <c r="I129" s="40">
        <v>2636.7833333333333</v>
      </c>
      <c r="J129" s="40">
        <v>2693.5666666666666</v>
      </c>
      <c r="K129" s="31">
        <v>2580</v>
      </c>
      <c r="L129" s="31">
        <v>2456.1</v>
      </c>
      <c r="M129" s="31">
        <v>3.0361699999999998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215.9</v>
      </c>
      <c r="D130" s="40">
        <v>217.04999999999998</v>
      </c>
      <c r="E130" s="40">
        <v>212.69999999999996</v>
      </c>
      <c r="F130" s="40">
        <v>209.49999999999997</v>
      </c>
      <c r="G130" s="40">
        <v>205.14999999999995</v>
      </c>
      <c r="H130" s="40">
        <v>220.24999999999997</v>
      </c>
      <c r="I130" s="40">
        <v>224.6</v>
      </c>
      <c r="J130" s="40">
        <v>227.79999999999998</v>
      </c>
      <c r="K130" s="31">
        <v>221.4</v>
      </c>
      <c r="L130" s="31">
        <v>213.85</v>
      </c>
      <c r="M130" s="31">
        <v>12.23577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691.65</v>
      </c>
      <c r="D131" s="40">
        <v>690.55000000000007</v>
      </c>
      <c r="E131" s="40">
        <v>684.10000000000014</v>
      </c>
      <c r="F131" s="40">
        <v>676.55000000000007</v>
      </c>
      <c r="G131" s="40">
        <v>670.10000000000014</v>
      </c>
      <c r="H131" s="40">
        <v>698.10000000000014</v>
      </c>
      <c r="I131" s="40">
        <v>704.55000000000018</v>
      </c>
      <c r="J131" s="40">
        <v>712.10000000000014</v>
      </c>
      <c r="K131" s="31">
        <v>697</v>
      </c>
      <c r="L131" s="31">
        <v>683</v>
      </c>
      <c r="M131" s="31">
        <v>82.838539999999995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372.75</v>
      </c>
      <c r="D132" s="40">
        <v>372.55</v>
      </c>
      <c r="E132" s="40">
        <v>367.70000000000005</v>
      </c>
      <c r="F132" s="40">
        <v>362.65000000000003</v>
      </c>
      <c r="G132" s="40">
        <v>357.80000000000007</v>
      </c>
      <c r="H132" s="40">
        <v>377.6</v>
      </c>
      <c r="I132" s="40">
        <v>382.45000000000005</v>
      </c>
      <c r="J132" s="40">
        <v>387.5</v>
      </c>
      <c r="K132" s="31">
        <v>377.4</v>
      </c>
      <c r="L132" s="31">
        <v>367.5</v>
      </c>
      <c r="M132" s="31">
        <v>100.65675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3700</v>
      </c>
      <c r="D133" s="40">
        <v>3726.8166666666671</v>
      </c>
      <c r="E133" s="40">
        <v>3628.6833333333343</v>
      </c>
      <c r="F133" s="40">
        <v>3557.3666666666672</v>
      </c>
      <c r="G133" s="40">
        <v>3459.2333333333345</v>
      </c>
      <c r="H133" s="40">
        <v>3798.1333333333341</v>
      </c>
      <c r="I133" s="40">
        <v>3896.2666666666664</v>
      </c>
      <c r="J133" s="40">
        <v>3967.5833333333339</v>
      </c>
      <c r="K133" s="31">
        <v>3824.95</v>
      </c>
      <c r="L133" s="31">
        <v>3655.5</v>
      </c>
      <c r="M133" s="31">
        <v>8.31081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1704.9</v>
      </c>
      <c r="D134" s="40">
        <v>1707.1666666666667</v>
      </c>
      <c r="E134" s="40">
        <v>1689.3333333333335</v>
      </c>
      <c r="F134" s="40">
        <v>1673.7666666666667</v>
      </c>
      <c r="G134" s="40">
        <v>1655.9333333333334</v>
      </c>
      <c r="H134" s="40">
        <v>1722.7333333333336</v>
      </c>
      <c r="I134" s="40">
        <v>1740.5666666666671</v>
      </c>
      <c r="J134" s="40">
        <v>1756.1333333333337</v>
      </c>
      <c r="K134" s="31">
        <v>1725</v>
      </c>
      <c r="L134" s="31">
        <v>1691.6</v>
      </c>
      <c r="M134" s="31">
        <v>47.079709999999999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79.45</v>
      </c>
      <c r="D135" s="40">
        <v>78.583333333333343</v>
      </c>
      <c r="E135" s="40">
        <v>77.26666666666668</v>
      </c>
      <c r="F135" s="40">
        <v>75.083333333333343</v>
      </c>
      <c r="G135" s="40">
        <v>73.76666666666668</v>
      </c>
      <c r="H135" s="40">
        <v>80.76666666666668</v>
      </c>
      <c r="I135" s="40">
        <v>82.083333333333343</v>
      </c>
      <c r="J135" s="40">
        <v>84.26666666666668</v>
      </c>
      <c r="K135" s="31">
        <v>79.900000000000006</v>
      </c>
      <c r="L135" s="31">
        <v>76.400000000000006</v>
      </c>
      <c r="M135" s="31">
        <v>85.932259999999999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3823.85</v>
      </c>
      <c r="D136" s="40">
        <v>3865.9500000000003</v>
      </c>
      <c r="E136" s="40">
        <v>3767.9000000000005</v>
      </c>
      <c r="F136" s="40">
        <v>3711.9500000000003</v>
      </c>
      <c r="G136" s="40">
        <v>3613.9000000000005</v>
      </c>
      <c r="H136" s="40">
        <v>3921.9000000000005</v>
      </c>
      <c r="I136" s="40">
        <v>4019.9500000000007</v>
      </c>
      <c r="J136" s="40">
        <v>4075.9000000000005</v>
      </c>
      <c r="K136" s="31">
        <v>3964</v>
      </c>
      <c r="L136" s="31">
        <v>3810</v>
      </c>
      <c r="M136" s="31">
        <v>3.6595300000000002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378.05</v>
      </c>
      <c r="D137" s="40">
        <v>374.93333333333334</v>
      </c>
      <c r="E137" s="40">
        <v>370.36666666666667</v>
      </c>
      <c r="F137" s="40">
        <v>362.68333333333334</v>
      </c>
      <c r="G137" s="40">
        <v>358.11666666666667</v>
      </c>
      <c r="H137" s="40">
        <v>382.61666666666667</v>
      </c>
      <c r="I137" s="40">
        <v>387.18333333333339</v>
      </c>
      <c r="J137" s="40">
        <v>394.86666666666667</v>
      </c>
      <c r="K137" s="31">
        <v>379.5</v>
      </c>
      <c r="L137" s="31">
        <v>367.25</v>
      </c>
      <c r="M137" s="31">
        <v>32.212299999999999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4982.3500000000004</v>
      </c>
      <c r="D138" s="40">
        <v>5021.1166666666668</v>
      </c>
      <c r="E138" s="40">
        <v>4921.2333333333336</v>
      </c>
      <c r="F138" s="40">
        <v>4860.1166666666668</v>
      </c>
      <c r="G138" s="40">
        <v>4760.2333333333336</v>
      </c>
      <c r="H138" s="40">
        <v>5082.2333333333336</v>
      </c>
      <c r="I138" s="40">
        <v>5182.1166666666668</v>
      </c>
      <c r="J138" s="40">
        <v>5243.2333333333336</v>
      </c>
      <c r="K138" s="31">
        <v>5121</v>
      </c>
      <c r="L138" s="31">
        <v>4960</v>
      </c>
      <c r="M138" s="31">
        <v>2.9167100000000001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1605.8</v>
      </c>
      <c r="D139" s="40">
        <v>1600.6499999999999</v>
      </c>
      <c r="E139" s="40">
        <v>1587.9499999999998</v>
      </c>
      <c r="F139" s="40">
        <v>1570.1</v>
      </c>
      <c r="G139" s="40">
        <v>1557.3999999999999</v>
      </c>
      <c r="H139" s="40">
        <v>1618.4999999999998</v>
      </c>
      <c r="I139" s="40">
        <v>1631.2</v>
      </c>
      <c r="J139" s="40">
        <v>1649.0499999999997</v>
      </c>
      <c r="K139" s="31">
        <v>1613.35</v>
      </c>
      <c r="L139" s="31">
        <v>1582.8</v>
      </c>
      <c r="M139" s="31">
        <v>15.80003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671.75</v>
      </c>
      <c r="D140" s="40">
        <v>662.88333333333333</v>
      </c>
      <c r="E140" s="40">
        <v>643.86666666666667</v>
      </c>
      <c r="F140" s="40">
        <v>615.98333333333335</v>
      </c>
      <c r="G140" s="40">
        <v>596.9666666666667</v>
      </c>
      <c r="H140" s="40">
        <v>690.76666666666665</v>
      </c>
      <c r="I140" s="40">
        <v>709.7833333333333</v>
      </c>
      <c r="J140" s="40">
        <v>737.66666666666663</v>
      </c>
      <c r="K140" s="31">
        <v>681.9</v>
      </c>
      <c r="L140" s="31">
        <v>635</v>
      </c>
      <c r="M140" s="31">
        <v>37.707650000000001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939.8</v>
      </c>
      <c r="D141" s="40">
        <v>932.91666666666663</v>
      </c>
      <c r="E141" s="40">
        <v>922.63333333333321</v>
      </c>
      <c r="F141" s="40">
        <v>905.46666666666658</v>
      </c>
      <c r="G141" s="40">
        <v>895.18333333333317</v>
      </c>
      <c r="H141" s="40">
        <v>950.08333333333326</v>
      </c>
      <c r="I141" s="40">
        <v>960.36666666666679</v>
      </c>
      <c r="J141" s="40">
        <v>977.5333333333333</v>
      </c>
      <c r="K141" s="31">
        <v>943.2</v>
      </c>
      <c r="L141" s="31">
        <v>915.75</v>
      </c>
      <c r="M141" s="31">
        <v>31.094010000000001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77157.95</v>
      </c>
      <c r="D142" s="40">
        <v>76857.900000000009</v>
      </c>
      <c r="E142" s="40">
        <v>76314.800000000017</v>
      </c>
      <c r="F142" s="40">
        <v>75471.650000000009</v>
      </c>
      <c r="G142" s="40">
        <v>74928.550000000017</v>
      </c>
      <c r="H142" s="40">
        <v>77701.050000000017</v>
      </c>
      <c r="I142" s="40">
        <v>78244.150000000023</v>
      </c>
      <c r="J142" s="40">
        <v>79087.300000000017</v>
      </c>
      <c r="K142" s="31">
        <v>77401</v>
      </c>
      <c r="L142" s="31">
        <v>76014.75</v>
      </c>
      <c r="M142" s="31">
        <v>0.12171999999999999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1119.3</v>
      </c>
      <c r="D143" s="40">
        <v>1108.8500000000001</v>
      </c>
      <c r="E143" s="40">
        <v>1094.9500000000003</v>
      </c>
      <c r="F143" s="40">
        <v>1070.6000000000001</v>
      </c>
      <c r="G143" s="40">
        <v>1056.7000000000003</v>
      </c>
      <c r="H143" s="40">
        <v>1133.2000000000003</v>
      </c>
      <c r="I143" s="40">
        <v>1147.1000000000004</v>
      </c>
      <c r="J143" s="40">
        <v>1171.4500000000003</v>
      </c>
      <c r="K143" s="31">
        <v>1122.75</v>
      </c>
      <c r="L143" s="31">
        <v>1084.5</v>
      </c>
      <c r="M143" s="31">
        <v>4.7195999999999998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146.30000000000001</v>
      </c>
      <c r="D144" s="40">
        <v>144.33333333333334</v>
      </c>
      <c r="E144" s="40">
        <v>141.16666666666669</v>
      </c>
      <c r="F144" s="40">
        <v>136.03333333333333</v>
      </c>
      <c r="G144" s="40">
        <v>132.86666666666667</v>
      </c>
      <c r="H144" s="40">
        <v>149.4666666666667</v>
      </c>
      <c r="I144" s="40">
        <v>152.63333333333338</v>
      </c>
      <c r="J144" s="40">
        <v>157.76666666666671</v>
      </c>
      <c r="K144" s="31">
        <v>147.5</v>
      </c>
      <c r="L144" s="31">
        <v>139.19999999999999</v>
      </c>
      <c r="M144" s="31">
        <v>66.671859999999995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778.15</v>
      </c>
      <c r="D145" s="40">
        <v>773.2166666666667</v>
      </c>
      <c r="E145" s="40">
        <v>766.53333333333342</v>
      </c>
      <c r="F145" s="40">
        <v>754.91666666666674</v>
      </c>
      <c r="G145" s="40">
        <v>748.23333333333346</v>
      </c>
      <c r="H145" s="40">
        <v>784.83333333333337</v>
      </c>
      <c r="I145" s="40">
        <v>791.51666666666677</v>
      </c>
      <c r="J145" s="40">
        <v>803.13333333333333</v>
      </c>
      <c r="K145" s="31">
        <v>779.9</v>
      </c>
      <c r="L145" s="31">
        <v>761.6</v>
      </c>
      <c r="M145" s="31">
        <v>16.623760000000001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163.5</v>
      </c>
      <c r="D146" s="40">
        <v>161.98333333333335</v>
      </c>
      <c r="E146" s="40">
        <v>159.3666666666667</v>
      </c>
      <c r="F146" s="40">
        <v>155.23333333333335</v>
      </c>
      <c r="G146" s="40">
        <v>152.6166666666667</v>
      </c>
      <c r="H146" s="40">
        <v>166.1166666666667</v>
      </c>
      <c r="I146" s="40">
        <v>168.73333333333338</v>
      </c>
      <c r="J146" s="40">
        <v>172.8666666666667</v>
      </c>
      <c r="K146" s="31">
        <v>164.6</v>
      </c>
      <c r="L146" s="31">
        <v>157.85</v>
      </c>
      <c r="M146" s="31">
        <v>54.508389999999999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521.70000000000005</v>
      </c>
      <c r="D147" s="40">
        <v>524.43333333333339</v>
      </c>
      <c r="E147" s="40">
        <v>516.26666666666677</v>
      </c>
      <c r="F147" s="40">
        <v>510.83333333333337</v>
      </c>
      <c r="G147" s="40">
        <v>502.66666666666674</v>
      </c>
      <c r="H147" s="40">
        <v>529.86666666666679</v>
      </c>
      <c r="I147" s="40">
        <v>538.0333333333333</v>
      </c>
      <c r="J147" s="40">
        <v>543.46666666666681</v>
      </c>
      <c r="K147" s="31">
        <v>532.6</v>
      </c>
      <c r="L147" s="31">
        <v>519</v>
      </c>
      <c r="M147" s="31">
        <v>20.026109999999999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6803.2</v>
      </c>
      <c r="D148" s="40">
        <v>6798.6000000000013</v>
      </c>
      <c r="E148" s="40">
        <v>6745.2000000000025</v>
      </c>
      <c r="F148" s="40">
        <v>6687.2000000000016</v>
      </c>
      <c r="G148" s="40">
        <v>6633.8000000000029</v>
      </c>
      <c r="H148" s="40">
        <v>6856.6000000000022</v>
      </c>
      <c r="I148" s="40">
        <v>6910.0000000000018</v>
      </c>
      <c r="J148" s="40">
        <v>6968.0000000000018</v>
      </c>
      <c r="K148" s="31">
        <v>6852</v>
      </c>
      <c r="L148" s="31">
        <v>6740.6</v>
      </c>
      <c r="M148" s="31">
        <v>6.4699299999999997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1043.8</v>
      </c>
      <c r="D149" s="40">
        <v>1039.8666666666666</v>
      </c>
      <c r="E149" s="40">
        <v>1023.083333333333</v>
      </c>
      <c r="F149" s="40">
        <v>1002.3666666666664</v>
      </c>
      <c r="G149" s="40">
        <v>985.58333333333292</v>
      </c>
      <c r="H149" s="40">
        <v>1060.583333333333</v>
      </c>
      <c r="I149" s="40">
        <v>1077.3666666666663</v>
      </c>
      <c r="J149" s="40">
        <v>1098.0833333333333</v>
      </c>
      <c r="K149" s="31">
        <v>1056.6500000000001</v>
      </c>
      <c r="L149" s="31">
        <v>1019.15</v>
      </c>
      <c r="M149" s="31">
        <v>18.596579999999999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3500.45</v>
      </c>
      <c r="D150" s="40">
        <v>3500.1999999999994</v>
      </c>
      <c r="E150" s="40">
        <v>3405.7999999999988</v>
      </c>
      <c r="F150" s="40">
        <v>3311.1499999999996</v>
      </c>
      <c r="G150" s="40">
        <v>3216.7499999999991</v>
      </c>
      <c r="H150" s="40">
        <v>3594.8499999999985</v>
      </c>
      <c r="I150" s="40">
        <v>3689.2499999999991</v>
      </c>
      <c r="J150" s="40">
        <v>3783.8999999999983</v>
      </c>
      <c r="K150" s="31">
        <v>3594.6</v>
      </c>
      <c r="L150" s="31">
        <v>3405.55</v>
      </c>
      <c r="M150" s="31">
        <v>29.271249999999998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2799.05</v>
      </c>
      <c r="D151" s="40">
        <v>2834.6666666666665</v>
      </c>
      <c r="E151" s="40">
        <v>2744.3833333333332</v>
      </c>
      <c r="F151" s="40">
        <v>2689.7166666666667</v>
      </c>
      <c r="G151" s="40">
        <v>2599.4333333333334</v>
      </c>
      <c r="H151" s="40">
        <v>2889.333333333333</v>
      </c>
      <c r="I151" s="40">
        <v>2979.6166666666668</v>
      </c>
      <c r="J151" s="40">
        <v>3034.2833333333328</v>
      </c>
      <c r="K151" s="31">
        <v>2924.95</v>
      </c>
      <c r="L151" s="31">
        <v>2780</v>
      </c>
      <c r="M151" s="31">
        <v>9.6925799999999995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1503.05</v>
      </c>
      <c r="D152" s="40">
        <v>1488.6833333333334</v>
      </c>
      <c r="E152" s="40">
        <v>1465.3666666666668</v>
      </c>
      <c r="F152" s="40">
        <v>1427.6833333333334</v>
      </c>
      <c r="G152" s="40">
        <v>1404.3666666666668</v>
      </c>
      <c r="H152" s="40">
        <v>1526.3666666666668</v>
      </c>
      <c r="I152" s="40">
        <v>1549.6833333333334</v>
      </c>
      <c r="J152" s="40">
        <v>1587.3666666666668</v>
      </c>
      <c r="K152" s="31">
        <v>1512</v>
      </c>
      <c r="L152" s="31">
        <v>1451</v>
      </c>
      <c r="M152" s="31">
        <v>11.457649999999999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898.85</v>
      </c>
      <c r="D153" s="40">
        <v>896.61666666666667</v>
      </c>
      <c r="E153" s="40">
        <v>886.83333333333337</v>
      </c>
      <c r="F153" s="40">
        <v>874.81666666666672</v>
      </c>
      <c r="G153" s="40">
        <v>865.03333333333342</v>
      </c>
      <c r="H153" s="40">
        <v>908.63333333333333</v>
      </c>
      <c r="I153" s="40">
        <v>918.41666666666663</v>
      </c>
      <c r="J153" s="40">
        <v>930.43333333333328</v>
      </c>
      <c r="K153" s="31">
        <v>906.4</v>
      </c>
      <c r="L153" s="31">
        <v>884.6</v>
      </c>
      <c r="M153" s="31">
        <v>3.2102499999999998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154.75</v>
      </c>
      <c r="D154" s="40">
        <v>152.81666666666666</v>
      </c>
      <c r="E154" s="40">
        <v>150.23333333333332</v>
      </c>
      <c r="F154" s="40">
        <v>145.71666666666667</v>
      </c>
      <c r="G154" s="40">
        <v>143.13333333333333</v>
      </c>
      <c r="H154" s="40">
        <v>157.33333333333331</v>
      </c>
      <c r="I154" s="40">
        <v>159.91666666666669</v>
      </c>
      <c r="J154" s="40">
        <v>164.43333333333331</v>
      </c>
      <c r="K154" s="31">
        <v>155.4</v>
      </c>
      <c r="L154" s="31">
        <v>148.30000000000001</v>
      </c>
      <c r="M154" s="31">
        <v>146.09609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113.95</v>
      </c>
      <c r="D155" s="40">
        <v>114.63333333333333</v>
      </c>
      <c r="E155" s="40">
        <v>112.96666666666665</v>
      </c>
      <c r="F155" s="40">
        <v>111.98333333333333</v>
      </c>
      <c r="G155" s="40">
        <v>110.31666666666666</v>
      </c>
      <c r="H155" s="40">
        <v>115.61666666666665</v>
      </c>
      <c r="I155" s="40">
        <v>117.28333333333333</v>
      </c>
      <c r="J155" s="40">
        <v>118.26666666666664</v>
      </c>
      <c r="K155" s="31">
        <v>116.3</v>
      </c>
      <c r="L155" s="31">
        <v>113.65</v>
      </c>
      <c r="M155" s="31">
        <v>117.91078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3649.6</v>
      </c>
      <c r="D156" s="40">
        <v>3631.1333333333332</v>
      </c>
      <c r="E156" s="40">
        <v>3588.4666666666662</v>
      </c>
      <c r="F156" s="40">
        <v>3527.333333333333</v>
      </c>
      <c r="G156" s="40">
        <v>3484.6666666666661</v>
      </c>
      <c r="H156" s="40">
        <v>3692.2666666666664</v>
      </c>
      <c r="I156" s="40">
        <v>3734.9333333333334</v>
      </c>
      <c r="J156" s="40">
        <v>3796.0666666666666</v>
      </c>
      <c r="K156" s="31">
        <v>3673.8</v>
      </c>
      <c r="L156" s="31">
        <v>3570</v>
      </c>
      <c r="M156" s="31">
        <v>1.10415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19779.849999999999</v>
      </c>
      <c r="D157" s="40">
        <v>19881.283333333333</v>
      </c>
      <c r="E157" s="40">
        <v>19563.566666666666</v>
      </c>
      <c r="F157" s="40">
        <v>19347.283333333333</v>
      </c>
      <c r="G157" s="40">
        <v>19029.566666666666</v>
      </c>
      <c r="H157" s="40">
        <v>20097.566666666666</v>
      </c>
      <c r="I157" s="40">
        <v>20415.283333333333</v>
      </c>
      <c r="J157" s="40">
        <v>20631.566666666666</v>
      </c>
      <c r="K157" s="31">
        <v>20199</v>
      </c>
      <c r="L157" s="31">
        <v>19665</v>
      </c>
      <c r="M157" s="31">
        <v>0.83084000000000002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399.65</v>
      </c>
      <c r="D158" s="40">
        <v>396.33333333333331</v>
      </c>
      <c r="E158" s="40">
        <v>390.31666666666661</v>
      </c>
      <c r="F158" s="40">
        <v>380.98333333333329</v>
      </c>
      <c r="G158" s="40">
        <v>374.96666666666658</v>
      </c>
      <c r="H158" s="40">
        <v>405.66666666666663</v>
      </c>
      <c r="I158" s="40">
        <v>411.68333333333339</v>
      </c>
      <c r="J158" s="40">
        <v>421.01666666666665</v>
      </c>
      <c r="K158" s="31">
        <v>402.35</v>
      </c>
      <c r="L158" s="31">
        <v>387</v>
      </c>
      <c r="M158" s="31">
        <v>14.67041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673.95</v>
      </c>
      <c r="D159" s="40">
        <v>667.61666666666667</v>
      </c>
      <c r="E159" s="40">
        <v>659.18333333333339</v>
      </c>
      <c r="F159" s="40">
        <v>644.41666666666674</v>
      </c>
      <c r="G159" s="40">
        <v>635.98333333333346</v>
      </c>
      <c r="H159" s="40">
        <v>682.38333333333333</v>
      </c>
      <c r="I159" s="40">
        <v>690.81666666666649</v>
      </c>
      <c r="J159" s="40">
        <v>705.58333333333326</v>
      </c>
      <c r="K159" s="31">
        <v>676.05</v>
      </c>
      <c r="L159" s="31">
        <v>652.85</v>
      </c>
      <c r="M159" s="31">
        <v>2.1832799999999999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113.2</v>
      </c>
      <c r="D160" s="40">
        <v>113.5</v>
      </c>
      <c r="E160" s="40">
        <v>111.8</v>
      </c>
      <c r="F160" s="40">
        <v>110.39999999999999</v>
      </c>
      <c r="G160" s="40">
        <v>108.69999999999999</v>
      </c>
      <c r="H160" s="40">
        <v>114.9</v>
      </c>
      <c r="I160" s="40">
        <v>116.6</v>
      </c>
      <c r="J160" s="40">
        <v>118.00000000000001</v>
      </c>
      <c r="K160" s="31">
        <v>115.2</v>
      </c>
      <c r="L160" s="31">
        <v>112.1</v>
      </c>
      <c r="M160" s="31">
        <v>173.68602000000001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171.1</v>
      </c>
      <c r="D161" s="40">
        <v>170.6</v>
      </c>
      <c r="E161" s="40">
        <v>169.6</v>
      </c>
      <c r="F161" s="40">
        <v>168.1</v>
      </c>
      <c r="G161" s="40">
        <v>167.1</v>
      </c>
      <c r="H161" s="40">
        <v>172.1</v>
      </c>
      <c r="I161" s="40">
        <v>173.1</v>
      </c>
      <c r="J161" s="40">
        <v>174.6</v>
      </c>
      <c r="K161" s="31">
        <v>171.6</v>
      </c>
      <c r="L161" s="31">
        <v>169.1</v>
      </c>
      <c r="M161" s="31">
        <v>10.35768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3147.75</v>
      </c>
      <c r="D162" s="40">
        <v>3127.25</v>
      </c>
      <c r="E162" s="40">
        <v>3100.5</v>
      </c>
      <c r="F162" s="40">
        <v>3053.25</v>
      </c>
      <c r="G162" s="40">
        <v>3026.5</v>
      </c>
      <c r="H162" s="40">
        <v>3174.5</v>
      </c>
      <c r="I162" s="40">
        <v>3201.25</v>
      </c>
      <c r="J162" s="40">
        <v>3248.5</v>
      </c>
      <c r="K162" s="31">
        <v>3154</v>
      </c>
      <c r="L162" s="31">
        <v>3080</v>
      </c>
      <c r="M162" s="31">
        <v>1.52458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31242.2</v>
      </c>
      <c r="D163" s="40">
        <v>31048.483333333334</v>
      </c>
      <c r="E163" s="40">
        <v>30807.716666666667</v>
      </c>
      <c r="F163" s="40">
        <v>30373.233333333334</v>
      </c>
      <c r="G163" s="40">
        <v>30132.466666666667</v>
      </c>
      <c r="H163" s="40">
        <v>31482.966666666667</v>
      </c>
      <c r="I163" s="40">
        <v>31723.733333333337</v>
      </c>
      <c r="J163" s="40">
        <v>32158.216666666667</v>
      </c>
      <c r="K163" s="31">
        <v>31289.25</v>
      </c>
      <c r="L163" s="31">
        <v>30614</v>
      </c>
      <c r="M163" s="31">
        <v>0.17371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228.45</v>
      </c>
      <c r="D164" s="40">
        <v>228.1</v>
      </c>
      <c r="E164" s="40">
        <v>226.1</v>
      </c>
      <c r="F164" s="40">
        <v>223.75</v>
      </c>
      <c r="G164" s="40">
        <v>221.75</v>
      </c>
      <c r="H164" s="40">
        <v>230.45</v>
      </c>
      <c r="I164" s="40">
        <v>232.45</v>
      </c>
      <c r="J164" s="40">
        <v>234.79999999999998</v>
      </c>
      <c r="K164" s="31">
        <v>230.1</v>
      </c>
      <c r="L164" s="31">
        <v>225.75</v>
      </c>
      <c r="M164" s="31">
        <v>55.278930000000003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5821.95</v>
      </c>
      <c r="D165" s="40">
        <v>5810.9833333333336</v>
      </c>
      <c r="E165" s="40">
        <v>5755.9666666666672</v>
      </c>
      <c r="F165" s="40">
        <v>5689.9833333333336</v>
      </c>
      <c r="G165" s="40">
        <v>5634.9666666666672</v>
      </c>
      <c r="H165" s="40">
        <v>5876.9666666666672</v>
      </c>
      <c r="I165" s="40">
        <v>5931.9833333333336</v>
      </c>
      <c r="J165" s="40">
        <v>5997.9666666666672</v>
      </c>
      <c r="K165" s="31">
        <v>5866</v>
      </c>
      <c r="L165" s="31">
        <v>5745</v>
      </c>
      <c r="M165" s="31">
        <v>1.07616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2208.15</v>
      </c>
      <c r="D166" s="40">
        <v>2218.7166666666667</v>
      </c>
      <c r="E166" s="40">
        <v>2189.4333333333334</v>
      </c>
      <c r="F166" s="40">
        <v>2170.7166666666667</v>
      </c>
      <c r="G166" s="40">
        <v>2141.4333333333334</v>
      </c>
      <c r="H166" s="40">
        <v>2237.4333333333334</v>
      </c>
      <c r="I166" s="40">
        <v>2266.7166666666672</v>
      </c>
      <c r="J166" s="40">
        <v>2285.4333333333334</v>
      </c>
      <c r="K166" s="31">
        <v>2248</v>
      </c>
      <c r="L166" s="31">
        <v>2200</v>
      </c>
      <c r="M166" s="31">
        <v>3.5516000000000001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2609.65</v>
      </c>
      <c r="D167" s="40">
        <v>2588.1666666666665</v>
      </c>
      <c r="E167" s="40">
        <v>2536.333333333333</v>
      </c>
      <c r="F167" s="40">
        <v>2463.0166666666664</v>
      </c>
      <c r="G167" s="40">
        <v>2411.1833333333329</v>
      </c>
      <c r="H167" s="40">
        <v>2661.4833333333331</v>
      </c>
      <c r="I167" s="40">
        <v>2713.3166666666662</v>
      </c>
      <c r="J167" s="40">
        <v>2786.6333333333332</v>
      </c>
      <c r="K167" s="31">
        <v>2640</v>
      </c>
      <c r="L167" s="31">
        <v>2514.85</v>
      </c>
      <c r="M167" s="31">
        <v>7.1843000000000004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1826.95</v>
      </c>
      <c r="D168" s="40">
        <v>1830.05</v>
      </c>
      <c r="E168" s="40">
        <v>1809.35</v>
      </c>
      <c r="F168" s="40">
        <v>1791.75</v>
      </c>
      <c r="G168" s="40">
        <v>1771.05</v>
      </c>
      <c r="H168" s="40">
        <v>1847.6499999999999</v>
      </c>
      <c r="I168" s="40">
        <v>1868.3500000000001</v>
      </c>
      <c r="J168" s="40">
        <v>1885.9499999999998</v>
      </c>
      <c r="K168" s="31">
        <v>1850.75</v>
      </c>
      <c r="L168" s="31">
        <v>1812.45</v>
      </c>
      <c r="M168" s="31">
        <v>1.3604499999999999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125.25</v>
      </c>
      <c r="D169" s="40">
        <v>124.59999999999998</v>
      </c>
      <c r="E169" s="40">
        <v>123.49999999999996</v>
      </c>
      <c r="F169" s="40">
        <v>121.74999999999997</v>
      </c>
      <c r="G169" s="40">
        <v>120.64999999999995</v>
      </c>
      <c r="H169" s="40">
        <v>126.34999999999997</v>
      </c>
      <c r="I169" s="40">
        <v>127.44999999999999</v>
      </c>
      <c r="J169" s="40">
        <v>129.19999999999999</v>
      </c>
      <c r="K169" s="31">
        <v>125.7</v>
      </c>
      <c r="L169" s="31">
        <v>122.85</v>
      </c>
      <c r="M169" s="31">
        <v>24.166429999999998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176.6</v>
      </c>
      <c r="D170" s="40">
        <v>177.11666666666665</v>
      </c>
      <c r="E170" s="40">
        <v>174.93333333333328</v>
      </c>
      <c r="F170" s="40">
        <v>173.26666666666662</v>
      </c>
      <c r="G170" s="40">
        <v>171.08333333333326</v>
      </c>
      <c r="H170" s="40">
        <v>178.7833333333333</v>
      </c>
      <c r="I170" s="40">
        <v>180.96666666666664</v>
      </c>
      <c r="J170" s="40">
        <v>182.63333333333333</v>
      </c>
      <c r="K170" s="31">
        <v>179.3</v>
      </c>
      <c r="L170" s="31">
        <v>175.45</v>
      </c>
      <c r="M170" s="31">
        <v>82.720979999999997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339.3</v>
      </c>
      <c r="D171" s="40">
        <v>335.23333333333335</v>
      </c>
      <c r="E171" s="40">
        <v>328.06666666666672</v>
      </c>
      <c r="F171" s="40">
        <v>316.83333333333337</v>
      </c>
      <c r="G171" s="40">
        <v>309.66666666666674</v>
      </c>
      <c r="H171" s="40">
        <v>346.4666666666667</v>
      </c>
      <c r="I171" s="40">
        <v>353.63333333333333</v>
      </c>
      <c r="J171" s="40">
        <v>364.86666666666667</v>
      </c>
      <c r="K171" s="31">
        <v>342.4</v>
      </c>
      <c r="L171" s="31">
        <v>324</v>
      </c>
      <c r="M171" s="31">
        <v>2.80992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13038.55</v>
      </c>
      <c r="D172" s="40">
        <v>12941.9</v>
      </c>
      <c r="E172" s="40">
        <v>12784.8</v>
      </c>
      <c r="F172" s="40">
        <v>12531.05</v>
      </c>
      <c r="G172" s="40">
        <v>12373.949999999999</v>
      </c>
      <c r="H172" s="40">
        <v>13195.65</v>
      </c>
      <c r="I172" s="40">
        <v>13352.750000000002</v>
      </c>
      <c r="J172" s="40">
        <v>13606.5</v>
      </c>
      <c r="K172" s="31">
        <v>13099</v>
      </c>
      <c r="L172" s="31">
        <v>12688.15</v>
      </c>
      <c r="M172" s="31">
        <v>5.6419999999999998E-2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36.35</v>
      </c>
      <c r="D173" s="40">
        <v>36.31666666666667</v>
      </c>
      <c r="E173" s="40">
        <v>35.933333333333337</v>
      </c>
      <c r="F173" s="40">
        <v>35.516666666666666</v>
      </c>
      <c r="G173" s="40">
        <v>35.133333333333333</v>
      </c>
      <c r="H173" s="40">
        <v>36.733333333333341</v>
      </c>
      <c r="I173" s="40">
        <v>37.116666666666681</v>
      </c>
      <c r="J173" s="40">
        <v>37.533333333333346</v>
      </c>
      <c r="K173" s="31">
        <v>36.700000000000003</v>
      </c>
      <c r="L173" s="31">
        <v>35.9</v>
      </c>
      <c r="M173" s="31">
        <v>550.44654000000003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162.25</v>
      </c>
      <c r="D174" s="40">
        <v>160.25</v>
      </c>
      <c r="E174" s="40">
        <v>157.6</v>
      </c>
      <c r="F174" s="40">
        <v>152.94999999999999</v>
      </c>
      <c r="G174" s="40">
        <v>150.29999999999998</v>
      </c>
      <c r="H174" s="40">
        <v>164.9</v>
      </c>
      <c r="I174" s="40">
        <v>167.54999999999998</v>
      </c>
      <c r="J174" s="40">
        <v>172.20000000000002</v>
      </c>
      <c r="K174" s="31">
        <v>162.9</v>
      </c>
      <c r="L174" s="31">
        <v>155.6</v>
      </c>
      <c r="M174" s="31">
        <v>76.66601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144.4</v>
      </c>
      <c r="D175" s="40">
        <v>142.81666666666669</v>
      </c>
      <c r="E175" s="40">
        <v>140.83333333333337</v>
      </c>
      <c r="F175" s="40">
        <v>137.26666666666668</v>
      </c>
      <c r="G175" s="40">
        <v>135.28333333333336</v>
      </c>
      <c r="H175" s="40">
        <v>146.38333333333338</v>
      </c>
      <c r="I175" s="40">
        <v>148.36666666666667</v>
      </c>
      <c r="J175" s="40">
        <v>151.93333333333339</v>
      </c>
      <c r="K175" s="31">
        <v>144.80000000000001</v>
      </c>
      <c r="L175" s="31">
        <v>139.25</v>
      </c>
      <c r="M175" s="31">
        <v>41.303550000000001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2183.6999999999998</v>
      </c>
      <c r="D176" s="40">
        <v>2177.1</v>
      </c>
      <c r="E176" s="40">
        <v>2162.1999999999998</v>
      </c>
      <c r="F176" s="40">
        <v>2140.6999999999998</v>
      </c>
      <c r="G176" s="40">
        <v>2125.7999999999997</v>
      </c>
      <c r="H176" s="40">
        <v>2198.6</v>
      </c>
      <c r="I176" s="40">
        <v>2213.5000000000005</v>
      </c>
      <c r="J176" s="40">
        <v>2235</v>
      </c>
      <c r="K176" s="31">
        <v>2192</v>
      </c>
      <c r="L176" s="31">
        <v>2155.6</v>
      </c>
      <c r="M176" s="31">
        <v>54.754519999999999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1027.9000000000001</v>
      </c>
      <c r="D177" s="40">
        <v>1021.2666666666668</v>
      </c>
      <c r="E177" s="40">
        <v>1011.8833333333334</v>
      </c>
      <c r="F177" s="40">
        <v>995.86666666666667</v>
      </c>
      <c r="G177" s="40">
        <v>986.48333333333335</v>
      </c>
      <c r="H177" s="40">
        <v>1037.2833333333335</v>
      </c>
      <c r="I177" s="40">
        <v>1046.666666666667</v>
      </c>
      <c r="J177" s="40">
        <v>1062.6833333333336</v>
      </c>
      <c r="K177" s="31">
        <v>1030.6500000000001</v>
      </c>
      <c r="L177" s="31">
        <v>1005.25</v>
      </c>
      <c r="M177" s="31">
        <v>10.576829999999999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1160.4000000000001</v>
      </c>
      <c r="D178" s="40">
        <v>1152.3166666666668</v>
      </c>
      <c r="E178" s="40">
        <v>1138.7333333333336</v>
      </c>
      <c r="F178" s="40">
        <v>1117.0666666666668</v>
      </c>
      <c r="G178" s="40">
        <v>1103.4833333333336</v>
      </c>
      <c r="H178" s="40">
        <v>1173.9833333333336</v>
      </c>
      <c r="I178" s="40">
        <v>1187.5666666666671</v>
      </c>
      <c r="J178" s="40">
        <v>1209.2333333333336</v>
      </c>
      <c r="K178" s="31">
        <v>1165.9000000000001</v>
      </c>
      <c r="L178" s="31">
        <v>1130.6500000000001</v>
      </c>
      <c r="M178" s="31">
        <v>12.11218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8982.7999999999993</v>
      </c>
      <c r="D179" s="40">
        <v>8992.9</v>
      </c>
      <c r="E179" s="40">
        <v>8895.9</v>
      </c>
      <c r="F179" s="40">
        <v>8809</v>
      </c>
      <c r="G179" s="40">
        <v>8712</v>
      </c>
      <c r="H179" s="40">
        <v>9079.7999999999993</v>
      </c>
      <c r="I179" s="40">
        <v>9176.7999999999993</v>
      </c>
      <c r="J179" s="40">
        <v>9263.6999999999989</v>
      </c>
      <c r="K179" s="31">
        <v>9089.9</v>
      </c>
      <c r="L179" s="31">
        <v>8906</v>
      </c>
      <c r="M179" s="31">
        <v>1.58897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8904.2999999999993</v>
      </c>
      <c r="D180" s="40">
        <v>8331.9499999999989</v>
      </c>
      <c r="E180" s="40">
        <v>7628.8999999999978</v>
      </c>
      <c r="F180" s="40">
        <v>6353.4999999999991</v>
      </c>
      <c r="G180" s="40">
        <v>5650.449999999998</v>
      </c>
      <c r="H180" s="40">
        <v>9607.3499999999985</v>
      </c>
      <c r="I180" s="40">
        <v>10310.399999999998</v>
      </c>
      <c r="J180" s="40">
        <v>11585.799999999997</v>
      </c>
      <c r="K180" s="31">
        <v>9035</v>
      </c>
      <c r="L180" s="31">
        <v>7056.55</v>
      </c>
      <c r="M180" s="31">
        <v>0.67706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26232.95</v>
      </c>
      <c r="D181" s="40">
        <v>26114.150000000005</v>
      </c>
      <c r="E181" s="40">
        <v>25868.450000000012</v>
      </c>
      <c r="F181" s="40">
        <v>25503.950000000008</v>
      </c>
      <c r="G181" s="40">
        <v>25258.250000000015</v>
      </c>
      <c r="H181" s="40">
        <v>26478.650000000009</v>
      </c>
      <c r="I181" s="40">
        <v>26724.35</v>
      </c>
      <c r="J181" s="40">
        <v>27088.850000000006</v>
      </c>
      <c r="K181" s="31">
        <v>26359.85</v>
      </c>
      <c r="L181" s="31">
        <v>25749.65</v>
      </c>
      <c r="M181" s="31">
        <v>0.31064000000000003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1279.55</v>
      </c>
      <c r="D182" s="40">
        <v>1264.2833333333335</v>
      </c>
      <c r="E182" s="40">
        <v>1246.5666666666671</v>
      </c>
      <c r="F182" s="40">
        <v>1213.5833333333335</v>
      </c>
      <c r="G182" s="40">
        <v>1195.866666666667</v>
      </c>
      <c r="H182" s="40">
        <v>1297.2666666666671</v>
      </c>
      <c r="I182" s="40">
        <v>1314.9833333333338</v>
      </c>
      <c r="J182" s="40">
        <v>1347.9666666666672</v>
      </c>
      <c r="K182" s="31">
        <v>1282</v>
      </c>
      <c r="L182" s="31">
        <v>1231.3</v>
      </c>
      <c r="M182" s="31">
        <v>9.60745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2199.85</v>
      </c>
      <c r="D183" s="40">
        <v>2185.1666666666665</v>
      </c>
      <c r="E183" s="40">
        <v>2164.333333333333</v>
      </c>
      <c r="F183" s="40">
        <v>2128.8166666666666</v>
      </c>
      <c r="G183" s="40">
        <v>2107.9833333333331</v>
      </c>
      <c r="H183" s="40">
        <v>2220.6833333333329</v>
      </c>
      <c r="I183" s="40">
        <v>2241.516666666666</v>
      </c>
      <c r="J183" s="40">
        <v>2277.0333333333328</v>
      </c>
      <c r="K183" s="31">
        <v>2206</v>
      </c>
      <c r="L183" s="31">
        <v>2149.65</v>
      </c>
      <c r="M183" s="31">
        <v>3.1365500000000002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417.6</v>
      </c>
      <c r="D184" s="40">
        <v>414.84999999999997</v>
      </c>
      <c r="E184" s="40">
        <v>410.94999999999993</v>
      </c>
      <c r="F184" s="40">
        <v>404.29999999999995</v>
      </c>
      <c r="G184" s="40">
        <v>400.39999999999992</v>
      </c>
      <c r="H184" s="40">
        <v>421.49999999999994</v>
      </c>
      <c r="I184" s="40">
        <v>425.39999999999992</v>
      </c>
      <c r="J184" s="40">
        <v>432.04999999999995</v>
      </c>
      <c r="K184" s="31">
        <v>418.75</v>
      </c>
      <c r="L184" s="31">
        <v>408.2</v>
      </c>
      <c r="M184" s="31">
        <v>190.12313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119.2</v>
      </c>
      <c r="D185" s="40">
        <v>118.83333333333333</v>
      </c>
      <c r="E185" s="40">
        <v>116.81666666666666</v>
      </c>
      <c r="F185" s="40">
        <v>114.43333333333334</v>
      </c>
      <c r="G185" s="40">
        <v>112.41666666666667</v>
      </c>
      <c r="H185" s="40">
        <v>121.21666666666665</v>
      </c>
      <c r="I185" s="40">
        <v>123.23333333333333</v>
      </c>
      <c r="J185" s="40">
        <v>125.61666666666665</v>
      </c>
      <c r="K185" s="31">
        <v>120.85</v>
      </c>
      <c r="L185" s="31">
        <v>116.45</v>
      </c>
      <c r="M185" s="31">
        <v>576.73942999999997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771.35</v>
      </c>
      <c r="D186" s="40">
        <v>767.85</v>
      </c>
      <c r="E186" s="40">
        <v>757.75</v>
      </c>
      <c r="F186" s="40">
        <v>744.15</v>
      </c>
      <c r="G186" s="40">
        <v>734.05</v>
      </c>
      <c r="H186" s="40">
        <v>781.45</v>
      </c>
      <c r="I186" s="40">
        <v>791.55000000000018</v>
      </c>
      <c r="J186" s="40">
        <v>805.15000000000009</v>
      </c>
      <c r="K186" s="31">
        <v>777.95</v>
      </c>
      <c r="L186" s="31">
        <v>754.25</v>
      </c>
      <c r="M186" s="31">
        <v>27.325369999999999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497.3</v>
      </c>
      <c r="D187" s="40">
        <v>490.08333333333331</v>
      </c>
      <c r="E187" s="40">
        <v>479.31666666666661</v>
      </c>
      <c r="F187" s="40">
        <v>461.33333333333331</v>
      </c>
      <c r="G187" s="40">
        <v>450.56666666666661</v>
      </c>
      <c r="H187" s="40">
        <v>508.06666666666661</v>
      </c>
      <c r="I187" s="40">
        <v>518.83333333333337</v>
      </c>
      <c r="J187" s="40">
        <v>536.81666666666661</v>
      </c>
      <c r="K187" s="31">
        <v>500.85</v>
      </c>
      <c r="L187" s="31">
        <v>472.1</v>
      </c>
      <c r="M187" s="31">
        <v>18.90475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594.65</v>
      </c>
      <c r="D188" s="40">
        <v>597.80000000000007</v>
      </c>
      <c r="E188" s="40">
        <v>587.60000000000014</v>
      </c>
      <c r="F188" s="40">
        <v>580.55000000000007</v>
      </c>
      <c r="G188" s="40">
        <v>570.35000000000014</v>
      </c>
      <c r="H188" s="40">
        <v>604.85000000000014</v>
      </c>
      <c r="I188" s="40">
        <v>615.05000000000018</v>
      </c>
      <c r="J188" s="40">
        <v>622.10000000000014</v>
      </c>
      <c r="K188" s="31">
        <v>608</v>
      </c>
      <c r="L188" s="31">
        <v>590.75</v>
      </c>
      <c r="M188" s="31">
        <v>3.8401299999999998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508.05</v>
      </c>
      <c r="D189" s="40">
        <v>504.40000000000003</v>
      </c>
      <c r="E189" s="40">
        <v>498.65000000000009</v>
      </c>
      <c r="F189" s="40">
        <v>489.25000000000006</v>
      </c>
      <c r="G189" s="40">
        <v>483.50000000000011</v>
      </c>
      <c r="H189" s="40">
        <v>513.80000000000007</v>
      </c>
      <c r="I189" s="40">
        <v>519.54999999999995</v>
      </c>
      <c r="J189" s="40">
        <v>528.95000000000005</v>
      </c>
      <c r="K189" s="31">
        <v>510.15</v>
      </c>
      <c r="L189" s="31">
        <v>495</v>
      </c>
      <c r="M189" s="31">
        <v>17.160679999999999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829.85</v>
      </c>
      <c r="D190" s="40">
        <v>829.65</v>
      </c>
      <c r="E190" s="40">
        <v>821.4</v>
      </c>
      <c r="F190" s="40">
        <v>812.95</v>
      </c>
      <c r="G190" s="40">
        <v>804.7</v>
      </c>
      <c r="H190" s="40">
        <v>838.09999999999991</v>
      </c>
      <c r="I190" s="40">
        <v>846.34999999999991</v>
      </c>
      <c r="J190" s="40">
        <v>854.79999999999984</v>
      </c>
      <c r="K190" s="31">
        <v>837.9</v>
      </c>
      <c r="L190" s="31">
        <v>821.2</v>
      </c>
      <c r="M190" s="31">
        <v>17.597529999999999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3613.2</v>
      </c>
      <c r="D191" s="40">
        <v>3624.9833333333331</v>
      </c>
      <c r="E191" s="40">
        <v>3582.6166666666663</v>
      </c>
      <c r="F191" s="40">
        <v>3552.0333333333333</v>
      </c>
      <c r="G191" s="40">
        <v>3509.6666666666665</v>
      </c>
      <c r="H191" s="40">
        <v>3655.5666666666662</v>
      </c>
      <c r="I191" s="40">
        <v>3697.9333333333329</v>
      </c>
      <c r="J191" s="40">
        <v>3728.516666666666</v>
      </c>
      <c r="K191" s="31">
        <v>3667.35</v>
      </c>
      <c r="L191" s="31">
        <v>3594.4</v>
      </c>
      <c r="M191" s="31">
        <v>25.111409999999999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836.9</v>
      </c>
      <c r="D192" s="40">
        <v>834.7833333333333</v>
      </c>
      <c r="E192" s="40">
        <v>829.11666666666656</v>
      </c>
      <c r="F192" s="40">
        <v>821.33333333333326</v>
      </c>
      <c r="G192" s="40">
        <v>815.66666666666652</v>
      </c>
      <c r="H192" s="40">
        <v>842.56666666666661</v>
      </c>
      <c r="I192" s="40">
        <v>848.23333333333335</v>
      </c>
      <c r="J192" s="40">
        <v>856.01666666666665</v>
      </c>
      <c r="K192" s="31">
        <v>840.45</v>
      </c>
      <c r="L192" s="31">
        <v>827</v>
      </c>
      <c r="M192" s="31">
        <v>11.70096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4745.8999999999996</v>
      </c>
      <c r="D193" s="40">
        <v>4707</v>
      </c>
      <c r="E193" s="40">
        <v>4640</v>
      </c>
      <c r="F193" s="40">
        <v>4534.1000000000004</v>
      </c>
      <c r="G193" s="40">
        <v>4467.1000000000004</v>
      </c>
      <c r="H193" s="40">
        <v>4812.8999999999996</v>
      </c>
      <c r="I193" s="40">
        <v>4879.8999999999996</v>
      </c>
      <c r="J193" s="40">
        <v>4985.7999999999993</v>
      </c>
      <c r="K193" s="31">
        <v>4774</v>
      </c>
      <c r="L193" s="31">
        <v>4601.1000000000004</v>
      </c>
      <c r="M193" s="31">
        <v>1.56979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279.8</v>
      </c>
      <c r="D194" s="40">
        <v>276.58333333333331</v>
      </c>
      <c r="E194" s="40">
        <v>271.66666666666663</v>
      </c>
      <c r="F194" s="40">
        <v>263.5333333333333</v>
      </c>
      <c r="G194" s="40">
        <v>258.61666666666662</v>
      </c>
      <c r="H194" s="40">
        <v>284.71666666666664</v>
      </c>
      <c r="I194" s="40">
        <v>289.63333333333327</v>
      </c>
      <c r="J194" s="40">
        <v>297.76666666666665</v>
      </c>
      <c r="K194" s="31">
        <v>281.5</v>
      </c>
      <c r="L194" s="31">
        <v>268.45</v>
      </c>
      <c r="M194" s="31">
        <v>375.89121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125.9</v>
      </c>
      <c r="D195" s="40">
        <v>125.38333333333333</v>
      </c>
      <c r="E195" s="40">
        <v>124.16666666666666</v>
      </c>
      <c r="F195" s="40">
        <v>122.43333333333334</v>
      </c>
      <c r="G195" s="40">
        <v>121.21666666666667</v>
      </c>
      <c r="H195" s="40">
        <v>127.11666666666665</v>
      </c>
      <c r="I195" s="40">
        <v>128.33333333333331</v>
      </c>
      <c r="J195" s="40">
        <v>130.06666666666663</v>
      </c>
      <c r="K195" s="31">
        <v>126.6</v>
      </c>
      <c r="L195" s="31">
        <v>123.65</v>
      </c>
      <c r="M195" s="31">
        <v>228.09810999999999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1404.65</v>
      </c>
      <c r="D196" s="40">
        <v>1400.55</v>
      </c>
      <c r="E196" s="40">
        <v>1381.1</v>
      </c>
      <c r="F196" s="40">
        <v>1357.55</v>
      </c>
      <c r="G196" s="40">
        <v>1338.1</v>
      </c>
      <c r="H196" s="40">
        <v>1424.1</v>
      </c>
      <c r="I196" s="40">
        <v>1443.5500000000002</v>
      </c>
      <c r="J196" s="40">
        <v>1467.1</v>
      </c>
      <c r="K196" s="31">
        <v>1420</v>
      </c>
      <c r="L196" s="31">
        <v>1377</v>
      </c>
      <c r="M196" s="31">
        <v>176.07579000000001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1463.35</v>
      </c>
      <c r="D197" s="40">
        <v>1450.1166666666668</v>
      </c>
      <c r="E197" s="40">
        <v>1433.2333333333336</v>
      </c>
      <c r="F197" s="40">
        <v>1403.1166666666668</v>
      </c>
      <c r="G197" s="40">
        <v>1386.2333333333336</v>
      </c>
      <c r="H197" s="40">
        <v>1480.2333333333336</v>
      </c>
      <c r="I197" s="40">
        <v>1497.1166666666668</v>
      </c>
      <c r="J197" s="40">
        <v>1527.2333333333336</v>
      </c>
      <c r="K197" s="31">
        <v>1467</v>
      </c>
      <c r="L197" s="31">
        <v>1420</v>
      </c>
      <c r="M197" s="31">
        <v>53.669229999999999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960.2</v>
      </c>
      <c r="D198" s="40">
        <v>954.93333333333339</v>
      </c>
      <c r="E198" s="40">
        <v>941.31666666666683</v>
      </c>
      <c r="F198" s="40">
        <v>922.43333333333339</v>
      </c>
      <c r="G198" s="40">
        <v>908.81666666666683</v>
      </c>
      <c r="H198" s="40">
        <v>973.81666666666683</v>
      </c>
      <c r="I198" s="40">
        <v>987.43333333333339</v>
      </c>
      <c r="J198" s="40">
        <v>1006.3166666666668</v>
      </c>
      <c r="K198" s="31">
        <v>968.55</v>
      </c>
      <c r="L198" s="31">
        <v>936.05</v>
      </c>
      <c r="M198" s="31">
        <v>3.2059500000000001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1869.6</v>
      </c>
      <c r="D199" s="40">
        <v>1869.8333333333333</v>
      </c>
      <c r="E199" s="40">
        <v>1852.3666666666666</v>
      </c>
      <c r="F199" s="40">
        <v>1835.1333333333332</v>
      </c>
      <c r="G199" s="40">
        <v>1817.6666666666665</v>
      </c>
      <c r="H199" s="40">
        <v>1887.0666666666666</v>
      </c>
      <c r="I199" s="40">
        <v>1904.5333333333333</v>
      </c>
      <c r="J199" s="40">
        <v>1921.7666666666667</v>
      </c>
      <c r="K199" s="31">
        <v>1887.3</v>
      </c>
      <c r="L199" s="31">
        <v>1852.6</v>
      </c>
      <c r="M199" s="31">
        <v>10.03905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3056.55</v>
      </c>
      <c r="D200" s="40">
        <v>3051.6166666666668</v>
      </c>
      <c r="E200" s="40">
        <v>3011.7333333333336</v>
      </c>
      <c r="F200" s="40">
        <v>2966.916666666667</v>
      </c>
      <c r="G200" s="40">
        <v>2927.0333333333338</v>
      </c>
      <c r="H200" s="40">
        <v>3096.4333333333334</v>
      </c>
      <c r="I200" s="40">
        <v>3136.3166666666666</v>
      </c>
      <c r="J200" s="40">
        <v>3181.1333333333332</v>
      </c>
      <c r="K200" s="31">
        <v>3091.5</v>
      </c>
      <c r="L200" s="31">
        <v>3006.8</v>
      </c>
      <c r="M200" s="31">
        <v>1.0702400000000001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460.45</v>
      </c>
      <c r="D201" s="40">
        <v>457.18333333333339</v>
      </c>
      <c r="E201" s="40">
        <v>451.36666666666679</v>
      </c>
      <c r="F201" s="40">
        <v>442.28333333333342</v>
      </c>
      <c r="G201" s="40">
        <v>436.46666666666681</v>
      </c>
      <c r="H201" s="40">
        <v>466.26666666666677</v>
      </c>
      <c r="I201" s="40">
        <v>472.08333333333337</v>
      </c>
      <c r="J201" s="40">
        <v>481.16666666666674</v>
      </c>
      <c r="K201" s="31">
        <v>463</v>
      </c>
      <c r="L201" s="31">
        <v>448.1</v>
      </c>
      <c r="M201" s="31">
        <v>5.6090999999999998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900.75</v>
      </c>
      <c r="D202" s="40">
        <v>893.31666666666661</v>
      </c>
      <c r="E202" s="40">
        <v>883.63333333333321</v>
      </c>
      <c r="F202" s="40">
        <v>866.51666666666665</v>
      </c>
      <c r="G202" s="40">
        <v>856.83333333333326</v>
      </c>
      <c r="H202" s="40">
        <v>910.43333333333317</v>
      </c>
      <c r="I202" s="40">
        <v>920.11666666666656</v>
      </c>
      <c r="J202" s="40">
        <v>937.23333333333312</v>
      </c>
      <c r="K202" s="31">
        <v>903</v>
      </c>
      <c r="L202" s="31">
        <v>876.2</v>
      </c>
      <c r="M202" s="31">
        <v>5.1270899999999999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731.05</v>
      </c>
      <c r="D203" s="40">
        <v>726.94999999999993</v>
      </c>
      <c r="E203" s="40">
        <v>721.09999999999991</v>
      </c>
      <c r="F203" s="40">
        <v>711.15</v>
      </c>
      <c r="G203" s="40">
        <v>705.3</v>
      </c>
      <c r="H203" s="40">
        <v>736.89999999999986</v>
      </c>
      <c r="I203" s="40">
        <v>742.75</v>
      </c>
      <c r="J203" s="40">
        <v>752.69999999999982</v>
      </c>
      <c r="K203" s="31">
        <v>732.8</v>
      </c>
      <c r="L203" s="31">
        <v>717</v>
      </c>
      <c r="M203" s="31">
        <v>17.719560000000001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7455.35</v>
      </c>
      <c r="D204" s="40">
        <v>7433.583333333333</v>
      </c>
      <c r="E204" s="40">
        <v>7392.4666666666662</v>
      </c>
      <c r="F204" s="40">
        <v>7329.583333333333</v>
      </c>
      <c r="G204" s="40">
        <v>7288.4666666666662</v>
      </c>
      <c r="H204" s="40">
        <v>7496.4666666666662</v>
      </c>
      <c r="I204" s="40">
        <v>7537.583333333333</v>
      </c>
      <c r="J204" s="40">
        <v>7600.4666666666662</v>
      </c>
      <c r="K204" s="31">
        <v>7474.7</v>
      </c>
      <c r="L204" s="31">
        <v>7370.7</v>
      </c>
      <c r="M204" s="31">
        <v>1.74447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33.35</v>
      </c>
      <c r="D205" s="40">
        <v>33.333333333333336</v>
      </c>
      <c r="E205" s="40">
        <v>33.016666666666673</v>
      </c>
      <c r="F205" s="40">
        <v>32.683333333333337</v>
      </c>
      <c r="G205" s="40">
        <v>32.366666666666674</v>
      </c>
      <c r="H205" s="40">
        <v>33.666666666666671</v>
      </c>
      <c r="I205" s="40">
        <v>33.983333333333334</v>
      </c>
      <c r="J205" s="40">
        <v>34.31666666666667</v>
      </c>
      <c r="K205" s="31">
        <v>33.65</v>
      </c>
      <c r="L205" s="31">
        <v>33</v>
      </c>
      <c r="M205" s="31">
        <v>36.030790000000003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1454.1</v>
      </c>
      <c r="D206" s="40">
        <v>1460.2833333333335</v>
      </c>
      <c r="E206" s="40">
        <v>1442.5666666666671</v>
      </c>
      <c r="F206" s="40">
        <v>1431.0333333333335</v>
      </c>
      <c r="G206" s="40">
        <v>1413.3166666666671</v>
      </c>
      <c r="H206" s="40">
        <v>1471.8166666666671</v>
      </c>
      <c r="I206" s="40">
        <v>1489.5333333333338</v>
      </c>
      <c r="J206" s="40">
        <v>1501.0666666666671</v>
      </c>
      <c r="K206" s="31">
        <v>1478</v>
      </c>
      <c r="L206" s="31">
        <v>1448.75</v>
      </c>
      <c r="M206" s="31">
        <v>4.7472899999999996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692.85</v>
      </c>
      <c r="D207" s="40">
        <v>695.83333333333337</v>
      </c>
      <c r="E207" s="40">
        <v>685.26666666666677</v>
      </c>
      <c r="F207" s="40">
        <v>677.68333333333339</v>
      </c>
      <c r="G207" s="40">
        <v>667.11666666666679</v>
      </c>
      <c r="H207" s="40">
        <v>703.41666666666674</v>
      </c>
      <c r="I207" s="40">
        <v>713.98333333333335</v>
      </c>
      <c r="J207" s="40">
        <v>721.56666666666672</v>
      </c>
      <c r="K207" s="31">
        <v>706.4</v>
      </c>
      <c r="L207" s="31">
        <v>688.25</v>
      </c>
      <c r="M207" s="31">
        <v>16.21285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240.35</v>
      </c>
      <c r="D208" s="40">
        <v>239.36666666666665</v>
      </c>
      <c r="E208" s="40">
        <v>236.18333333333328</v>
      </c>
      <c r="F208" s="40">
        <v>232.01666666666662</v>
      </c>
      <c r="G208" s="40">
        <v>228.83333333333326</v>
      </c>
      <c r="H208" s="40">
        <v>243.5333333333333</v>
      </c>
      <c r="I208" s="40">
        <v>246.71666666666664</v>
      </c>
      <c r="J208" s="40">
        <v>250.88333333333333</v>
      </c>
      <c r="K208" s="31">
        <v>242.55</v>
      </c>
      <c r="L208" s="31">
        <v>235.2</v>
      </c>
      <c r="M208" s="31">
        <v>6.0448599999999999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806.8</v>
      </c>
      <c r="D209" s="40">
        <v>815.55000000000007</v>
      </c>
      <c r="E209" s="40">
        <v>792.10000000000014</v>
      </c>
      <c r="F209" s="40">
        <v>777.40000000000009</v>
      </c>
      <c r="G209" s="40">
        <v>753.95000000000016</v>
      </c>
      <c r="H209" s="40">
        <v>830.25000000000011</v>
      </c>
      <c r="I209" s="40">
        <v>853.70000000000016</v>
      </c>
      <c r="J209" s="40">
        <v>868.40000000000009</v>
      </c>
      <c r="K209" s="31">
        <v>839</v>
      </c>
      <c r="L209" s="31">
        <v>800.85</v>
      </c>
      <c r="M209" s="31">
        <v>6.5841900000000004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286.39999999999998</v>
      </c>
      <c r="D210" s="40">
        <v>283.83333333333331</v>
      </c>
      <c r="E210" s="40">
        <v>278.66666666666663</v>
      </c>
      <c r="F210" s="40">
        <v>270.93333333333334</v>
      </c>
      <c r="G210" s="40">
        <v>265.76666666666665</v>
      </c>
      <c r="H210" s="40">
        <v>291.56666666666661</v>
      </c>
      <c r="I210" s="40">
        <v>296.73333333333323</v>
      </c>
      <c r="J210" s="40">
        <v>304.46666666666658</v>
      </c>
      <c r="K210" s="31">
        <v>289</v>
      </c>
      <c r="L210" s="31">
        <v>276.10000000000002</v>
      </c>
      <c r="M210" s="31">
        <v>329.36022000000003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6.25</v>
      </c>
      <c r="D211" s="40">
        <v>6.2</v>
      </c>
      <c r="E211" s="40">
        <v>6.1000000000000005</v>
      </c>
      <c r="F211" s="40">
        <v>5.95</v>
      </c>
      <c r="G211" s="40">
        <v>5.8500000000000005</v>
      </c>
      <c r="H211" s="40">
        <v>6.3500000000000005</v>
      </c>
      <c r="I211" s="40">
        <v>6.45</v>
      </c>
      <c r="J211" s="40">
        <v>6.6000000000000005</v>
      </c>
      <c r="K211" s="31">
        <v>6.3</v>
      </c>
      <c r="L211" s="31">
        <v>6.05</v>
      </c>
      <c r="M211" s="31">
        <v>1605.7197200000001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973.65</v>
      </c>
      <c r="D212" s="40">
        <v>972.21666666666658</v>
      </c>
      <c r="E212" s="40">
        <v>964.48333333333312</v>
      </c>
      <c r="F212" s="40">
        <v>955.31666666666649</v>
      </c>
      <c r="G212" s="40">
        <v>947.58333333333303</v>
      </c>
      <c r="H212" s="40">
        <v>981.38333333333321</v>
      </c>
      <c r="I212" s="40">
        <v>989.11666666666656</v>
      </c>
      <c r="J212" s="40">
        <v>998.2833333333333</v>
      </c>
      <c r="K212" s="31">
        <v>979.95</v>
      </c>
      <c r="L212" s="31">
        <v>963.05</v>
      </c>
      <c r="M212" s="31">
        <v>10.7408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1996</v>
      </c>
      <c r="D213" s="40">
        <v>2004.3</v>
      </c>
      <c r="E213" s="40">
        <v>1979.8</v>
      </c>
      <c r="F213" s="40">
        <v>1963.6</v>
      </c>
      <c r="G213" s="40">
        <v>1939.1</v>
      </c>
      <c r="H213" s="40">
        <v>2020.5</v>
      </c>
      <c r="I213" s="40">
        <v>2045</v>
      </c>
      <c r="J213" s="40">
        <v>2061.1999999999998</v>
      </c>
      <c r="K213" s="31">
        <v>2028.8</v>
      </c>
      <c r="L213" s="31">
        <v>1988.1</v>
      </c>
      <c r="M213" s="31">
        <v>0.98714000000000002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633.54999999999995</v>
      </c>
      <c r="D214" s="40">
        <v>631.2166666666667</v>
      </c>
      <c r="E214" s="40">
        <v>626.43333333333339</v>
      </c>
      <c r="F214" s="40">
        <v>619.31666666666672</v>
      </c>
      <c r="G214" s="40">
        <v>614.53333333333342</v>
      </c>
      <c r="H214" s="40">
        <v>638.33333333333337</v>
      </c>
      <c r="I214" s="40">
        <v>643.11666666666667</v>
      </c>
      <c r="J214" s="40">
        <v>650.23333333333335</v>
      </c>
      <c r="K214" s="40">
        <v>636</v>
      </c>
      <c r="L214" s="40">
        <v>624.1</v>
      </c>
      <c r="M214" s="40">
        <v>44.837179999999996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11</v>
      </c>
      <c r="D215" s="40">
        <v>10.983333333333334</v>
      </c>
      <c r="E215" s="40">
        <v>10.716666666666669</v>
      </c>
      <c r="F215" s="40">
        <v>10.433333333333334</v>
      </c>
      <c r="G215" s="40">
        <v>10.166666666666668</v>
      </c>
      <c r="H215" s="40">
        <v>11.266666666666669</v>
      </c>
      <c r="I215" s="40">
        <v>11.533333333333335</v>
      </c>
      <c r="J215" s="40">
        <v>11.81666666666667</v>
      </c>
      <c r="K215" s="40">
        <v>11.25</v>
      </c>
      <c r="L215" s="40">
        <v>10.7</v>
      </c>
      <c r="M215" s="40">
        <v>1285.70784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172.05</v>
      </c>
      <c r="D216" s="40">
        <v>171.45000000000002</v>
      </c>
      <c r="E216" s="40">
        <v>170.20000000000005</v>
      </c>
      <c r="F216" s="40">
        <v>168.35000000000002</v>
      </c>
      <c r="G216" s="40">
        <v>167.10000000000005</v>
      </c>
      <c r="H216" s="40">
        <v>173.30000000000004</v>
      </c>
      <c r="I216" s="40">
        <v>174.54999999999998</v>
      </c>
      <c r="J216" s="40">
        <v>176.40000000000003</v>
      </c>
      <c r="K216" s="40">
        <v>172.7</v>
      </c>
      <c r="L216" s="40">
        <v>169.6</v>
      </c>
      <c r="M216" s="40">
        <v>65.709360000000004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6"/>
      <c r="B1" s="517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44433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9" t="s">
        <v>16</v>
      </c>
      <c r="B9" s="511" t="s">
        <v>18</v>
      </c>
      <c r="C9" s="515" t="s">
        <v>20</v>
      </c>
      <c r="D9" s="515" t="s">
        <v>21</v>
      </c>
      <c r="E9" s="506" t="s">
        <v>22</v>
      </c>
      <c r="F9" s="507"/>
      <c r="G9" s="508"/>
      <c r="H9" s="506" t="s">
        <v>23</v>
      </c>
      <c r="I9" s="507"/>
      <c r="J9" s="508"/>
      <c r="K9" s="26"/>
      <c r="L9" s="27"/>
      <c r="M9" s="55"/>
      <c r="N9" s="1"/>
      <c r="O9" s="1"/>
    </row>
    <row r="10" spans="1:15" ht="42.75" customHeight="1">
      <c r="A10" s="513"/>
      <c r="B10" s="514"/>
      <c r="C10" s="514"/>
      <c r="D10" s="51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23193.25</v>
      </c>
      <c r="D11" s="40">
        <v>23057.5</v>
      </c>
      <c r="E11" s="40">
        <v>22886.5</v>
      </c>
      <c r="F11" s="40">
        <v>22579.75</v>
      </c>
      <c r="G11" s="40">
        <v>22408.75</v>
      </c>
      <c r="H11" s="40">
        <v>23364.25</v>
      </c>
      <c r="I11" s="40">
        <v>23535.25</v>
      </c>
      <c r="J11" s="40">
        <v>23842</v>
      </c>
      <c r="K11" s="31">
        <v>23228.5</v>
      </c>
      <c r="L11" s="31">
        <v>22750.75</v>
      </c>
      <c r="M11" s="31">
        <v>0.26374999999999998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1696.9</v>
      </c>
      <c r="D12" s="40">
        <v>1694.6499999999999</v>
      </c>
      <c r="E12" s="40">
        <v>1664.2999999999997</v>
      </c>
      <c r="F12" s="40">
        <v>1631.6999999999998</v>
      </c>
      <c r="G12" s="40">
        <v>1601.3499999999997</v>
      </c>
      <c r="H12" s="40">
        <v>1727.2499999999998</v>
      </c>
      <c r="I12" s="40">
        <v>1757.5999999999997</v>
      </c>
      <c r="J12" s="40">
        <v>1790.1999999999998</v>
      </c>
      <c r="K12" s="31">
        <v>1725</v>
      </c>
      <c r="L12" s="31">
        <v>1662.05</v>
      </c>
      <c r="M12" s="31">
        <v>0.76587000000000005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1849.95</v>
      </c>
      <c r="D13" s="40">
        <v>1840.6499999999999</v>
      </c>
      <c r="E13" s="40">
        <v>1819.2999999999997</v>
      </c>
      <c r="F13" s="40">
        <v>1788.6499999999999</v>
      </c>
      <c r="G13" s="40">
        <v>1767.2999999999997</v>
      </c>
      <c r="H13" s="40">
        <v>1871.2999999999997</v>
      </c>
      <c r="I13" s="40">
        <v>1892.6499999999996</v>
      </c>
      <c r="J13" s="40">
        <v>1923.2999999999997</v>
      </c>
      <c r="K13" s="31">
        <v>1862</v>
      </c>
      <c r="L13" s="31">
        <v>1810</v>
      </c>
      <c r="M13" s="31">
        <v>0.37858999999999998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2280.9499999999998</v>
      </c>
      <c r="D14" s="40">
        <v>2277.2666666666664</v>
      </c>
      <c r="E14" s="40">
        <v>2260.6833333333329</v>
      </c>
      <c r="F14" s="40">
        <v>2240.4166666666665</v>
      </c>
      <c r="G14" s="40">
        <v>2223.833333333333</v>
      </c>
      <c r="H14" s="40">
        <v>2297.5333333333328</v>
      </c>
      <c r="I14" s="40">
        <v>2314.1166666666668</v>
      </c>
      <c r="J14" s="40">
        <v>2334.3833333333328</v>
      </c>
      <c r="K14" s="31">
        <v>2293.85</v>
      </c>
      <c r="L14" s="31">
        <v>2257</v>
      </c>
      <c r="M14" s="31">
        <v>4.2318600000000002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1925.05</v>
      </c>
      <c r="D15" s="40">
        <v>1920</v>
      </c>
      <c r="E15" s="40">
        <v>1902.1</v>
      </c>
      <c r="F15" s="40">
        <v>1879.1499999999999</v>
      </c>
      <c r="G15" s="40">
        <v>1861.2499999999998</v>
      </c>
      <c r="H15" s="40">
        <v>1942.95</v>
      </c>
      <c r="I15" s="40">
        <v>1960.8500000000001</v>
      </c>
      <c r="J15" s="40">
        <v>1983.8000000000002</v>
      </c>
      <c r="K15" s="31">
        <v>1937.9</v>
      </c>
      <c r="L15" s="31">
        <v>1897.05</v>
      </c>
      <c r="M15" s="31">
        <v>0.40076000000000001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1515.55</v>
      </c>
      <c r="D16" s="40">
        <v>1512.3499999999997</v>
      </c>
      <c r="E16" s="40">
        <v>1486.0499999999993</v>
      </c>
      <c r="F16" s="40">
        <v>1456.5499999999995</v>
      </c>
      <c r="G16" s="40">
        <v>1430.2499999999991</v>
      </c>
      <c r="H16" s="40">
        <v>1541.8499999999995</v>
      </c>
      <c r="I16" s="40">
        <v>1568.15</v>
      </c>
      <c r="J16" s="40">
        <v>1597.6499999999996</v>
      </c>
      <c r="K16" s="31">
        <v>1538.65</v>
      </c>
      <c r="L16" s="31">
        <v>1482.85</v>
      </c>
      <c r="M16" s="31">
        <v>3.2562000000000002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1359.75</v>
      </c>
      <c r="D17" s="40">
        <v>1346.5333333333333</v>
      </c>
      <c r="E17" s="40">
        <v>1303.2166666666667</v>
      </c>
      <c r="F17" s="40">
        <v>1246.6833333333334</v>
      </c>
      <c r="G17" s="40">
        <v>1203.3666666666668</v>
      </c>
      <c r="H17" s="40">
        <v>1403.0666666666666</v>
      </c>
      <c r="I17" s="40">
        <v>1446.3833333333332</v>
      </c>
      <c r="J17" s="40">
        <v>1502.9166666666665</v>
      </c>
      <c r="K17" s="31">
        <v>1389.85</v>
      </c>
      <c r="L17" s="31">
        <v>1290</v>
      </c>
      <c r="M17" s="31">
        <v>21.411149999999999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613.5</v>
      </c>
      <c r="D18" s="40">
        <v>603.61666666666667</v>
      </c>
      <c r="E18" s="40">
        <v>591.23333333333335</v>
      </c>
      <c r="F18" s="40">
        <v>568.9666666666667</v>
      </c>
      <c r="G18" s="40">
        <v>556.58333333333337</v>
      </c>
      <c r="H18" s="40">
        <v>625.88333333333333</v>
      </c>
      <c r="I18" s="40">
        <v>638.26666666666677</v>
      </c>
      <c r="J18" s="40">
        <v>660.5333333333333</v>
      </c>
      <c r="K18" s="31">
        <v>616</v>
      </c>
      <c r="L18" s="31">
        <v>581.35</v>
      </c>
      <c r="M18" s="31">
        <v>2.7000099999999998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921</v>
      </c>
      <c r="D19" s="40">
        <v>916.91666666666663</v>
      </c>
      <c r="E19" s="40">
        <v>909.08333333333326</v>
      </c>
      <c r="F19" s="40">
        <v>897.16666666666663</v>
      </c>
      <c r="G19" s="40">
        <v>889.33333333333326</v>
      </c>
      <c r="H19" s="40">
        <v>928.83333333333326</v>
      </c>
      <c r="I19" s="40">
        <v>936.66666666666652</v>
      </c>
      <c r="J19" s="40">
        <v>948.58333333333326</v>
      </c>
      <c r="K19" s="31">
        <v>924.75</v>
      </c>
      <c r="L19" s="31">
        <v>905</v>
      </c>
      <c r="M19" s="31">
        <v>6.5474600000000001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2403.5500000000002</v>
      </c>
      <c r="D20" s="40">
        <v>2395.9166666666665</v>
      </c>
      <c r="E20" s="40">
        <v>2368.1333333333332</v>
      </c>
      <c r="F20" s="40">
        <v>2332.7166666666667</v>
      </c>
      <c r="G20" s="40">
        <v>2304.9333333333334</v>
      </c>
      <c r="H20" s="40">
        <v>2431.333333333333</v>
      </c>
      <c r="I20" s="40">
        <v>2459.1166666666668</v>
      </c>
      <c r="J20" s="40">
        <v>2494.5333333333328</v>
      </c>
      <c r="K20" s="31">
        <v>2423.6999999999998</v>
      </c>
      <c r="L20" s="31">
        <v>2360.5</v>
      </c>
      <c r="M20" s="31">
        <v>1.15256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18925.3</v>
      </c>
      <c r="D21" s="40">
        <v>18963.683333333334</v>
      </c>
      <c r="E21" s="40">
        <v>18829.616666666669</v>
      </c>
      <c r="F21" s="40">
        <v>18733.933333333334</v>
      </c>
      <c r="G21" s="40">
        <v>18599.866666666669</v>
      </c>
      <c r="H21" s="40">
        <v>19059.366666666669</v>
      </c>
      <c r="I21" s="40">
        <v>19193.433333333334</v>
      </c>
      <c r="J21" s="40">
        <v>19289.116666666669</v>
      </c>
      <c r="K21" s="31">
        <v>19097.75</v>
      </c>
      <c r="L21" s="31">
        <v>18868</v>
      </c>
      <c r="M21" s="31">
        <v>6.6659999999999997E-2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1437.8</v>
      </c>
      <c r="D22" s="40">
        <v>1425.3999999999999</v>
      </c>
      <c r="E22" s="40">
        <v>1402.3999999999996</v>
      </c>
      <c r="F22" s="40">
        <v>1366.9999999999998</v>
      </c>
      <c r="G22" s="40">
        <v>1343.9999999999995</v>
      </c>
      <c r="H22" s="40">
        <v>1460.7999999999997</v>
      </c>
      <c r="I22" s="40">
        <v>1483.8000000000002</v>
      </c>
      <c r="J22" s="40">
        <v>1519.1999999999998</v>
      </c>
      <c r="K22" s="31">
        <v>1448.4</v>
      </c>
      <c r="L22" s="31">
        <v>1390</v>
      </c>
      <c r="M22" s="31">
        <v>33.62312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949.7</v>
      </c>
      <c r="D23" s="40">
        <v>953.44999999999993</v>
      </c>
      <c r="E23" s="40">
        <v>929.89999999999986</v>
      </c>
      <c r="F23" s="40">
        <v>910.09999999999991</v>
      </c>
      <c r="G23" s="40">
        <v>886.54999999999984</v>
      </c>
      <c r="H23" s="40">
        <v>973.24999999999989</v>
      </c>
      <c r="I23" s="40">
        <v>996.79999999999984</v>
      </c>
      <c r="J23" s="40">
        <v>1016.5999999999999</v>
      </c>
      <c r="K23" s="31">
        <v>977</v>
      </c>
      <c r="L23" s="31">
        <v>933.65</v>
      </c>
      <c r="M23" s="31">
        <v>28.388870000000001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695.4</v>
      </c>
      <c r="D24" s="40">
        <v>688.63333333333333</v>
      </c>
      <c r="E24" s="40">
        <v>675.26666666666665</v>
      </c>
      <c r="F24" s="40">
        <v>655.13333333333333</v>
      </c>
      <c r="G24" s="40">
        <v>641.76666666666665</v>
      </c>
      <c r="H24" s="40">
        <v>708.76666666666665</v>
      </c>
      <c r="I24" s="40">
        <v>722.13333333333321</v>
      </c>
      <c r="J24" s="40">
        <v>742.26666666666665</v>
      </c>
      <c r="K24" s="31">
        <v>702</v>
      </c>
      <c r="L24" s="31">
        <v>668.5</v>
      </c>
      <c r="M24" s="31">
        <v>76.4071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1182.75</v>
      </c>
      <c r="D25" s="40">
        <v>1178.5</v>
      </c>
      <c r="E25" s="40">
        <v>1174.25</v>
      </c>
      <c r="F25" s="40">
        <v>1165.75</v>
      </c>
      <c r="G25" s="40">
        <v>1161.5</v>
      </c>
      <c r="H25" s="40">
        <v>1187</v>
      </c>
      <c r="I25" s="40">
        <v>1191.25</v>
      </c>
      <c r="J25" s="40">
        <v>1199.75</v>
      </c>
      <c r="K25" s="31">
        <v>1182.75</v>
      </c>
      <c r="L25" s="31">
        <v>1170</v>
      </c>
      <c r="M25" s="31">
        <v>1.2144699999999999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1238.55</v>
      </c>
      <c r="D26" s="40">
        <v>1238.55</v>
      </c>
      <c r="E26" s="40">
        <v>1238.55</v>
      </c>
      <c r="F26" s="40">
        <v>1238.55</v>
      </c>
      <c r="G26" s="40">
        <v>1238.55</v>
      </c>
      <c r="H26" s="40">
        <v>1238.55</v>
      </c>
      <c r="I26" s="40">
        <v>1238.55</v>
      </c>
      <c r="J26" s="40">
        <v>1238.55</v>
      </c>
      <c r="K26" s="31">
        <v>1238.55</v>
      </c>
      <c r="L26" s="31">
        <v>1238.55</v>
      </c>
      <c r="M26" s="31">
        <v>0.56394999999999995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101.6</v>
      </c>
      <c r="D27" s="40">
        <v>101.25</v>
      </c>
      <c r="E27" s="40">
        <v>99.85</v>
      </c>
      <c r="F27" s="40">
        <v>98.1</v>
      </c>
      <c r="G27" s="40">
        <v>96.699999999999989</v>
      </c>
      <c r="H27" s="40">
        <v>103</v>
      </c>
      <c r="I27" s="40">
        <v>104.4</v>
      </c>
      <c r="J27" s="40">
        <v>106.15</v>
      </c>
      <c r="K27" s="31">
        <v>102.65</v>
      </c>
      <c r="L27" s="31">
        <v>99.5</v>
      </c>
      <c r="M27" s="31">
        <v>36.713009999999997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198.15</v>
      </c>
      <c r="D28" s="40">
        <v>195.5</v>
      </c>
      <c r="E28" s="40">
        <v>192</v>
      </c>
      <c r="F28" s="40">
        <v>185.85</v>
      </c>
      <c r="G28" s="40">
        <v>182.35</v>
      </c>
      <c r="H28" s="40">
        <v>201.65</v>
      </c>
      <c r="I28" s="40">
        <v>205.15</v>
      </c>
      <c r="J28" s="40">
        <v>211.3</v>
      </c>
      <c r="K28" s="31">
        <v>199</v>
      </c>
      <c r="L28" s="31">
        <v>189.35</v>
      </c>
      <c r="M28" s="31">
        <v>18.688559999999999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369.5</v>
      </c>
      <c r="D29" s="40">
        <v>368.55</v>
      </c>
      <c r="E29" s="40">
        <v>361.05</v>
      </c>
      <c r="F29" s="40">
        <v>352.6</v>
      </c>
      <c r="G29" s="40">
        <v>345.1</v>
      </c>
      <c r="H29" s="40">
        <v>377</v>
      </c>
      <c r="I29" s="40">
        <v>384.5</v>
      </c>
      <c r="J29" s="40">
        <v>392.95</v>
      </c>
      <c r="K29" s="31">
        <v>376.05</v>
      </c>
      <c r="L29" s="31">
        <v>360.1</v>
      </c>
      <c r="M29" s="31">
        <v>1.9759199999999999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272.2</v>
      </c>
      <c r="D30" s="40">
        <v>272.2</v>
      </c>
      <c r="E30" s="40">
        <v>268</v>
      </c>
      <c r="F30" s="40">
        <v>263.8</v>
      </c>
      <c r="G30" s="40">
        <v>259.60000000000002</v>
      </c>
      <c r="H30" s="40">
        <v>276.39999999999998</v>
      </c>
      <c r="I30" s="40">
        <v>280.59999999999991</v>
      </c>
      <c r="J30" s="40">
        <v>284.79999999999995</v>
      </c>
      <c r="K30" s="31">
        <v>276.39999999999998</v>
      </c>
      <c r="L30" s="31">
        <v>268</v>
      </c>
      <c r="M30" s="31">
        <v>3.8917600000000001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4015.75</v>
      </c>
      <c r="D31" s="40">
        <v>3973.4</v>
      </c>
      <c r="E31" s="40">
        <v>3918.8500000000004</v>
      </c>
      <c r="F31" s="40">
        <v>3821.9500000000003</v>
      </c>
      <c r="G31" s="40">
        <v>3767.4000000000005</v>
      </c>
      <c r="H31" s="40">
        <v>4070.3</v>
      </c>
      <c r="I31" s="40">
        <v>4124.8500000000004</v>
      </c>
      <c r="J31" s="40">
        <v>4221.75</v>
      </c>
      <c r="K31" s="31">
        <v>4027.95</v>
      </c>
      <c r="L31" s="31">
        <v>3876.5</v>
      </c>
      <c r="M31" s="31">
        <v>0.87977000000000005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2205.15</v>
      </c>
      <c r="D32" s="40">
        <v>2214.0333333333333</v>
      </c>
      <c r="E32" s="40">
        <v>2182.5666666666666</v>
      </c>
      <c r="F32" s="40">
        <v>2159.9833333333331</v>
      </c>
      <c r="G32" s="40">
        <v>2128.5166666666664</v>
      </c>
      <c r="H32" s="40">
        <v>2236.6166666666668</v>
      </c>
      <c r="I32" s="40">
        <v>2268.083333333333</v>
      </c>
      <c r="J32" s="40">
        <v>2290.666666666667</v>
      </c>
      <c r="K32" s="31">
        <v>2245.5</v>
      </c>
      <c r="L32" s="31">
        <v>2191.4499999999998</v>
      </c>
      <c r="M32" s="31">
        <v>0.39229000000000003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2184.9</v>
      </c>
      <c r="D33" s="40">
        <v>2190.0499999999997</v>
      </c>
      <c r="E33" s="40">
        <v>2168.8499999999995</v>
      </c>
      <c r="F33" s="40">
        <v>2152.7999999999997</v>
      </c>
      <c r="G33" s="40">
        <v>2131.5999999999995</v>
      </c>
      <c r="H33" s="40">
        <v>2206.0999999999995</v>
      </c>
      <c r="I33" s="40">
        <v>2227.2999999999993</v>
      </c>
      <c r="J33" s="40">
        <v>2243.3499999999995</v>
      </c>
      <c r="K33" s="31">
        <v>2211.25</v>
      </c>
      <c r="L33" s="31">
        <v>2174</v>
      </c>
      <c r="M33" s="31">
        <v>8.1570000000000004E-2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102.25</v>
      </c>
      <c r="D34" s="40">
        <v>101.36666666666667</v>
      </c>
      <c r="E34" s="40">
        <v>98.383333333333354</v>
      </c>
      <c r="F34" s="40">
        <v>94.51666666666668</v>
      </c>
      <c r="G34" s="40">
        <v>91.53333333333336</v>
      </c>
      <c r="H34" s="40">
        <v>105.23333333333335</v>
      </c>
      <c r="I34" s="40">
        <v>108.21666666666667</v>
      </c>
      <c r="J34" s="40">
        <v>112.08333333333334</v>
      </c>
      <c r="K34" s="31">
        <v>104.35</v>
      </c>
      <c r="L34" s="31">
        <v>97.5</v>
      </c>
      <c r="M34" s="31">
        <v>4.5928199999999997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739.35</v>
      </c>
      <c r="D35" s="40">
        <v>737.29999999999984</v>
      </c>
      <c r="E35" s="40">
        <v>732.59999999999968</v>
      </c>
      <c r="F35" s="40">
        <v>725.8499999999998</v>
      </c>
      <c r="G35" s="40">
        <v>721.14999999999964</v>
      </c>
      <c r="H35" s="40">
        <v>744.04999999999973</v>
      </c>
      <c r="I35" s="40">
        <v>748.74999999999977</v>
      </c>
      <c r="J35" s="40">
        <v>755.49999999999977</v>
      </c>
      <c r="K35" s="31">
        <v>742</v>
      </c>
      <c r="L35" s="31">
        <v>730.55</v>
      </c>
      <c r="M35" s="31">
        <v>1.8238000000000001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3837.45</v>
      </c>
      <c r="D36" s="40">
        <v>3846.5</v>
      </c>
      <c r="E36" s="40">
        <v>3793</v>
      </c>
      <c r="F36" s="40">
        <v>3748.55</v>
      </c>
      <c r="G36" s="40">
        <v>3695.05</v>
      </c>
      <c r="H36" s="40">
        <v>3890.95</v>
      </c>
      <c r="I36" s="40">
        <v>3944.45</v>
      </c>
      <c r="J36" s="40">
        <v>3988.8999999999996</v>
      </c>
      <c r="K36" s="31">
        <v>3900</v>
      </c>
      <c r="L36" s="31">
        <v>3802.05</v>
      </c>
      <c r="M36" s="31">
        <v>2.6276700000000002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3956.25</v>
      </c>
      <c r="D37" s="40">
        <v>3959.0166666666664</v>
      </c>
      <c r="E37" s="40">
        <v>3902.7833333333328</v>
      </c>
      <c r="F37" s="40">
        <v>3849.3166666666666</v>
      </c>
      <c r="G37" s="40">
        <v>3793.083333333333</v>
      </c>
      <c r="H37" s="40">
        <v>4012.4833333333327</v>
      </c>
      <c r="I37" s="40">
        <v>4068.7166666666662</v>
      </c>
      <c r="J37" s="40">
        <v>4122.1833333333325</v>
      </c>
      <c r="K37" s="31">
        <v>4015.25</v>
      </c>
      <c r="L37" s="31">
        <v>3905.55</v>
      </c>
      <c r="M37" s="31">
        <v>0.86002999999999996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21.2</v>
      </c>
      <c r="D38" s="40">
        <v>21.15</v>
      </c>
      <c r="E38" s="40">
        <v>20.699999999999996</v>
      </c>
      <c r="F38" s="40">
        <v>20.199999999999996</v>
      </c>
      <c r="G38" s="40">
        <v>19.749999999999993</v>
      </c>
      <c r="H38" s="40">
        <v>21.65</v>
      </c>
      <c r="I38" s="40">
        <v>22.1</v>
      </c>
      <c r="J38" s="40">
        <v>22.6</v>
      </c>
      <c r="K38" s="31">
        <v>21.6</v>
      </c>
      <c r="L38" s="31">
        <v>20.65</v>
      </c>
      <c r="M38" s="31">
        <v>54.503740000000001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685.95</v>
      </c>
      <c r="D39" s="40">
        <v>683.58333333333337</v>
      </c>
      <c r="E39" s="40">
        <v>677.66666666666674</v>
      </c>
      <c r="F39" s="40">
        <v>669.38333333333333</v>
      </c>
      <c r="G39" s="40">
        <v>663.4666666666667</v>
      </c>
      <c r="H39" s="40">
        <v>691.86666666666679</v>
      </c>
      <c r="I39" s="40">
        <v>697.78333333333353</v>
      </c>
      <c r="J39" s="40">
        <v>706.06666666666683</v>
      </c>
      <c r="K39" s="31">
        <v>689.5</v>
      </c>
      <c r="L39" s="31">
        <v>675.3</v>
      </c>
      <c r="M39" s="31">
        <v>10.58994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2803.6</v>
      </c>
      <c r="D40" s="40">
        <v>2782.8666666666668</v>
      </c>
      <c r="E40" s="40">
        <v>2745.7333333333336</v>
      </c>
      <c r="F40" s="40">
        <v>2687.8666666666668</v>
      </c>
      <c r="G40" s="40">
        <v>2650.7333333333336</v>
      </c>
      <c r="H40" s="40">
        <v>2840.7333333333336</v>
      </c>
      <c r="I40" s="40">
        <v>2877.8666666666668</v>
      </c>
      <c r="J40" s="40">
        <v>2935.7333333333336</v>
      </c>
      <c r="K40" s="31">
        <v>2820</v>
      </c>
      <c r="L40" s="31">
        <v>2725</v>
      </c>
      <c r="M40" s="31">
        <v>0.21976999999999999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395.35</v>
      </c>
      <c r="D41" s="40">
        <v>392.7166666666667</v>
      </c>
      <c r="E41" s="40">
        <v>388.93333333333339</v>
      </c>
      <c r="F41" s="40">
        <v>382.51666666666671</v>
      </c>
      <c r="G41" s="40">
        <v>378.73333333333341</v>
      </c>
      <c r="H41" s="40">
        <v>399.13333333333338</v>
      </c>
      <c r="I41" s="40">
        <v>402.91666666666669</v>
      </c>
      <c r="J41" s="40">
        <v>409.33333333333337</v>
      </c>
      <c r="K41" s="31">
        <v>396.5</v>
      </c>
      <c r="L41" s="31">
        <v>386.3</v>
      </c>
      <c r="M41" s="31">
        <v>39.784089999999999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1110.7</v>
      </c>
      <c r="D42" s="40">
        <v>1082.7333333333333</v>
      </c>
      <c r="E42" s="40">
        <v>1041.9666666666667</v>
      </c>
      <c r="F42" s="40">
        <v>973.23333333333335</v>
      </c>
      <c r="G42" s="40">
        <v>932.4666666666667</v>
      </c>
      <c r="H42" s="40">
        <v>1151.4666666666667</v>
      </c>
      <c r="I42" s="40">
        <v>1192.2333333333336</v>
      </c>
      <c r="J42" s="40">
        <v>1260.9666666666667</v>
      </c>
      <c r="K42" s="31">
        <v>1123.5</v>
      </c>
      <c r="L42" s="31">
        <v>1014</v>
      </c>
      <c r="M42" s="31">
        <v>6.21617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4840.75</v>
      </c>
      <c r="D43" s="40">
        <v>4826.7833333333338</v>
      </c>
      <c r="E43" s="40">
        <v>4764.6166666666677</v>
      </c>
      <c r="F43" s="40">
        <v>4688.4833333333336</v>
      </c>
      <c r="G43" s="40">
        <v>4626.3166666666675</v>
      </c>
      <c r="H43" s="40">
        <v>4902.9166666666679</v>
      </c>
      <c r="I43" s="40">
        <v>4965.0833333333339</v>
      </c>
      <c r="J43" s="40">
        <v>5041.2166666666681</v>
      </c>
      <c r="K43" s="31">
        <v>4888.95</v>
      </c>
      <c r="L43" s="31">
        <v>4750.6499999999996</v>
      </c>
      <c r="M43" s="31">
        <v>15.766629999999999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209</v>
      </c>
      <c r="D44" s="40">
        <v>207.28333333333333</v>
      </c>
      <c r="E44" s="40">
        <v>205.06666666666666</v>
      </c>
      <c r="F44" s="40">
        <v>201.13333333333333</v>
      </c>
      <c r="G44" s="40">
        <v>198.91666666666666</v>
      </c>
      <c r="H44" s="40">
        <v>211.21666666666667</v>
      </c>
      <c r="I44" s="40">
        <v>213.43333333333331</v>
      </c>
      <c r="J44" s="40">
        <v>217.36666666666667</v>
      </c>
      <c r="K44" s="31">
        <v>209.5</v>
      </c>
      <c r="L44" s="31">
        <v>203.35</v>
      </c>
      <c r="M44" s="31">
        <v>32.087910000000001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334.1</v>
      </c>
      <c r="D45" s="40">
        <v>331.23333333333329</v>
      </c>
      <c r="E45" s="40">
        <v>327.51666666666659</v>
      </c>
      <c r="F45" s="40">
        <v>320.93333333333328</v>
      </c>
      <c r="G45" s="40">
        <v>317.21666666666658</v>
      </c>
      <c r="H45" s="40">
        <v>337.81666666666661</v>
      </c>
      <c r="I45" s="40">
        <v>341.5333333333333</v>
      </c>
      <c r="J45" s="40">
        <v>348.11666666666662</v>
      </c>
      <c r="K45" s="31">
        <v>334.95</v>
      </c>
      <c r="L45" s="31">
        <v>324.64999999999998</v>
      </c>
      <c r="M45" s="31">
        <v>0.53083999999999998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119.7</v>
      </c>
      <c r="D46" s="40">
        <v>118.78333333333335</v>
      </c>
      <c r="E46" s="40">
        <v>117.06666666666669</v>
      </c>
      <c r="F46" s="40">
        <v>114.43333333333335</v>
      </c>
      <c r="G46" s="40">
        <v>112.7166666666667</v>
      </c>
      <c r="H46" s="40">
        <v>121.41666666666669</v>
      </c>
      <c r="I46" s="40">
        <v>123.13333333333335</v>
      </c>
      <c r="J46" s="40">
        <v>125.76666666666668</v>
      </c>
      <c r="K46" s="31">
        <v>120.5</v>
      </c>
      <c r="L46" s="31">
        <v>116.15</v>
      </c>
      <c r="M46" s="31">
        <v>145.42595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100.25</v>
      </c>
      <c r="D47" s="40">
        <v>99.2</v>
      </c>
      <c r="E47" s="40">
        <v>97.5</v>
      </c>
      <c r="F47" s="40">
        <v>94.75</v>
      </c>
      <c r="G47" s="40">
        <v>93.05</v>
      </c>
      <c r="H47" s="40">
        <v>101.95</v>
      </c>
      <c r="I47" s="40">
        <v>103.65000000000002</v>
      </c>
      <c r="J47" s="40">
        <v>106.4</v>
      </c>
      <c r="K47" s="31">
        <v>100.9</v>
      </c>
      <c r="L47" s="31">
        <v>96.45</v>
      </c>
      <c r="M47" s="31">
        <v>12.44075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3045.95</v>
      </c>
      <c r="D48" s="40">
        <v>3057.7666666666664</v>
      </c>
      <c r="E48" s="40">
        <v>3022.7333333333327</v>
      </c>
      <c r="F48" s="40">
        <v>2999.5166666666664</v>
      </c>
      <c r="G48" s="40">
        <v>2964.4833333333327</v>
      </c>
      <c r="H48" s="40">
        <v>3080.9833333333327</v>
      </c>
      <c r="I48" s="40">
        <v>3116.0166666666664</v>
      </c>
      <c r="J48" s="40">
        <v>3139.2333333333327</v>
      </c>
      <c r="K48" s="31">
        <v>3092.8</v>
      </c>
      <c r="L48" s="31">
        <v>3034.55</v>
      </c>
      <c r="M48" s="31">
        <v>7.6370399999999998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187.2</v>
      </c>
      <c r="D49" s="40">
        <v>190.1</v>
      </c>
      <c r="E49" s="40">
        <v>182.2</v>
      </c>
      <c r="F49" s="40">
        <v>177.2</v>
      </c>
      <c r="G49" s="40">
        <v>169.29999999999998</v>
      </c>
      <c r="H49" s="40">
        <v>195.1</v>
      </c>
      <c r="I49" s="40">
        <v>203.00000000000003</v>
      </c>
      <c r="J49" s="40">
        <v>208</v>
      </c>
      <c r="K49" s="31">
        <v>198</v>
      </c>
      <c r="L49" s="31">
        <v>185.1</v>
      </c>
      <c r="M49" s="31">
        <v>41.420549999999999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3085.45</v>
      </c>
      <c r="D50" s="40">
        <v>3100.5333333333333</v>
      </c>
      <c r="E50" s="40">
        <v>3061.0666666666666</v>
      </c>
      <c r="F50" s="40">
        <v>3036.6833333333334</v>
      </c>
      <c r="G50" s="40">
        <v>2997.2166666666667</v>
      </c>
      <c r="H50" s="40">
        <v>3124.9166666666665</v>
      </c>
      <c r="I50" s="40">
        <v>3164.3833333333328</v>
      </c>
      <c r="J50" s="40">
        <v>3188.7666666666664</v>
      </c>
      <c r="K50" s="31">
        <v>3140</v>
      </c>
      <c r="L50" s="31">
        <v>3076.15</v>
      </c>
      <c r="M50" s="31">
        <v>0.18065000000000001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1972.6</v>
      </c>
      <c r="D51" s="40">
        <v>1978.8666666666668</v>
      </c>
      <c r="E51" s="40">
        <v>1948.7333333333336</v>
      </c>
      <c r="F51" s="40">
        <v>1924.8666666666668</v>
      </c>
      <c r="G51" s="40">
        <v>1894.7333333333336</v>
      </c>
      <c r="H51" s="40">
        <v>2002.7333333333336</v>
      </c>
      <c r="I51" s="40">
        <v>2032.8666666666668</v>
      </c>
      <c r="J51" s="40">
        <v>2056.7333333333336</v>
      </c>
      <c r="K51" s="31">
        <v>2009</v>
      </c>
      <c r="L51" s="31">
        <v>1955</v>
      </c>
      <c r="M51" s="31">
        <v>5.0195600000000002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8927.25</v>
      </c>
      <c r="D52" s="40">
        <v>8982.0666666666675</v>
      </c>
      <c r="E52" s="40">
        <v>8831.133333333335</v>
      </c>
      <c r="F52" s="40">
        <v>8735.0166666666682</v>
      </c>
      <c r="G52" s="40">
        <v>8584.0833333333358</v>
      </c>
      <c r="H52" s="40">
        <v>9078.1833333333343</v>
      </c>
      <c r="I52" s="40">
        <v>9229.116666666665</v>
      </c>
      <c r="J52" s="40">
        <v>9325.2333333333336</v>
      </c>
      <c r="K52" s="31">
        <v>9133</v>
      </c>
      <c r="L52" s="31">
        <v>8885.9500000000007</v>
      </c>
      <c r="M52" s="31">
        <v>9.1429999999999997E-2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688.2</v>
      </c>
      <c r="D53" s="40">
        <v>679.93333333333328</v>
      </c>
      <c r="E53" s="40">
        <v>668.56666666666661</v>
      </c>
      <c r="F53" s="40">
        <v>648.93333333333328</v>
      </c>
      <c r="G53" s="40">
        <v>637.56666666666661</v>
      </c>
      <c r="H53" s="40">
        <v>699.56666666666661</v>
      </c>
      <c r="I53" s="40">
        <v>710.93333333333317</v>
      </c>
      <c r="J53" s="40">
        <v>730.56666666666661</v>
      </c>
      <c r="K53" s="31">
        <v>691.3</v>
      </c>
      <c r="L53" s="31">
        <v>660.3</v>
      </c>
      <c r="M53" s="31">
        <v>95.660769999999999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538.75</v>
      </c>
      <c r="D54" s="40">
        <v>537.68333333333328</v>
      </c>
      <c r="E54" s="40">
        <v>527.86666666666656</v>
      </c>
      <c r="F54" s="40">
        <v>516.98333333333323</v>
      </c>
      <c r="G54" s="40">
        <v>507.16666666666652</v>
      </c>
      <c r="H54" s="40">
        <v>548.56666666666661</v>
      </c>
      <c r="I54" s="40">
        <v>558.38333333333344</v>
      </c>
      <c r="J54" s="40">
        <v>569.26666666666665</v>
      </c>
      <c r="K54" s="31">
        <v>547.5</v>
      </c>
      <c r="L54" s="31">
        <v>526.79999999999995</v>
      </c>
      <c r="M54" s="31">
        <v>2.63672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3708.55</v>
      </c>
      <c r="D55" s="40">
        <v>3719.5166666666664</v>
      </c>
      <c r="E55" s="40">
        <v>3669.0333333333328</v>
      </c>
      <c r="F55" s="40">
        <v>3629.5166666666664</v>
      </c>
      <c r="G55" s="40">
        <v>3579.0333333333328</v>
      </c>
      <c r="H55" s="40">
        <v>3759.0333333333328</v>
      </c>
      <c r="I55" s="40">
        <v>3809.5166666666664</v>
      </c>
      <c r="J55" s="40">
        <v>3849.0333333333328</v>
      </c>
      <c r="K55" s="31">
        <v>3770</v>
      </c>
      <c r="L55" s="31">
        <v>3680</v>
      </c>
      <c r="M55" s="31">
        <v>3.4393699999999998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746.35</v>
      </c>
      <c r="D56" s="40">
        <v>742.51666666666677</v>
      </c>
      <c r="E56" s="40">
        <v>735.33333333333348</v>
      </c>
      <c r="F56" s="40">
        <v>724.31666666666672</v>
      </c>
      <c r="G56" s="40">
        <v>717.13333333333344</v>
      </c>
      <c r="H56" s="40">
        <v>753.53333333333353</v>
      </c>
      <c r="I56" s="40">
        <v>760.7166666666667</v>
      </c>
      <c r="J56" s="40">
        <v>771.73333333333358</v>
      </c>
      <c r="K56" s="31">
        <v>749.7</v>
      </c>
      <c r="L56" s="31">
        <v>731.5</v>
      </c>
      <c r="M56" s="31">
        <v>45.37435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3514.4</v>
      </c>
      <c r="D57" s="40">
        <v>3523.1333333333332</v>
      </c>
      <c r="E57" s="40">
        <v>3430.2666666666664</v>
      </c>
      <c r="F57" s="40">
        <v>3346.1333333333332</v>
      </c>
      <c r="G57" s="40">
        <v>3253.2666666666664</v>
      </c>
      <c r="H57" s="40">
        <v>3607.2666666666664</v>
      </c>
      <c r="I57" s="40">
        <v>3700.1333333333332</v>
      </c>
      <c r="J57" s="40">
        <v>3784.2666666666664</v>
      </c>
      <c r="K57" s="31">
        <v>3616</v>
      </c>
      <c r="L57" s="31">
        <v>3439</v>
      </c>
      <c r="M57" s="31">
        <v>1.3794999999999999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1288.9000000000001</v>
      </c>
      <c r="D58" s="40">
        <v>1287.6166666666668</v>
      </c>
      <c r="E58" s="40">
        <v>1274.2833333333335</v>
      </c>
      <c r="F58" s="40">
        <v>1259.6666666666667</v>
      </c>
      <c r="G58" s="40">
        <v>1246.3333333333335</v>
      </c>
      <c r="H58" s="40">
        <v>1302.2333333333336</v>
      </c>
      <c r="I58" s="40">
        <v>1315.5666666666666</v>
      </c>
      <c r="J58" s="40">
        <v>1330.1833333333336</v>
      </c>
      <c r="K58" s="31">
        <v>1300.95</v>
      </c>
      <c r="L58" s="31">
        <v>1273</v>
      </c>
      <c r="M58" s="31">
        <v>1.1070199999999999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1070.25</v>
      </c>
      <c r="D59" s="40">
        <v>1057.6166666666666</v>
      </c>
      <c r="E59" s="40">
        <v>1035.8833333333332</v>
      </c>
      <c r="F59" s="40">
        <v>1001.5166666666667</v>
      </c>
      <c r="G59" s="40">
        <v>979.7833333333333</v>
      </c>
      <c r="H59" s="40">
        <v>1091.9833333333331</v>
      </c>
      <c r="I59" s="40">
        <v>1113.7166666666662</v>
      </c>
      <c r="J59" s="40">
        <v>1148.083333333333</v>
      </c>
      <c r="K59" s="31">
        <v>1079.3499999999999</v>
      </c>
      <c r="L59" s="31">
        <v>1023.25</v>
      </c>
      <c r="M59" s="31">
        <v>6.1666999999999996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3714.75</v>
      </c>
      <c r="D60" s="40">
        <v>3696.8166666666671</v>
      </c>
      <c r="E60" s="40">
        <v>3671.6333333333341</v>
      </c>
      <c r="F60" s="40">
        <v>3628.5166666666669</v>
      </c>
      <c r="G60" s="40">
        <v>3603.3333333333339</v>
      </c>
      <c r="H60" s="40">
        <v>3739.9333333333343</v>
      </c>
      <c r="I60" s="40">
        <v>3765.1166666666677</v>
      </c>
      <c r="J60" s="40">
        <v>3808.2333333333345</v>
      </c>
      <c r="K60" s="31">
        <v>3722</v>
      </c>
      <c r="L60" s="31">
        <v>3653.7</v>
      </c>
      <c r="M60" s="31">
        <v>2.7660200000000001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245.55</v>
      </c>
      <c r="D61" s="40">
        <v>246.85</v>
      </c>
      <c r="E61" s="40">
        <v>243.2</v>
      </c>
      <c r="F61" s="40">
        <v>240.85</v>
      </c>
      <c r="G61" s="40">
        <v>237.2</v>
      </c>
      <c r="H61" s="40">
        <v>249.2</v>
      </c>
      <c r="I61" s="40">
        <v>252.85000000000002</v>
      </c>
      <c r="J61" s="40">
        <v>255.2</v>
      </c>
      <c r="K61" s="31">
        <v>250.5</v>
      </c>
      <c r="L61" s="31">
        <v>244.5</v>
      </c>
      <c r="M61" s="31">
        <v>4.5354099999999997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1138.5999999999999</v>
      </c>
      <c r="D62" s="40">
        <v>1124.8666666666666</v>
      </c>
      <c r="E62" s="40">
        <v>1102.7333333333331</v>
      </c>
      <c r="F62" s="40">
        <v>1066.8666666666666</v>
      </c>
      <c r="G62" s="40">
        <v>1044.7333333333331</v>
      </c>
      <c r="H62" s="40">
        <v>1160.7333333333331</v>
      </c>
      <c r="I62" s="40">
        <v>1182.8666666666668</v>
      </c>
      <c r="J62" s="40">
        <v>1218.7333333333331</v>
      </c>
      <c r="K62" s="31">
        <v>1147</v>
      </c>
      <c r="L62" s="31">
        <v>1089</v>
      </c>
      <c r="M62" s="31">
        <v>3.3024100000000001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6980.1</v>
      </c>
      <c r="D63" s="40">
        <v>6919.0166666666664</v>
      </c>
      <c r="E63" s="40">
        <v>6789.0333333333328</v>
      </c>
      <c r="F63" s="40">
        <v>6597.9666666666662</v>
      </c>
      <c r="G63" s="40">
        <v>6467.9833333333327</v>
      </c>
      <c r="H63" s="40">
        <v>7110.083333333333</v>
      </c>
      <c r="I63" s="40">
        <v>7240.0666666666666</v>
      </c>
      <c r="J63" s="40">
        <v>7431.1333333333332</v>
      </c>
      <c r="K63" s="31">
        <v>7049</v>
      </c>
      <c r="L63" s="31">
        <v>6727.95</v>
      </c>
      <c r="M63" s="31">
        <v>26.229900000000001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16461.7</v>
      </c>
      <c r="D64" s="40">
        <v>16102.166666666666</v>
      </c>
      <c r="E64" s="40">
        <v>15619.533333333333</v>
      </c>
      <c r="F64" s="40">
        <v>14777.366666666667</v>
      </c>
      <c r="G64" s="40">
        <v>14294.733333333334</v>
      </c>
      <c r="H64" s="40">
        <v>16944.333333333332</v>
      </c>
      <c r="I64" s="40">
        <v>17426.966666666667</v>
      </c>
      <c r="J64" s="40">
        <v>18269.133333333331</v>
      </c>
      <c r="K64" s="31">
        <v>16584.8</v>
      </c>
      <c r="L64" s="31">
        <v>15260</v>
      </c>
      <c r="M64" s="31">
        <v>12.743930000000001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4119.1000000000004</v>
      </c>
      <c r="D65" s="40">
        <v>4118.3499999999995</v>
      </c>
      <c r="E65" s="40">
        <v>4051.7499999999991</v>
      </c>
      <c r="F65" s="40">
        <v>3984.3999999999996</v>
      </c>
      <c r="G65" s="40">
        <v>3917.7999999999993</v>
      </c>
      <c r="H65" s="40">
        <v>4185.6999999999989</v>
      </c>
      <c r="I65" s="40">
        <v>4252.2999999999993</v>
      </c>
      <c r="J65" s="40">
        <v>4319.6499999999987</v>
      </c>
      <c r="K65" s="31">
        <v>4184.95</v>
      </c>
      <c r="L65" s="31">
        <v>4051</v>
      </c>
      <c r="M65" s="31">
        <v>0.89292000000000005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3324.6</v>
      </c>
      <c r="D66" s="40">
        <v>3307.5666666666671</v>
      </c>
      <c r="E66" s="40">
        <v>3267.1333333333341</v>
      </c>
      <c r="F66" s="40">
        <v>3209.666666666667</v>
      </c>
      <c r="G66" s="40">
        <v>3169.233333333334</v>
      </c>
      <c r="H66" s="40">
        <v>3365.0333333333342</v>
      </c>
      <c r="I66" s="40">
        <v>3405.4666666666676</v>
      </c>
      <c r="J66" s="40">
        <v>3462.9333333333343</v>
      </c>
      <c r="K66" s="31">
        <v>3348</v>
      </c>
      <c r="L66" s="31">
        <v>3250.1</v>
      </c>
      <c r="M66" s="31">
        <v>0.70025999999999999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2287.4499999999998</v>
      </c>
      <c r="D67" s="40">
        <v>2289.7833333333333</v>
      </c>
      <c r="E67" s="40">
        <v>2252.5666666666666</v>
      </c>
      <c r="F67" s="40">
        <v>2217.6833333333334</v>
      </c>
      <c r="G67" s="40">
        <v>2180.4666666666667</v>
      </c>
      <c r="H67" s="40">
        <v>2324.6666666666665</v>
      </c>
      <c r="I67" s="40">
        <v>2361.8833333333328</v>
      </c>
      <c r="J67" s="40">
        <v>2396.7666666666664</v>
      </c>
      <c r="K67" s="31">
        <v>2327</v>
      </c>
      <c r="L67" s="31">
        <v>2254.9</v>
      </c>
      <c r="M67" s="31">
        <v>2.1455500000000001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125.05</v>
      </c>
      <c r="D68" s="40">
        <v>124.55</v>
      </c>
      <c r="E68" s="40">
        <v>123.6</v>
      </c>
      <c r="F68" s="40">
        <v>122.14999999999999</v>
      </c>
      <c r="G68" s="40">
        <v>121.19999999999999</v>
      </c>
      <c r="H68" s="40">
        <v>126</v>
      </c>
      <c r="I68" s="40">
        <v>126.95000000000002</v>
      </c>
      <c r="J68" s="40">
        <v>128.4</v>
      </c>
      <c r="K68" s="31">
        <v>125.5</v>
      </c>
      <c r="L68" s="31">
        <v>123.1</v>
      </c>
      <c r="M68" s="31">
        <v>2.0746899999999999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358.95</v>
      </c>
      <c r="D69" s="40">
        <v>358.08333333333331</v>
      </c>
      <c r="E69" s="40">
        <v>350.86666666666662</v>
      </c>
      <c r="F69" s="40">
        <v>342.7833333333333</v>
      </c>
      <c r="G69" s="40">
        <v>335.56666666666661</v>
      </c>
      <c r="H69" s="40">
        <v>366.16666666666663</v>
      </c>
      <c r="I69" s="40">
        <v>373.38333333333333</v>
      </c>
      <c r="J69" s="40">
        <v>381.46666666666664</v>
      </c>
      <c r="K69" s="31">
        <v>365.3</v>
      </c>
      <c r="L69" s="31">
        <v>350</v>
      </c>
      <c r="M69" s="31">
        <v>10.716620000000001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264.75</v>
      </c>
      <c r="D70" s="40">
        <v>265.06666666666666</v>
      </c>
      <c r="E70" s="40">
        <v>262.43333333333334</v>
      </c>
      <c r="F70" s="40">
        <v>260.11666666666667</v>
      </c>
      <c r="G70" s="40">
        <v>257.48333333333335</v>
      </c>
      <c r="H70" s="40">
        <v>267.38333333333333</v>
      </c>
      <c r="I70" s="40">
        <v>270.01666666666665</v>
      </c>
      <c r="J70" s="40">
        <v>272.33333333333331</v>
      </c>
      <c r="K70" s="31">
        <v>267.7</v>
      </c>
      <c r="L70" s="31">
        <v>262.75</v>
      </c>
      <c r="M70" s="31">
        <v>87.816810000000004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75.5</v>
      </c>
      <c r="D71" s="40">
        <v>74.716666666666669</v>
      </c>
      <c r="E71" s="40">
        <v>73.783333333333331</v>
      </c>
      <c r="F71" s="40">
        <v>72.066666666666663</v>
      </c>
      <c r="G71" s="40">
        <v>71.133333333333326</v>
      </c>
      <c r="H71" s="40">
        <v>76.433333333333337</v>
      </c>
      <c r="I71" s="40">
        <v>77.366666666666674</v>
      </c>
      <c r="J71" s="40">
        <v>79.083333333333343</v>
      </c>
      <c r="K71" s="31">
        <v>75.650000000000006</v>
      </c>
      <c r="L71" s="31">
        <v>73</v>
      </c>
      <c r="M71" s="31">
        <v>256.26609000000002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63.5</v>
      </c>
      <c r="D72" s="40">
        <v>63.133333333333333</v>
      </c>
      <c r="E72" s="40">
        <v>62.366666666666667</v>
      </c>
      <c r="F72" s="40">
        <v>61.233333333333334</v>
      </c>
      <c r="G72" s="40">
        <v>60.466666666666669</v>
      </c>
      <c r="H72" s="40">
        <v>64.266666666666666</v>
      </c>
      <c r="I72" s="40">
        <v>65.033333333333331</v>
      </c>
      <c r="J72" s="40">
        <v>66.166666666666657</v>
      </c>
      <c r="K72" s="31">
        <v>63.9</v>
      </c>
      <c r="L72" s="31">
        <v>62</v>
      </c>
      <c r="M72" s="31">
        <v>15.19655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18.05</v>
      </c>
      <c r="D73" s="40">
        <v>18.083333333333336</v>
      </c>
      <c r="E73" s="40">
        <v>17.81666666666667</v>
      </c>
      <c r="F73" s="40">
        <v>17.583333333333336</v>
      </c>
      <c r="G73" s="40">
        <v>17.31666666666667</v>
      </c>
      <c r="H73" s="40">
        <v>18.31666666666667</v>
      </c>
      <c r="I73" s="40">
        <v>18.583333333333336</v>
      </c>
      <c r="J73" s="40">
        <v>18.81666666666667</v>
      </c>
      <c r="K73" s="31">
        <v>18.350000000000001</v>
      </c>
      <c r="L73" s="31">
        <v>17.850000000000001</v>
      </c>
      <c r="M73" s="31">
        <v>43.556069999999998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1708.25</v>
      </c>
      <c r="D74" s="40">
        <v>1715.7833333333335</v>
      </c>
      <c r="E74" s="40">
        <v>1694.8166666666671</v>
      </c>
      <c r="F74" s="40">
        <v>1681.3833333333334</v>
      </c>
      <c r="G74" s="40">
        <v>1660.416666666667</v>
      </c>
      <c r="H74" s="40">
        <v>1729.2166666666672</v>
      </c>
      <c r="I74" s="40">
        <v>1750.1833333333338</v>
      </c>
      <c r="J74" s="40">
        <v>1763.6166666666672</v>
      </c>
      <c r="K74" s="31">
        <v>1736.75</v>
      </c>
      <c r="L74" s="31">
        <v>1702.35</v>
      </c>
      <c r="M74" s="31">
        <v>3.39114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5463.45</v>
      </c>
      <c r="D75" s="40">
        <v>5449.5666666666666</v>
      </c>
      <c r="E75" s="40">
        <v>5376.083333333333</v>
      </c>
      <c r="F75" s="40">
        <v>5288.7166666666662</v>
      </c>
      <c r="G75" s="40">
        <v>5215.2333333333327</v>
      </c>
      <c r="H75" s="40">
        <v>5536.9333333333334</v>
      </c>
      <c r="I75" s="40">
        <v>5610.416666666667</v>
      </c>
      <c r="J75" s="40">
        <v>5697.7833333333338</v>
      </c>
      <c r="K75" s="31">
        <v>5523.05</v>
      </c>
      <c r="L75" s="31">
        <v>5362.2</v>
      </c>
      <c r="M75" s="31">
        <v>0.15565999999999999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790.95</v>
      </c>
      <c r="D76" s="40">
        <v>791.65</v>
      </c>
      <c r="E76" s="40">
        <v>781.8</v>
      </c>
      <c r="F76" s="40">
        <v>772.65</v>
      </c>
      <c r="G76" s="40">
        <v>762.8</v>
      </c>
      <c r="H76" s="40">
        <v>800.8</v>
      </c>
      <c r="I76" s="40">
        <v>810.65000000000009</v>
      </c>
      <c r="J76" s="40">
        <v>819.8</v>
      </c>
      <c r="K76" s="31">
        <v>801.5</v>
      </c>
      <c r="L76" s="31">
        <v>782.5</v>
      </c>
      <c r="M76" s="31">
        <v>10.78557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377.6</v>
      </c>
      <c r="D77" s="40">
        <v>376.68333333333334</v>
      </c>
      <c r="E77" s="40">
        <v>374.16666666666669</v>
      </c>
      <c r="F77" s="40">
        <v>370.73333333333335</v>
      </c>
      <c r="G77" s="40">
        <v>368.2166666666667</v>
      </c>
      <c r="H77" s="40">
        <v>380.11666666666667</v>
      </c>
      <c r="I77" s="40">
        <v>382.63333333333333</v>
      </c>
      <c r="J77" s="40">
        <v>386.06666666666666</v>
      </c>
      <c r="K77" s="31">
        <v>379.2</v>
      </c>
      <c r="L77" s="31">
        <v>373.25</v>
      </c>
      <c r="M77" s="31">
        <v>0.79722999999999999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177.65</v>
      </c>
      <c r="D78" s="40">
        <v>176.83333333333334</v>
      </c>
      <c r="E78" s="40">
        <v>175.2166666666667</v>
      </c>
      <c r="F78" s="40">
        <v>172.78333333333336</v>
      </c>
      <c r="G78" s="40">
        <v>171.16666666666671</v>
      </c>
      <c r="H78" s="40">
        <v>179.26666666666668</v>
      </c>
      <c r="I78" s="40">
        <v>180.8833333333333</v>
      </c>
      <c r="J78" s="40">
        <v>183.31666666666666</v>
      </c>
      <c r="K78" s="31">
        <v>178.45</v>
      </c>
      <c r="L78" s="31">
        <v>174.4</v>
      </c>
      <c r="M78" s="31">
        <v>49.753039999999999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741</v>
      </c>
      <c r="D79" s="40">
        <v>735.58333333333337</v>
      </c>
      <c r="E79" s="40">
        <v>725.4666666666667</v>
      </c>
      <c r="F79" s="40">
        <v>709.93333333333328</v>
      </c>
      <c r="G79" s="40">
        <v>699.81666666666661</v>
      </c>
      <c r="H79" s="40">
        <v>751.11666666666679</v>
      </c>
      <c r="I79" s="40">
        <v>761.23333333333335</v>
      </c>
      <c r="J79" s="40">
        <v>776.76666666666688</v>
      </c>
      <c r="K79" s="31">
        <v>745.7</v>
      </c>
      <c r="L79" s="31">
        <v>720.05</v>
      </c>
      <c r="M79" s="31">
        <v>28.550820000000002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53.25</v>
      </c>
      <c r="D80" s="40">
        <v>52.533333333333331</v>
      </c>
      <c r="E80" s="40">
        <v>51.566666666666663</v>
      </c>
      <c r="F80" s="40">
        <v>49.883333333333333</v>
      </c>
      <c r="G80" s="40">
        <v>48.916666666666664</v>
      </c>
      <c r="H80" s="40">
        <v>54.216666666666661</v>
      </c>
      <c r="I80" s="40">
        <v>55.18333333333333</v>
      </c>
      <c r="J80" s="40">
        <v>56.86666666666666</v>
      </c>
      <c r="K80" s="31">
        <v>53.5</v>
      </c>
      <c r="L80" s="31">
        <v>50.85</v>
      </c>
      <c r="M80" s="31">
        <v>347.96030000000002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456.4</v>
      </c>
      <c r="D81" s="40">
        <v>456.16666666666669</v>
      </c>
      <c r="E81" s="40">
        <v>453.08333333333337</v>
      </c>
      <c r="F81" s="40">
        <v>449.76666666666671</v>
      </c>
      <c r="G81" s="40">
        <v>446.68333333333339</v>
      </c>
      <c r="H81" s="40">
        <v>459.48333333333335</v>
      </c>
      <c r="I81" s="40">
        <v>462.56666666666672</v>
      </c>
      <c r="J81" s="40">
        <v>465.88333333333333</v>
      </c>
      <c r="K81" s="31">
        <v>459.25</v>
      </c>
      <c r="L81" s="31">
        <v>452.85</v>
      </c>
      <c r="M81" s="31">
        <v>36.24344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12003.8</v>
      </c>
      <c r="D82" s="40">
        <v>12034.266666666668</v>
      </c>
      <c r="E82" s="40">
        <v>11869.533333333336</v>
      </c>
      <c r="F82" s="40">
        <v>11735.266666666668</v>
      </c>
      <c r="G82" s="40">
        <v>11570.533333333336</v>
      </c>
      <c r="H82" s="40">
        <v>12168.533333333336</v>
      </c>
      <c r="I82" s="40">
        <v>12333.26666666667</v>
      </c>
      <c r="J82" s="40">
        <v>12467.533333333336</v>
      </c>
      <c r="K82" s="31">
        <v>12199</v>
      </c>
      <c r="L82" s="31">
        <v>11900</v>
      </c>
      <c r="M82" s="31">
        <v>1.6670000000000001E-2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620.1</v>
      </c>
      <c r="D83" s="40">
        <v>621.70000000000005</v>
      </c>
      <c r="E83" s="40">
        <v>615.45000000000005</v>
      </c>
      <c r="F83" s="40">
        <v>610.79999999999995</v>
      </c>
      <c r="G83" s="40">
        <v>604.54999999999995</v>
      </c>
      <c r="H83" s="40">
        <v>626.35000000000014</v>
      </c>
      <c r="I83" s="40">
        <v>632.60000000000014</v>
      </c>
      <c r="J83" s="40">
        <v>637.25000000000023</v>
      </c>
      <c r="K83" s="31">
        <v>627.95000000000005</v>
      </c>
      <c r="L83" s="31">
        <v>617.04999999999995</v>
      </c>
      <c r="M83" s="31">
        <v>57.765949999999997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349.5</v>
      </c>
      <c r="D84" s="40">
        <v>344.48333333333335</v>
      </c>
      <c r="E84" s="40">
        <v>337.01666666666671</v>
      </c>
      <c r="F84" s="40">
        <v>324.53333333333336</v>
      </c>
      <c r="G84" s="40">
        <v>317.06666666666672</v>
      </c>
      <c r="H84" s="40">
        <v>356.9666666666667</v>
      </c>
      <c r="I84" s="40">
        <v>364.43333333333339</v>
      </c>
      <c r="J84" s="40">
        <v>376.91666666666669</v>
      </c>
      <c r="K84" s="31">
        <v>351.95</v>
      </c>
      <c r="L84" s="31">
        <v>332</v>
      </c>
      <c r="M84" s="31">
        <v>63.582149999999999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1289</v>
      </c>
      <c r="D85" s="40">
        <v>1296.6833333333334</v>
      </c>
      <c r="E85" s="40">
        <v>1268.3666666666668</v>
      </c>
      <c r="F85" s="40">
        <v>1247.7333333333333</v>
      </c>
      <c r="G85" s="40">
        <v>1219.4166666666667</v>
      </c>
      <c r="H85" s="40">
        <v>1317.3166666666668</v>
      </c>
      <c r="I85" s="40">
        <v>1345.6333333333334</v>
      </c>
      <c r="J85" s="40">
        <v>1366.2666666666669</v>
      </c>
      <c r="K85" s="31">
        <v>1325</v>
      </c>
      <c r="L85" s="31">
        <v>1276.05</v>
      </c>
      <c r="M85" s="31">
        <v>0.88907000000000003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412.8</v>
      </c>
      <c r="D86" s="40">
        <v>413.8</v>
      </c>
      <c r="E86" s="40">
        <v>408.1</v>
      </c>
      <c r="F86" s="40">
        <v>403.40000000000003</v>
      </c>
      <c r="G86" s="40">
        <v>397.70000000000005</v>
      </c>
      <c r="H86" s="40">
        <v>418.5</v>
      </c>
      <c r="I86" s="40">
        <v>424.19999999999993</v>
      </c>
      <c r="J86" s="40">
        <v>428.9</v>
      </c>
      <c r="K86" s="31">
        <v>419.5</v>
      </c>
      <c r="L86" s="31">
        <v>409.1</v>
      </c>
      <c r="M86" s="31">
        <v>10.753450000000001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100.5</v>
      </c>
      <c r="D87" s="40">
        <v>100.83333333333333</v>
      </c>
      <c r="E87" s="40">
        <v>98.266666666666652</v>
      </c>
      <c r="F87" s="40">
        <v>96.033333333333317</v>
      </c>
      <c r="G87" s="40">
        <v>93.46666666666664</v>
      </c>
      <c r="H87" s="40">
        <v>103.06666666666666</v>
      </c>
      <c r="I87" s="40">
        <v>105.63333333333335</v>
      </c>
      <c r="J87" s="40">
        <v>107.86666666666667</v>
      </c>
      <c r="K87" s="31">
        <v>103.4</v>
      </c>
      <c r="L87" s="31">
        <v>98.6</v>
      </c>
      <c r="M87" s="31">
        <v>5.72628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5680.05</v>
      </c>
      <c r="D88" s="40">
        <v>5667.7333333333327</v>
      </c>
      <c r="E88" s="40">
        <v>5610.4666666666653</v>
      </c>
      <c r="F88" s="40">
        <v>5540.8833333333323</v>
      </c>
      <c r="G88" s="40">
        <v>5483.616666666665</v>
      </c>
      <c r="H88" s="40">
        <v>5737.3166666666657</v>
      </c>
      <c r="I88" s="40">
        <v>5794.5833333333339</v>
      </c>
      <c r="J88" s="40">
        <v>5864.1666666666661</v>
      </c>
      <c r="K88" s="31">
        <v>5725</v>
      </c>
      <c r="L88" s="31">
        <v>5598.15</v>
      </c>
      <c r="M88" s="31">
        <v>0.33251999999999998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782.2</v>
      </c>
      <c r="D89" s="40">
        <v>790.18333333333339</v>
      </c>
      <c r="E89" s="40">
        <v>772.01666666666677</v>
      </c>
      <c r="F89" s="40">
        <v>761.83333333333337</v>
      </c>
      <c r="G89" s="40">
        <v>743.66666666666674</v>
      </c>
      <c r="H89" s="40">
        <v>800.36666666666679</v>
      </c>
      <c r="I89" s="40">
        <v>818.5333333333333</v>
      </c>
      <c r="J89" s="40">
        <v>828.71666666666681</v>
      </c>
      <c r="K89" s="31">
        <v>808.35</v>
      </c>
      <c r="L89" s="31">
        <v>780</v>
      </c>
      <c r="M89" s="31">
        <v>1.25376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1155.3499999999999</v>
      </c>
      <c r="D90" s="40">
        <v>1164.5833333333333</v>
      </c>
      <c r="E90" s="40">
        <v>1141.7666666666664</v>
      </c>
      <c r="F90" s="40">
        <v>1128.1833333333332</v>
      </c>
      <c r="G90" s="40">
        <v>1105.3666666666663</v>
      </c>
      <c r="H90" s="40">
        <v>1178.1666666666665</v>
      </c>
      <c r="I90" s="40">
        <v>1200.9833333333336</v>
      </c>
      <c r="J90" s="40">
        <v>1214.5666666666666</v>
      </c>
      <c r="K90" s="31">
        <v>1187.4000000000001</v>
      </c>
      <c r="L90" s="31">
        <v>1151</v>
      </c>
      <c r="M90" s="31">
        <v>0.72202999999999995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13884</v>
      </c>
      <c r="D91" s="40">
        <v>13790.75</v>
      </c>
      <c r="E91" s="40">
        <v>13665.25</v>
      </c>
      <c r="F91" s="40">
        <v>13446.5</v>
      </c>
      <c r="G91" s="40">
        <v>13321</v>
      </c>
      <c r="H91" s="40">
        <v>14009.5</v>
      </c>
      <c r="I91" s="40">
        <v>14135</v>
      </c>
      <c r="J91" s="40">
        <v>14353.75</v>
      </c>
      <c r="K91" s="31">
        <v>13916.25</v>
      </c>
      <c r="L91" s="31">
        <v>13572</v>
      </c>
      <c r="M91" s="31">
        <v>0.40176000000000001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310.7</v>
      </c>
      <c r="D92" s="40">
        <v>310.16666666666669</v>
      </c>
      <c r="E92" s="40">
        <v>302.88333333333338</v>
      </c>
      <c r="F92" s="40">
        <v>295.06666666666672</v>
      </c>
      <c r="G92" s="40">
        <v>287.78333333333342</v>
      </c>
      <c r="H92" s="40">
        <v>317.98333333333335</v>
      </c>
      <c r="I92" s="40">
        <v>325.26666666666665</v>
      </c>
      <c r="J92" s="40">
        <v>333.08333333333331</v>
      </c>
      <c r="K92" s="31">
        <v>317.45</v>
      </c>
      <c r="L92" s="31">
        <v>302.35000000000002</v>
      </c>
      <c r="M92" s="31">
        <v>2.5383599999999999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3812.2</v>
      </c>
      <c r="D93" s="40">
        <v>3833.2333333333336</v>
      </c>
      <c r="E93" s="40">
        <v>3774.4666666666672</v>
      </c>
      <c r="F93" s="40">
        <v>3736.7333333333336</v>
      </c>
      <c r="G93" s="40">
        <v>3677.9666666666672</v>
      </c>
      <c r="H93" s="40">
        <v>3870.9666666666672</v>
      </c>
      <c r="I93" s="40">
        <v>3929.7333333333336</v>
      </c>
      <c r="J93" s="40">
        <v>3967.4666666666672</v>
      </c>
      <c r="K93" s="31">
        <v>3892</v>
      </c>
      <c r="L93" s="31">
        <v>3795.5</v>
      </c>
      <c r="M93" s="31">
        <v>4.3716699999999999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161.80000000000001</v>
      </c>
      <c r="D94" s="40">
        <v>158.25000000000003</v>
      </c>
      <c r="E94" s="40">
        <v>152.85000000000005</v>
      </c>
      <c r="F94" s="40">
        <v>143.90000000000003</v>
      </c>
      <c r="G94" s="40">
        <v>138.50000000000006</v>
      </c>
      <c r="H94" s="40">
        <v>167.20000000000005</v>
      </c>
      <c r="I94" s="40">
        <v>172.60000000000002</v>
      </c>
      <c r="J94" s="40">
        <v>181.55000000000004</v>
      </c>
      <c r="K94" s="31">
        <v>163.65</v>
      </c>
      <c r="L94" s="31">
        <v>149.30000000000001</v>
      </c>
      <c r="M94" s="31">
        <v>47.095399999999998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396.1</v>
      </c>
      <c r="D95" s="40">
        <v>386.0333333333333</v>
      </c>
      <c r="E95" s="40">
        <v>372.06666666666661</v>
      </c>
      <c r="F95" s="40">
        <v>348.0333333333333</v>
      </c>
      <c r="G95" s="40">
        <v>334.06666666666661</v>
      </c>
      <c r="H95" s="40">
        <v>410.06666666666661</v>
      </c>
      <c r="I95" s="40">
        <v>424.0333333333333</v>
      </c>
      <c r="J95" s="40">
        <v>448.06666666666661</v>
      </c>
      <c r="K95" s="31">
        <v>400</v>
      </c>
      <c r="L95" s="31">
        <v>362</v>
      </c>
      <c r="M95" s="31">
        <v>7.99648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768.9</v>
      </c>
      <c r="D96" s="40">
        <v>756.91666666666663</v>
      </c>
      <c r="E96" s="40">
        <v>742.0333333333333</v>
      </c>
      <c r="F96" s="40">
        <v>715.16666666666663</v>
      </c>
      <c r="G96" s="40">
        <v>700.2833333333333</v>
      </c>
      <c r="H96" s="40">
        <v>783.7833333333333</v>
      </c>
      <c r="I96" s="40">
        <v>798.66666666666674</v>
      </c>
      <c r="J96" s="40">
        <v>825.5333333333333</v>
      </c>
      <c r="K96" s="31">
        <v>771.8</v>
      </c>
      <c r="L96" s="31">
        <v>730.05</v>
      </c>
      <c r="M96" s="31">
        <v>3.95743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2596.25</v>
      </c>
      <c r="D97" s="40">
        <v>2575.4166666666665</v>
      </c>
      <c r="E97" s="40">
        <v>2520.833333333333</v>
      </c>
      <c r="F97" s="40">
        <v>2445.4166666666665</v>
      </c>
      <c r="G97" s="40">
        <v>2390.833333333333</v>
      </c>
      <c r="H97" s="40">
        <v>2650.833333333333</v>
      </c>
      <c r="I97" s="40">
        <v>2705.4166666666661</v>
      </c>
      <c r="J97" s="40">
        <v>2780.833333333333</v>
      </c>
      <c r="K97" s="31">
        <v>2630</v>
      </c>
      <c r="L97" s="31">
        <v>2500</v>
      </c>
      <c r="M97" s="31">
        <v>0.36714999999999998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295.64999999999998</v>
      </c>
      <c r="D98" s="40">
        <v>296.88333333333333</v>
      </c>
      <c r="E98" s="40">
        <v>291.76666666666665</v>
      </c>
      <c r="F98" s="40">
        <v>287.88333333333333</v>
      </c>
      <c r="G98" s="40">
        <v>282.76666666666665</v>
      </c>
      <c r="H98" s="40">
        <v>300.76666666666665</v>
      </c>
      <c r="I98" s="40">
        <v>305.88333333333333</v>
      </c>
      <c r="J98" s="40">
        <v>309.76666666666665</v>
      </c>
      <c r="K98" s="31">
        <v>302</v>
      </c>
      <c r="L98" s="31">
        <v>293</v>
      </c>
      <c r="M98" s="31">
        <v>3.6471300000000002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548.9</v>
      </c>
      <c r="D99" s="40">
        <v>545.44999999999993</v>
      </c>
      <c r="E99" s="40">
        <v>537.94999999999982</v>
      </c>
      <c r="F99" s="40">
        <v>526.99999999999989</v>
      </c>
      <c r="G99" s="40">
        <v>519.49999999999977</v>
      </c>
      <c r="H99" s="40">
        <v>556.39999999999986</v>
      </c>
      <c r="I99" s="40">
        <v>563.90000000000009</v>
      </c>
      <c r="J99" s="40">
        <v>574.84999999999991</v>
      </c>
      <c r="K99" s="31">
        <v>552.95000000000005</v>
      </c>
      <c r="L99" s="31">
        <v>534.5</v>
      </c>
      <c r="M99" s="31">
        <v>50.4345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503.7</v>
      </c>
      <c r="D100" s="40">
        <v>505.68333333333334</v>
      </c>
      <c r="E100" s="40">
        <v>496.4666666666667</v>
      </c>
      <c r="F100" s="40">
        <v>489.23333333333335</v>
      </c>
      <c r="G100" s="40">
        <v>480.01666666666671</v>
      </c>
      <c r="H100" s="40">
        <v>512.91666666666674</v>
      </c>
      <c r="I100" s="40">
        <v>522.13333333333321</v>
      </c>
      <c r="J100" s="40">
        <v>529.36666666666667</v>
      </c>
      <c r="K100" s="31">
        <v>514.9</v>
      </c>
      <c r="L100" s="31">
        <v>498.45</v>
      </c>
      <c r="M100" s="31">
        <v>2.6170200000000001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155.69999999999999</v>
      </c>
      <c r="D101" s="40">
        <v>154.48333333333332</v>
      </c>
      <c r="E101" s="40">
        <v>152.96666666666664</v>
      </c>
      <c r="F101" s="40">
        <v>150.23333333333332</v>
      </c>
      <c r="G101" s="40">
        <v>148.71666666666664</v>
      </c>
      <c r="H101" s="40">
        <v>157.21666666666664</v>
      </c>
      <c r="I101" s="40">
        <v>158.73333333333335</v>
      </c>
      <c r="J101" s="40">
        <v>161.46666666666664</v>
      </c>
      <c r="K101" s="31">
        <v>156</v>
      </c>
      <c r="L101" s="31">
        <v>151.75</v>
      </c>
      <c r="M101" s="31">
        <v>79.694469999999995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743.45</v>
      </c>
      <c r="D102" s="40">
        <v>732.81666666666661</v>
      </c>
      <c r="E102" s="40">
        <v>716.63333333333321</v>
      </c>
      <c r="F102" s="40">
        <v>689.81666666666661</v>
      </c>
      <c r="G102" s="40">
        <v>673.63333333333321</v>
      </c>
      <c r="H102" s="40">
        <v>759.63333333333321</v>
      </c>
      <c r="I102" s="40">
        <v>775.81666666666661</v>
      </c>
      <c r="J102" s="40">
        <v>802.63333333333321</v>
      </c>
      <c r="K102" s="31">
        <v>749</v>
      </c>
      <c r="L102" s="31">
        <v>706</v>
      </c>
      <c r="M102" s="31">
        <v>3.6129600000000002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510.35</v>
      </c>
      <c r="D103" s="40">
        <v>510.7833333333333</v>
      </c>
      <c r="E103" s="40">
        <v>504.56666666666661</v>
      </c>
      <c r="F103" s="40">
        <v>498.7833333333333</v>
      </c>
      <c r="G103" s="40">
        <v>492.56666666666661</v>
      </c>
      <c r="H103" s="40">
        <v>516.56666666666661</v>
      </c>
      <c r="I103" s="40">
        <v>522.7833333333333</v>
      </c>
      <c r="J103" s="40">
        <v>528.56666666666661</v>
      </c>
      <c r="K103" s="31">
        <v>517</v>
      </c>
      <c r="L103" s="31">
        <v>505</v>
      </c>
      <c r="M103" s="31">
        <v>0.29036000000000001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737.1</v>
      </c>
      <c r="D104" s="40">
        <v>742.4</v>
      </c>
      <c r="E104" s="40">
        <v>719.8</v>
      </c>
      <c r="F104" s="40">
        <v>702.5</v>
      </c>
      <c r="G104" s="40">
        <v>679.9</v>
      </c>
      <c r="H104" s="40">
        <v>759.69999999999993</v>
      </c>
      <c r="I104" s="40">
        <v>782.30000000000007</v>
      </c>
      <c r="J104" s="40">
        <v>799.59999999999991</v>
      </c>
      <c r="K104" s="31">
        <v>765</v>
      </c>
      <c r="L104" s="31">
        <v>725.1</v>
      </c>
      <c r="M104" s="31">
        <v>5.0304700000000002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130.15</v>
      </c>
      <c r="D105" s="40">
        <v>129.4</v>
      </c>
      <c r="E105" s="40">
        <v>128.10000000000002</v>
      </c>
      <c r="F105" s="40">
        <v>126.05000000000001</v>
      </c>
      <c r="G105" s="40">
        <v>124.75000000000003</v>
      </c>
      <c r="H105" s="40">
        <v>131.45000000000002</v>
      </c>
      <c r="I105" s="40">
        <v>132.75000000000003</v>
      </c>
      <c r="J105" s="40">
        <v>134.80000000000001</v>
      </c>
      <c r="K105" s="31">
        <v>130.69999999999999</v>
      </c>
      <c r="L105" s="31">
        <v>127.35</v>
      </c>
      <c r="M105" s="31">
        <v>3.7540300000000002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1300.8499999999999</v>
      </c>
      <c r="D106" s="40">
        <v>1294.05</v>
      </c>
      <c r="E106" s="40">
        <v>1283.0999999999999</v>
      </c>
      <c r="F106" s="40">
        <v>1265.3499999999999</v>
      </c>
      <c r="G106" s="40">
        <v>1254.3999999999999</v>
      </c>
      <c r="H106" s="40">
        <v>1311.8</v>
      </c>
      <c r="I106" s="40">
        <v>1322.7500000000002</v>
      </c>
      <c r="J106" s="40">
        <v>1340.5</v>
      </c>
      <c r="K106" s="31">
        <v>1305</v>
      </c>
      <c r="L106" s="31">
        <v>1276.3</v>
      </c>
      <c r="M106" s="31">
        <v>0.45712000000000003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19.649999999999999</v>
      </c>
      <c r="D107" s="40">
        <v>19.683333333333334</v>
      </c>
      <c r="E107" s="40">
        <v>19.116666666666667</v>
      </c>
      <c r="F107" s="40">
        <v>18.583333333333332</v>
      </c>
      <c r="G107" s="40">
        <v>18.016666666666666</v>
      </c>
      <c r="H107" s="40">
        <v>20.216666666666669</v>
      </c>
      <c r="I107" s="40">
        <v>20.783333333333339</v>
      </c>
      <c r="J107" s="40">
        <v>21.31666666666667</v>
      </c>
      <c r="K107" s="31">
        <v>20.25</v>
      </c>
      <c r="L107" s="31">
        <v>19.149999999999999</v>
      </c>
      <c r="M107" s="31">
        <v>35.150219999999997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1193.7</v>
      </c>
      <c r="D108" s="40">
        <v>1165.2333333333333</v>
      </c>
      <c r="E108" s="40">
        <v>1130.4666666666667</v>
      </c>
      <c r="F108" s="40">
        <v>1067.2333333333333</v>
      </c>
      <c r="G108" s="40">
        <v>1032.4666666666667</v>
      </c>
      <c r="H108" s="40">
        <v>1228.4666666666667</v>
      </c>
      <c r="I108" s="40">
        <v>1263.2333333333336</v>
      </c>
      <c r="J108" s="40">
        <v>1326.4666666666667</v>
      </c>
      <c r="K108" s="31">
        <v>1200</v>
      </c>
      <c r="L108" s="31">
        <v>1102</v>
      </c>
      <c r="M108" s="31">
        <v>4.7450200000000002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401.4</v>
      </c>
      <c r="D109" s="40">
        <v>397.5</v>
      </c>
      <c r="E109" s="40">
        <v>385.45</v>
      </c>
      <c r="F109" s="40">
        <v>369.5</v>
      </c>
      <c r="G109" s="40">
        <v>357.45</v>
      </c>
      <c r="H109" s="40">
        <v>413.45</v>
      </c>
      <c r="I109" s="40">
        <v>425.49999999999994</v>
      </c>
      <c r="J109" s="40">
        <v>441.45</v>
      </c>
      <c r="K109" s="31">
        <v>409.55</v>
      </c>
      <c r="L109" s="31">
        <v>381.55</v>
      </c>
      <c r="M109" s="31">
        <v>2.36144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765.15</v>
      </c>
      <c r="D110" s="40">
        <v>759.98333333333323</v>
      </c>
      <c r="E110" s="40">
        <v>745.16666666666652</v>
      </c>
      <c r="F110" s="40">
        <v>725.18333333333328</v>
      </c>
      <c r="G110" s="40">
        <v>710.36666666666656</v>
      </c>
      <c r="H110" s="40">
        <v>779.96666666666647</v>
      </c>
      <c r="I110" s="40">
        <v>794.7833333333333</v>
      </c>
      <c r="J110" s="40">
        <v>814.76666666666642</v>
      </c>
      <c r="K110" s="31">
        <v>774.8</v>
      </c>
      <c r="L110" s="31">
        <v>740</v>
      </c>
      <c r="M110" s="31">
        <v>3.9739100000000001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4688.8500000000004</v>
      </c>
      <c r="D111" s="40">
        <v>4681.9833333333336</v>
      </c>
      <c r="E111" s="40">
        <v>4635.666666666667</v>
      </c>
      <c r="F111" s="40">
        <v>4582.4833333333336</v>
      </c>
      <c r="G111" s="40">
        <v>4536.166666666667</v>
      </c>
      <c r="H111" s="40">
        <v>4735.166666666667</v>
      </c>
      <c r="I111" s="40">
        <v>4781.4833333333327</v>
      </c>
      <c r="J111" s="40">
        <v>4834.666666666667</v>
      </c>
      <c r="K111" s="31">
        <v>4728.3</v>
      </c>
      <c r="L111" s="31">
        <v>4628.8</v>
      </c>
      <c r="M111" s="31">
        <v>8.226E-2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163.25</v>
      </c>
      <c r="D112" s="40">
        <v>162.68333333333334</v>
      </c>
      <c r="E112" s="40">
        <v>160.56666666666666</v>
      </c>
      <c r="F112" s="40">
        <v>157.88333333333333</v>
      </c>
      <c r="G112" s="40">
        <v>155.76666666666665</v>
      </c>
      <c r="H112" s="40">
        <v>165.36666666666667</v>
      </c>
      <c r="I112" s="40">
        <v>167.48333333333335</v>
      </c>
      <c r="J112" s="40">
        <v>170.16666666666669</v>
      </c>
      <c r="K112" s="31">
        <v>164.8</v>
      </c>
      <c r="L112" s="31">
        <v>160</v>
      </c>
      <c r="M112" s="31">
        <v>2.2153399999999999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333.4</v>
      </c>
      <c r="D113" s="40">
        <v>330.41666666666669</v>
      </c>
      <c r="E113" s="40">
        <v>323.98333333333335</v>
      </c>
      <c r="F113" s="40">
        <v>314.56666666666666</v>
      </c>
      <c r="G113" s="40">
        <v>308.13333333333333</v>
      </c>
      <c r="H113" s="40">
        <v>339.83333333333337</v>
      </c>
      <c r="I113" s="40">
        <v>346.26666666666665</v>
      </c>
      <c r="J113" s="40">
        <v>355.68333333333339</v>
      </c>
      <c r="K113" s="31">
        <v>336.85</v>
      </c>
      <c r="L113" s="31">
        <v>321</v>
      </c>
      <c r="M113" s="31">
        <v>7.8986000000000001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650.04999999999995</v>
      </c>
      <c r="D114" s="40">
        <v>646.85</v>
      </c>
      <c r="E114" s="40">
        <v>641.65000000000009</v>
      </c>
      <c r="F114" s="40">
        <v>633.25000000000011</v>
      </c>
      <c r="G114" s="40">
        <v>628.05000000000018</v>
      </c>
      <c r="H114" s="40">
        <v>655.25</v>
      </c>
      <c r="I114" s="40">
        <v>660.45</v>
      </c>
      <c r="J114" s="40">
        <v>668.84999999999991</v>
      </c>
      <c r="K114" s="31">
        <v>652.04999999999995</v>
      </c>
      <c r="L114" s="31">
        <v>638.45000000000005</v>
      </c>
      <c r="M114" s="31">
        <v>0.20141000000000001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510.1</v>
      </c>
      <c r="D115" s="40">
        <v>501.06666666666666</v>
      </c>
      <c r="E115" s="40">
        <v>487.5333333333333</v>
      </c>
      <c r="F115" s="40">
        <v>464.96666666666664</v>
      </c>
      <c r="G115" s="40">
        <v>451.43333333333328</v>
      </c>
      <c r="H115" s="40">
        <v>523.63333333333333</v>
      </c>
      <c r="I115" s="40">
        <v>537.16666666666674</v>
      </c>
      <c r="J115" s="40">
        <v>559.73333333333335</v>
      </c>
      <c r="K115" s="31">
        <v>514.6</v>
      </c>
      <c r="L115" s="31">
        <v>478.5</v>
      </c>
      <c r="M115" s="31">
        <v>47.172800000000002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917.65</v>
      </c>
      <c r="D116" s="40">
        <v>911.61666666666667</v>
      </c>
      <c r="E116" s="40">
        <v>903.68333333333339</v>
      </c>
      <c r="F116" s="40">
        <v>889.7166666666667</v>
      </c>
      <c r="G116" s="40">
        <v>881.78333333333342</v>
      </c>
      <c r="H116" s="40">
        <v>925.58333333333337</v>
      </c>
      <c r="I116" s="40">
        <v>933.51666666666654</v>
      </c>
      <c r="J116" s="40">
        <v>947.48333333333335</v>
      </c>
      <c r="K116" s="31">
        <v>919.55</v>
      </c>
      <c r="L116" s="31">
        <v>897.65</v>
      </c>
      <c r="M116" s="31">
        <v>25.88128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146.80000000000001</v>
      </c>
      <c r="D117" s="40">
        <v>146.75</v>
      </c>
      <c r="E117" s="40">
        <v>144.55000000000001</v>
      </c>
      <c r="F117" s="40">
        <v>142.30000000000001</v>
      </c>
      <c r="G117" s="40">
        <v>140.10000000000002</v>
      </c>
      <c r="H117" s="40">
        <v>149</v>
      </c>
      <c r="I117" s="40">
        <v>151.19999999999999</v>
      </c>
      <c r="J117" s="40">
        <v>153.44999999999999</v>
      </c>
      <c r="K117" s="31">
        <v>148.94999999999999</v>
      </c>
      <c r="L117" s="31">
        <v>144.5</v>
      </c>
      <c r="M117" s="31">
        <v>10.626379999999999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136.19999999999999</v>
      </c>
      <c r="D118" s="40">
        <v>135.70000000000002</v>
      </c>
      <c r="E118" s="40">
        <v>134.50000000000003</v>
      </c>
      <c r="F118" s="40">
        <v>132.80000000000001</v>
      </c>
      <c r="G118" s="40">
        <v>131.60000000000002</v>
      </c>
      <c r="H118" s="40">
        <v>137.40000000000003</v>
      </c>
      <c r="I118" s="40">
        <v>138.60000000000002</v>
      </c>
      <c r="J118" s="40">
        <v>140.30000000000004</v>
      </c>
      <c r="K118" s="31">
        <v>136.9</v>
      </c>
      <c r="L118" s="31">
        <v>134</v>
      </c>
      <c r="M118" s="31">
        <v>74.520619999999994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348.3</v>
      </c>
      <c r="D119" s="40">
        <v>347.95</v>
      </c>
      <c r="E119" s="40">
        <v>345.9</v>
      </c>
      <c r="F119" s="40">
        <v>343.5</v>
      </c>
      <c r="G119" s="40">
        <v>341.45</v>
      </c>
      <c r="H119" s="40">
        <v>350.34999999999997</v>
      </c>
      <c r="I119" s="40">
        <v>352.40000000000003</v>
      </c>
      <c r="J119" s="40">
        <v>354.79999999999995</v>
      </c>
      <c r="K119" s="31">
        <v>350</v>
      </c>
      <c r="L119" s="31">
        <v>345.55</v>
      </c>
      <c r="M119" s="31">
        <v>1.04372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4942.7</v>
      </c>
      <c r="D120" s="40">
        <v>4936.0499999999993</v>
      </c>
      <c r="E120" s="40">
        <v>4822.1999999999989</v>
      </c>
      <c r="F120" s="40">
        <v>4701.7</v>
      </c>
      <c r="G120" s="40">
        <v>4587.8499999999995</v>
      </c>
      <c r="H120" s="40">
        <v>5056.5499999999984</v>
      </c>
      <c r="I120" s="40">
        <v>5170.3999999999987</v>
      </c>
      <c r="J120" s="40">
        <v>5290.8999999999978</v>
      </c>
      <c r="K120" s="31">
        <v>5049.8999999999996</v>
      </c>
      <c r="L120" s="31">
        <v>4815.55</v>
      </c>
      <c r="M120" s="31">
        <v>3.1409400000000001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1648.25</v>
      </c>
      <c r="D121" s="40">
        <v>1654.8666666666668</v>
      </c>
      <c r="E121" s="40">
        <v>1639.4333333333336</v>
      </c>
      <c r="F121" s="40">
        <v>1630.6166666666668</v>
      </c>
      <c r="G121" s="40">
        <v>1615.1833333333336</v>
      </c>
      <c r="H121" s="40">
        <v>1663.6833333333336</v>
      </c>
      <c r="I121" s="40">
        <v>1679.116666666667</v>
      </c>
      <c r="J121" s="40">
        <v>1687.9333333333336</v>
      </c>
      <c r="K121" s="31">
        <v>1670.3</v>
      </c>
      <c r="L121" s="31">
        <v>1646.05</v>
      </c>
      <c r="M121" s="31">
        <v>5.4139900000000001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3183.95</v>
      </c>
      <c r="D122" s="40">
        <v>3157.65</v>
      </c>
      <c r="E122" s="40">
        <v>3105.3</v>
      </c>
      <c r="F122" s="40">
        <v>3026.65</v>
      </c>
      <c r="G122" s="40">
        <v>2974.3</v>
      </c>
      <c r="H122" s="40">
        <v>3236.3</v>
      </c>
      <c r="I122" s="40">
        <v>3288.6499999999996</v>
      </c>
      <c r="J122" s="40">
        <v>3367.3</v>
      </c>
      <c r="K122" s="31">
        <v>3210</v>
      </c>
      <c r="L122" s="31">
        <v>3079</v>
      </c>
      <c r="M122" s="31">
        <v>1.60416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648.4</v>
      </c>
      <c r="D123" s="40">
        <v>651.0333333333333</v>
      </c>
      <c r="E123" s="40">
        <v>641.46666666666658</v>
      </c>
      <c r="F123" s="40">
        <v>634.5333333333333</v>
      </c>
      <c r="G123" s="40">
        <v>624.96666666666658</v>
      </c>
      <c r="H123" s="40">
        <v>657.96666666666658</v>
      </c>
      <c r="I123" s="40">
        <v>667.53333333333319</v>
      </c>
      <c r="J123" s="40">
        <v>674.46666666666658</v>
      </c>
      <c r="K123" s="31">
        <v>660.6</v>
      </c>
      <c r="L123" s="31">
        <v>644.1</v>
      </c>
      <c r="M123" s="31">
        <v>13.954650000000001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783.85</v>
      </c>
      <c r="D124" s="40">
        <v>790.2166666666667</v>
      </c>
      <c r="E124" s="40">
        <v>774.73333333333335</v>
      </c>
      <c r="F124" s="40">
        <v>765.61666666666667</v>
      </c>
      <c r="G124" s="40">
        <v>750.13333333333333</v>
      </c>
      <c r="H124" s="40">
        <v>799.33333333333337</v>
      </c>
      <c r="I124" s="40">
        <v>814.81666666666672</v>
      </c>
      <c r="J124" s="40">
        <v>823.93333333333339</v>
      </c>
      <c r="K124" s="31">
        <v>805.7</v>
      </c>
      <c r="L124" s="31">
        <v>781.1</v>
      </c>
      <c r="M124" s="31">
        <v>4.9427599999999998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620.4</v>
      </c>
      <c r="D125" s="40">
        <v>621.80000000000007</v>
      </c>
      <c r="E125" s="40">
        <v>613.60000000000014</v>
      </c>
      <c r="F125" s="40">
        <v>606.80000000000007</v>
      </c>
      <c r="G125" s="40">
        <v>598.60000000000014</v>
      </c>
      <c r="H125" s="40">
        <v>628.60000000000014</v>
      </c>
      <c r="I125" s="40">
        <v>636.80000000000018</v>
      </c>
      <c r="J125" s="40">
        <v>643.60000000000014</v>
      </c>
      <c r="K125" s="31">
        <v>630</v>
      </c>
      <c r="L125" s="31">
        <v>615</v>
      </c>
      <c r="M125" s="31">
        <v>2.84348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454.45</v>
      </c>
      <c r="D126" s="40">
        <v>450.45</v>
      </c>
      <c r="E126" s="40">
        <v>440.5</v>
      </c>
      <c r="F126" s="40">
        <v>426.55</v>
      </c>
      <c r="G126" s="40">
        <v>416.6</v>
      </c>
      <c r="H126" s="40">
        <v>464.4</v>
      </c>
      <c r="I126" s="40">
        <v>474.34999999999991</v>
      </c>
      <c r="J126" s="40">
        <v>488.29999999999995</v>
      </c>
      <c r="K126" s="31">
        <v>460.4</v>
      </c>
      <c r="L126" s="31">
        <v>436.5</v>
      </c>
      <c r="M126" s="31">
        <v>6.56358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996.25</v>
      </c>
      <c r="D127" s="40">
        <v>993.41666666666663</v>
      </c>
      <c r="E127" s="40">
        <v>982.83333333333326</v>
      </c>
      <c r="F127" s="40">
        <v>969.41666666666663</v>
      </c>
      <c r="G127" s="40">
        <v>958.83333333333326</v>
      </c>
      <c r="H127" s="40">
        <v>1006.8333333333333</v>
      </c>
      <c r="I127" s="40">
        <v>1017.4166666666665</v>
      </c>
      <c r="J127" s="40">
        <v>1030.8333333333333</v>
      </c>
      <c r="K127" s="31">
        <v>1004</v>
      </c>
      <c r="L127" s="31">
        <v>980</v>
      </c>
      <c r="M127" s="31">
        <v>8.5213999999999999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950.6</v>
      </c>
      <c r="D128" s="40">
        <v>942.21666666666658</v>
      </c>
      <c r="E128" s="40">
        <v>925.43333333333317</v>
      </c>
      <c r="F128" s="40">
        <v>900.26666666666654</v>
      </c>
      <c r="G128" s="40">
        <v>883.48333333333312</v>
      </c>
      <c r="H128" s="40">
        <v>967.38333333333321</v>
      </c>
      <c r="I128" s="40">
        <v>984.16666666666674</v>
      </c>
      <c r="J128" s="40">
        <v>1009.3333333333333</v>
      </c>
      <c r="K128" s="31">
        <v>959</v>
      </c>
      <c r="L128" s="31">
        <v>917.05</v>
      </c>
      <c r="M128" s="31">
        <v>2.4944199999999999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86.5</v>
      </c>
      <c r="D129" s="40">
        <v>85.45</v>
      </c>
      <c r="E129" s="40">
        <v>83.95</v>
      </c>
      <c r="F129" s="40">
        <v>81.400000000000006</v>
      </c>
      <c r="G129" s="40">
        <v>79.900000000000006</v>
      </c>
      <c r="H129" s="40">
        <v>88</v>
      </c>
      <c r="I129" s="40">
        <v>89.5</v>
      </c>
      <c r="J129" s="40">
        <v>92.05</v>
      </c>
      <c r="K129" s="31">
        <v>86.95</v>
      </c>
      <c r="L129" s="31">
        <v>82.9</v>
      </c>
      <c r="M129" s="31">
        <v>7.4435399999999996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885.2</v>
      </c>
      <c r="D130" s="40">
        <v>883.4</v>
      </c>
      <c r="E130" s="40">
        <v>856.8</v>
      </c>
      <c r="F130" s="40">
        <v>828.4</v>
      </c>
      <c r="G130" s="40">
        <v>801.8</v>
      </c>
      <c r="H130" s="40">
        <v>911.8</v>
      </c>
      <c r="I130" s="40">
        <v>938.40000000000009</v>
      </c>
      <c r="J130" s="40">
        <v>966.8</v>
      </c>
      <c r="K130" s="31">
        <v>910</v>
      </c>
      <c r="L130" s="31">
        <v>855</v>
      </c>
      <c r="M130" s="31">
        <v>1.69268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315.2</v>
      </c>
      <c r="D131" s="40">
        <v>312.63333333333327</v>
      </c>
      <c r="E131" s="40">
        <v>308.86666666666656</v>
      </c>
      <c r="F131" s="40">
        <v>302.5333333333333</v>
      </c>
      <c r="G131" s="40">
        <v>298.76666666666659</v>
      </c>
      <c r="H131" s="40">
        <v>318.96666666666653</v>
      </c>
      <c r="I131" s="40">
        <v>322.73333333333329</v>
      </c>
      <c r="J131" s="40">
        <v>329.06666666666649</v>
      </c>
      <c r="K131" s="31">
        <v>316.39999999999998</v>
      </c>
      <c r="L131" s="31">
        <v>306.3</v>
      </c>
      <c r="M131" s="31">
        <v>78.750169999999997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592.85</v>
      </c>
      <c r="D132" s="40">
        <v>597.51666666666665</v>
      </c>
      <c r="E132" s="40">
        <v>584.5333333333333</v>
      </c>
      <c r="F132" s="40">
        <v>576.2166666666667</v>
      </c>
      <c r="G132" s="40">
        <v>563.23333333333335</v>
      </c>
      <c r="H132" s="40">
        <v>605.83333333333326</v>
      </c>
      <c r="I132" s="40">
        <v>618.81666666666661</v>
      </c>
      <c r="J132" s="40">
        <v>627.13333333333321</v>
      </c>
      <c r="K132" s="31">
        <v>610.5</v>
      </c>
      <c r="L132" s="31">
        <v>589.20000000000005</v>
      </c>
      <c r="M132" s="31">
        <v>22.95973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2013.5</v>
      </c>
      <c r="D133" s="40">
        <v>2000.1000000000001</v>
      </c>
      <c r="E133" s="40">
        <v>1963.4000000000003</v>
      </c>
      <c r="F133" s="40">
        <v>1913.3000000000002</v>
      </c>
      <c r="G133" s="40">
        <v>1876.6000000000004</v>
      </c>
      <c r="H133" s="40">
        <v>2050.2000000000003</v>
      </c>
      <c r="I133" s="40">
        <v>2086.9</v>
      </c>
      <c r="J133" s="40">
        <v>2137</v>
      </c>
      <c r="K133" s="31">
        <v>2036.8</v>
      </c>
      <c r="L133" s="31">
        <v>1950</v>
      </c>
      <c r="M133" s="31">
        <v>2.37243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2092.35</v>
      </c>
      <c r="D134" s="40">
        <v>2099.85</v>
      </c>
      <c r="E134" s="40">
        <v>2054.6999999999998</v>
      </c>
      <c r="F134" s="40">
        <v>2017.0499999999997</v>
      </c>
      <c r="G134" s="40">
        <v>1971.8999999999996</v>
      </c>
      <c r="H134" s="40">
        <v>2137.5</v>
      </c>
      <c r="I134" s="40">
        <v>2182.6500000000005</v>
      </c>
      <c r="J134" s="40">
        <v>2220.3000000000002</v>
      </c>
      <c r="K134" s="31">
        <v>2145</v>
      </c>
      <c r="L134" s="31">
        <v>2062.1999999999998</v>
      </c>
      <c r="M134" s="31">
        <v>20.422830000000001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168.2</v>
      </c>
      <c r="D135" s="40">
        <v>168.29999999999998</v>
      </c>
      <c r="E135" s="40">
        <v>165.59999999999997</v>
      </c>
      <c r="F135" s="40">
        <v>162.99999999999997</v>
      </c>
      <c r="G135" s="40">
        <v>160.29999999999995</v>
      </c>
      <c r="H135" s="40">
        <v>170.89999999999998</v>
      </c>
      <c r="I135" s="40">
        <v>173.59999999999997</v>
      </c>
      <c r="J135" s="40">
        <v>176.2</v>
      </c>
      <c r="K135" s="31">
        <v>171</v>
      </c>
      <c r="L135" s="31">
        <v>165.7</v>
      </c>
      <c r="M135" s="31">
        <v>11.32639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183.45</v>
      </c>
      <c r="D136" s="40">
        <v>183.4</v>
      </c>
      <c r="E136" s="40">
        <v>178.05</v>
      </c>
      <c r="F136" s="40">
        <v>172.65</v>
      </c>
      <c r="G136" s="40">
        <v>167.3</v>
      </c>
      <c r="H136" s="40">
        <v>188.8</v>
      </c>
      <c r="I136" s="40">
        <v>194.14999999999998</v>
      </c>
      <c r="J136" s="40">
        <v>199.55</v>
      </c>
      <c r="K136" s="31">
        <v>188.75</v>
      </c>
      <c r="L136" s="31">
        <v>178</v>
      </c>
      <c r="M136" s="31">
        <v>6.6694300000000002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856.95</v>
      </c>
      <c r="D137" s="40">
        <v>852.06666666666661</v>
      </c>
      <c r="E137" s="40">
        <v>842.13333333333321</v>
      </c>
      <c r="F137" s="40">
        <v>827.31666666666661</v>
      </c>
      <c r="G137" s="40">
        <v>817.38333333333321</v>
      </c>
      <c r="H137" s="40">
        <v>866.88333333333321</v>
      </c>
      <c r="I137" s="40">
        <v>876.81666666666661</v>
      </c>
      <c r="J137" s="40">
        <v>891.63333333333321</v>
      </c>
      <c r="K137" s="31">
        <v>862</v>
      </c>
      <c r="L137" s="31">
        <v>837.25</v>
      </c>
      <c r="M137" s="31">
        <v>0.49772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502.9</v>
      </c>
      <c r="D138" s="40">
        <v>499.23333333333335</v>
      </c>
      <c r="E138" s="40">
        <v>490.11666666666667</v>
      </c>
      <c r="F138" s="40">
        <v>477.33333333333331</v>
      </c>
      <c r="G138" s="40">
        <v>468.21666666666664</v>
      </c>
      <c r="H138" s="40">
        <v>512.01666666666665</v>
      </c>
      <c r="I138" s="40">
        <v>521.13333333333344</v>
      </c>
      <c r="J138" s="40">
        <v>533.91666666666674</v>
      </c>
      <c r="K138" s="31">
        <v>508.35</v>
      </c>
      <c r="L138" s="31">
        <v>486.45</v>
      </c>
      <c r="M138" s="31">
        <v>2.33236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12.95</v>
      </c>
      <c r="D139" s="40">
        <v>12.916666666666666</v>
      </c>
      <c r="E139" s="40">
        <v>12.683333333333332</v>
      </c>
      <c r="F139" s="40">
        <v>12.416666666666666</v>
      </c>
      <c r="G139" s="40">
        <v>12.183333333333332</v>
      </c>
      <c r="H139" s="40">
        <v>13.183333333333332</v>
      </c>
      <c r="I139" s="40">
        <v>13.416666666666666</v>
      </c>
      <c r="J139" s="40">
        <v>13.683333333333332</v>
      </c>
      <c r="K139" s="31">
        <v>13.15</v>
      </c>
      <c r="L139" s="31">
        <v>12.65</v>
      </c>
      <c r="M139" s="31">
        <v>57.789029999999997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183.3</v>
      </c>
      <c r="D140" s="40">
        <v>179.71666666666667</v>
      </c>
      <c r="E140" s="40">
        <v>174.23333333333335</v>
      </c>
      <c r="F140" s="40">
        <v>165.16666666666669</v>
      </c>
      <c r="G140" s="40">
        <v>159.68333333333337</v>
      </c>
      <c r="H140" s="40">
        <v>188.78333333333333</v>
      </c>
      <c r="I140" s="40">
        <v>194.26666666666662</v>
      </c>
      <c r="J140" s="40">
        <v>203.33333333333331</v>
      </c>
      <c r="K140" s="31">
        <v>185.2</v>
      </c>
      <c r="L140" s="31">
        <v>170.65</v>
      </c>
      <c r="M140" s="31">
        <v>5.2045199999999996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4863.2</v>
      </c>
      <c r="D141" s="40">
        <v>4856.0666666666666</v>
      </c>
      <c r="E141" s="40">
        <v>4799.9833333333336</v>
      </c>
      <c r="F141" s="40">
        <v>4736.7666666666673</v>
      </c>
      <c r="G141" s="40">
        <v>4680.6833333333343</v>
      </c>
      <c r="H141" s="40">
        <v>4919.2833333333328</v>
      </c>
      <c r="I141" s="40">
        <v>4975.3666666666668</v>
      </c>
      <c r="J141" s="40">
        <v>5038.5833333333321</v>
      </c>
      <c r="K141" s="31">
        <v>4912.1499999999996</v>
      </c>
      <c r="L141" s="31">
        <v>4792.8500000000004</v>
      </c>
      <c r="M141" s="31">
        <v>4.2587299999999999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3818.75</v>
      </c>
      <c r="D142" s="40">
        <v>3822.9166666666665</v>
      </c>
      <c r="E142" s="40">
        <v>3755.833333333333</v>
      </c>
      <c r="F142" s="40">
        <v>3692.9166666666665</v>
      </c>
      <c r="G142" s="40">
        <v>3625.833333333333</v>
      </c>
      <c r="H142" s="40">
        <v>3885.833333333333</v>
      </c>
      <c r="I142" s="40">
        <v>3952.9166666666661</v>
      </c>
      <c r="J142" s="40">
        <v>4015.833333333333</v>
      </c>
      <c r="K142" s="31">
        <v>3890</v>
      </c>
      <c r="L142" s="31">
        <v>3760</v>
      </c>
      <c r="M142" s="31">
        <v>4.4622799999999998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3831.2</v>
      </c>
      <c r="D143" s="40">
        <v>3830.5666666666671</v>
      </c>
      <c r="E143" s="40">
        <v>3800.6333333333341</v>
      </c>
      <c r="F143" s="40">
        <v>3770.0666666666671</v>
      </c>
      <c r="G143" s="40">
        <v>3740.1333333333341</v>
      </c>
      <c r="H143" s="40">
        <v>3861.1333333333341</v>
      </c>
      <c r="I143" s="40">
        <v>3891.0666666666675</v>
      </c>
      <c r="J143" s="40">
        <v>3921.6333333333341</v>
      </c>
      <c r="K143" s="31">
        <v>3860.5</v>
      </c>
      <c r="L143" s="31">
        <v>3800</v>
      </c>
      <c r="M143" s="31">
        <v>1.51224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4587.3999999999996</v>
      </c>
      <c r="D144" s="40">
        <v>4542.9333333333334</v>
      </c>
      <c r="E144" s="40">
        <v>4490.166666666667</v>
      </c>
      <c r="F144" s="40">
        <v>4392.9333333333334</v>
      </c>
      <c r="G144" s="40">
        <v>4340.166666666667</v>
      </c>
      <c r="H144" s="40">
        <v>4640.166666666667</v>
      </c>
      <c r="I144" s="40">
        <v>4692.9333333333334</v>
      </c>
      <c r="J144" s="40">
        <v>4790.166666666667</v>
      </c>
      <c r="K144" s="31">
        <v>4595.7</v>
      </c>
      <c r="L144" s="31">
        <v>4445.7</v>
      </c>
      <c r="M144" s="31">
        <v>6.1693600000000002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391</v>
      </c>
      <c r="D145" s="40">
        <v>390.23333333333335</v>
      </c>
      <c r="E145" s="40">
        <v>386.9666666666667</v>
      </c>
      <c r="F145" s="40">
        <v>382.93333333333334</v>
      </c>
      <c r="G145" s="40">
        <v>379.66666666666669</v>
      </c>
      <c r="H145" s="40">
        <v>394.26666666666671</v>
      </c>
      <c r="I145" s="40">
        <v>397.53333333333336</v>
      </c>
      <c r="J145" s="40">
        <v>401.56666666666672</v>
      </c>
      <c r="K145" s="31">
        <v>393.5</v>
      </c>
      <c r="L145" s="31">
        <v>386.2</v>
      </c>
      <c r="M145" s="31">
        <v>2.3190499999999998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104.8</v>
      </c>
      <c r="D146" s="40">
        <v>103.76666666666667</v>
      </c>
      <c r="E146" s="40">
        <v>102.03333333333333</v>
      </c>
      <c r="F146" s="40">
        <v>99.266666666666666</v>
      </c>
      <c r="G146" s="40">
        <v>97.533333333333331</v>
      </c>
      <c r="H146" s="40">
        <v>106.53333333333333</v>
      </c>
      <c r="I146" s="40">
        <v>108.26666666666665</v>
      </c>
      <c r="J146" s="40">
        <v>111.03333333333333</v>
      </c>
      <c r="K146" s="31">
        <v>105.5</v>
      </c>
      <c r="L146" s="31">
        <v>101</v>
      </c>
      <c r="M146" s="31">
        <v>1.84283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223.2</v>
      </c>
      <c r="D147" s="40">
        <v>223.6</v>
      </c>
      <c r="E147" s="40">
        <v>219.85</v>
      </c>
      <c r="F147" s="40">
        <v>216.5</v>
      </c>
      <c r="G147" s="40">
        <v>212.75</v>
      </c>
      <c r="H147" s="40">
        <v>226.95</v>
      </c>
      <c r="I147" s="40">
        <v>230.7</v>
      </c>
      <c r="J147" s="40">
        <v>234.04999999999998</v>
      </c>
      <c r="K147" s="31">
        <v>227.35</v>
      </c>
      <c r="L147" s="31">
        <v>220.25</v>
      </c>
      <c r="M147" s="31">
        <v>1.33826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81.400000000000006</v>
      </c>
      <c r="D148" s="40">
        <v>80.783333333333346</v>
      </c>
      <c r="E148" s="40">
        <v>79.066666666666691</v>
      </c>
      <c r="F148" s="40">
        <v>76.733333333333348</v>
      </c>
      <c r="G148" s="40">
        <v>75.016666666666694</v>
      </c>
      <c r="H148" s="40">
        <v>83.116666666666688</v>
      </c>
      <c r="I148" s="40">
        <v>84.833333333333357</v>
      </c>
      <c r="J148" s="40">
        <v>87.166666666666686</v>
      </c>
      <c r="K148" s="31">
        <v>82.5</v>
      </c>
      <c r="L148" s="31">
        <v>78.45</v>
      </c>
      <c r="M148" s="31">
        <v>18.134830000000001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2547.9</v>
      </c>
      <c r="D149" s="40">
        <v>2546.9666666666667</v>
      </c>
      <c r="E149" s="40">
        <v>2518.9333333333334</v>
      </c>
      <c r="F149" s="40">
        <v>2489.9666666666667</v>
      </c>
      <c r="G149" s="40">
        <v>2461.9333333333334</v>
      </c>
      <c r="H149" s="40">
        <v>2575.9333333333334</v>
      </c>
      <c r="I149" s="40">
        <v>2603.9666666666672</v>
      </c>
      <c r="J149" s="40">
        <v>2632.9333333333334</v>
      </c>
      <c r="K149" s="31">
        <v>2575</v>
      </c>
      <c r="L149" s="31">
        <v>2518</v>
      </c>
      <c r="M149" s="31">
        <v>12.770709999999999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196.35</v>
      </c>
      <c r="D150" s="40">
        <v>196.18333333333331</v>
      </c>
      <c r="E150" s="40">
        <v>192.36666666666662</v>
      </c>
      <c r="F150" s="40">
        <v>188.3833333333333</v>
      </c>
      <c r="G150" s="40">
        <v>184.56666666666661</v>
      </c>
      <c r="H150" s="40">
        <v>200.16666666666663</v>
      </c>
      <c r="I150" s="40">
        <v>203.98333333333329</v>
      </c>
      <c r="J150" s="40">
        <v>207.96666666666664</v>
      </c>
      <c r="K150" s="31">
        <v>200</v>
      </c>
      <c r="L150" s="31">
        <v>192.2</v>
      </c>
      <c r="M150" s="31">
        <v>1.1039399999999999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588.1</v>
      </c>
      <c r="D151" s="40">
        <v>596.33333333333337</v>
      </c>
      <c r="E151" s="40">
        <v>570.86666666666679</v>
      </c>
      <c r="F151" s="40">
        <v>553.63333333333344</v>
      </c>
      <c r="G151" s="40">
        <v>528.16666666666686</v>
      </c>
      <c r="H151" s="40">
        <v>613.56666666666672</v>
      </c>
      <c r="I151" s="40">
        <v>639.03333333333319</v>
      </c>
      <c r="J151" s="40">
        <v>656.26666666666665</v>
      </c>
      <c r="K151" s="31">
        <v>621.79999999999995</v>
      </c>
      <c r="L151" s="31">
        <v>579.1</v>
      </c>
      <c r="M151" s="31">
        <v>11.51688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1619.5</v>
      </c>
      <c r="D152" s="40">
        <v>1621.5833333333333</v>
      </c>
      <c r="E152" s="40">
        <v>1589.0166666666664</v>
      </c>
      <c r="F152" s="40">
        <v>1558.5333333333331</v>
      </c>
      <c r="G152" s="40">
        <v>1525.9666666666662</v>
      </c>
      <c r="H152" s="40">
        <v>1652.0666666666666</v>
      </c>
      <c r="I152" s="40">
        <v>1684.6333333333337</v>
      </c>
      <c r="J152" s="40">
        <v>1715.1166666666668</v>
      </c>
      <c r="K152" s="31">
        <v>1654.15</v>
      </c>
      <c r="L152" s="31">
        <v>1591.1</v>
      </c>
      <c r="M152" s="31">
        <v>0.75061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68.05</v>
      </c>
      <c r="D153" s="40">
        <v>68.3</v>
      </c>
      <c r="E153" s="40">
        <v>67.5</v>
      </c>
      <c r="F153" s="40">
        <v>66.95</v>
      </c>
      <c r="G153" s="40">
        <v>66.150000000000006</v>
      </c>
      <c r="H153" s="40">
        <v>68.849999999999994</v>
      </c>
      <c r="I153" s="40">
        <v>69.649999999999977</v>
      </c>
      <c r="J153" s="40">
        <v>70.199999999999989</v>
      </c>
      <c r="K153" s="31">
        <v>69.099999999999994</v>
      </c>
      <c r="L153" s="31">
        <v>67.75</v>
      </c>
      <c r="M153" s="31">
        <v>15.83324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120.55</v>
      </c>
      <c r="D154" s="40">
        <v>120.91666666666667</v>
      </c>
      <c r="E154" s="40">
        <v>118.63333333333334</v>
      </c>
      <c r="F154" s="40">
        <v>116.71666666666667</v>
      </c>
      <c r="G154" s="40">
        <v>114.43333333333334</v>
      </c>
      <c r="H154" s="40">
        <v>122.83333333333334</v>
      </c>
      <c r="I154" s="40">
        <v>125.11666666666667</v>
      </c>
      <c r="J154" s="40">
        <v>127.03333333333335</v>
      </c>
      <c r="K154" s="31">
        <v>123.2</v>
      </c>
      <c r="L154" s="31">
        <v>119</v>
      </c>
      <c r="M154" s="31">
        <v>6.4352999999999998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730.25</v>
      </c>
      <c r="D155" s="40">
        <v>732.05000000000007</v>
      </c>
      <c r="E155" s="40">
        <v>719.20000000000016</v>
      </c>
      <c r="F155" s="40">
        <v>708.15000000000009</v>
      </c>
      <c r="G155" s="40">
        <v>695.30000000000018</v>
      </c>
      <c r="H155" s="40">
        <v>743.10000000000014</v>
      </c>
      <c r="I155" s="40">
        <v>755.95</v>
      </c>
      <c r="J155" s="40">
        <v>767.00000000000011</v>
      </c>
      <c r="K155" s="31">
        <v>744.9</v>
      </c>
      <c r="L155" s="31">
        <v>721</v>
      </c>
      <c r="M155" s="31">
        <v>0.86819999999999997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1296.3</v>
      </c>
      <c r="D156" s="40">
        <v>1288.9666666666667</v>
      </c>
      <c r="E156" s="40">
        <v>1254.9333333333334</v>
      </c>
      <c r="F156" s="40">
        <v>1213.5666666666666</v>
      </c>
      <c r="G156" s="40">
        <v>1179.5333333333333</v>
      </c>
      <c r="H156" s="40">
        <v>1330.3333333333335</v>
      </c>
      <c r="I156" s="40">
        <v>1364.3666666666668</v>
      </c>
      <c r="J156" s="40">
        <v>1405.7333333333336</v>
      </c>
      <c r="K156" s="31">
        <v>1323</v>
      </c>
      <c r="L156" s="31">
        <v>1247.5999999999999</v>
      </c>
      <c r="M156" s="31">
        <v>51.840209999999999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159.35</v>
      </c>
      <c r="D157" s="40">
        <v>158.79999999999998</v>
      </c>
      <c r="E157" s="40">
        <v>157.94999999999996</v>
      </c>
      <c r="F157" s="40">
        <v>156.54999999999998</v>
      </c>
      <c r="G157" s="40">
        <v>155.69999999999996</v>
      </c>
      <c r="H157" s="40">
        <v>160.19999999999996</v>
      </c>
      <c r="I157" s="40">
        <v>161.04999999999998</v>
      </c>
      <c r="J157" s="40">
        <v>162.44999999999996</v>
      </c>
      <c r="K157" s="31">
        <v>159.65</v>
      </c>
      <c r="L157" s="31">
        <v>157.4</v>
      </c>
      <c r="M157" s="31">
        <v>32.520519999999998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332.7</v>
      </c>
      <c r="D158" s="40">
        <v>335.01666666666665</v>
      </c>
      <c r="E158" s="40">
        <v>327.23333333333329</v>
      </c>
      <c r="F158" s="40">
        <v>321.76666666666665</v>
      </c>
      <c r="G158" s="40">
        <v>313.98333333333329</v>
      </c>
      <c r="H158" s="40">
        <v>340.48333333333329</v>
      </c>
      <c r="I158" s="40">
        <v>348.26666666666659</v>
      </c>
      <c r="J158" s="40">
        <v>353.73333333333329</v>
      </c>
      <c r="K158" s="31">
        <v>342.8</v>
      </c>
      <c r="L158" s="31">
        <v>329.55</v>
      </c>
      <c r="M158" s="31">
        <v>1.9096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80.099999999999994</v>
      </c>
      <c r="D159" s="40">
        <v>79.583333333333329</v>
      </c>
      <c r="E159" s="40">
        <v>78.61666666666666</v>
      </c>
      <c r="F159" s="40">
        <v>77.133333333333326</v>
      </c>
      <c r="G159" s="40">
        <v>76.166666666666657</v>
      </c>
      <c r="H159" s="40">
        <v>81.066666666666663</v>
      </c>
      <c r="I159" s="40">
        <v>82.033333333333331</v>
      </c>
      <c r="J159" s="40">
        <v>83.516666666666666</v>
      </c>
      <c r="K159" s="31">
        <v>80.55</v>
      </c>
      <c r="L159" s="31">
        <v>78.099999999999994</v>
      </c>
      <c r="M159" s="31">
        <v>112.127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2839.45</v>
      </c>
      <c r="D160" s="40">
        <v>2819.4833333333336</v>
      </c>
      <c r="E160" s="40">
        <v>2774.9666666666672</v>
      </c>
      <c r="F160" s="40">
        <v>2710.4833333333336</v>
      </c>
      <c r="G160" s="40">
        <v>2665.9666666666672</v>
      </c>
      <c r="H160" s="40">
        <v>2883.9666666666672</v>
      </c>
      <c r="I160" s="40">
        <v>2928.4833333333336</v>
      </c>
      <c r="J160" s="40">
        <v>2992.9666666666672</v>
      </c>
      <c r="K160" s="31">
        <v>2864</v>
      </c>
      <c r="L160" s="31">
        <v>2755</v>
      </c>
      <c r="M160" s="31">
        <v>0.19005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454.95</v>
      </c>
      <c r="D161" s="40">
        <v>456.13333333333338</v>
      </c>
      <c r="E161" s="40">
        <v>452.06666666666678</v>
      </c>
      <c r="F161" s="40">
        <v>449.18333333333339</v>
      </c>
      <c r="G161" s="40">
        <v>445.11666666666679</v>
      </c>
      <c r="H161" s="40">
        <v>459.01666666666677</v>
      </c>
      <c r="I161" s="40">
        <v>463.08333333333337</v>
      </c>
      <c r="J161" s="40">
        <v>465.96666666666675</v>
      </c>
      <c r="K161" s="31">
        <v>460.2</v>
      </c>
      <c r="L161" s="31">
        <v>453.25</v>
      </c>
      <c r="M161" s="31">
        <v>1.87293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167.65</v>
      </c>
      <c r="D162" s="40">
        <v>167.61666666666665</v>
      </c>
      <c r="E162" s="40">
        <v>166.48333333333329</v>
      </c>
      <c r="F162" s="40">
        <v>165.31666666666663</v>
      </c>
      <c r="G162" s="40">
        <v>164.18333333333328</v>
      </c>
      <c r="H162" s="40">
        <v>168.7833333333333</v>
      </c>
      <c r="I162" s="40">
        <v>169.91666666666669</v>
      </c>
      <c r="J162" s="40">
        <v>171.08333333333331</v>
      </c>
      <c r="K162" s="31">
        <v>168.75</v>
      </c>
      <c r="L162" s="31">
        <v>166.45</v>
      </c>
      <c r="M162" s="31">
        <v>10.233370000000001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184</v>
      </c>
      <c r="D163" s="40">
        <v>182.26666666666665</v>
      </c>
      <c r="E163" s="40">
        <v>177.7833333333333</v>
      </c>
      <c r="F163" s="40">
        <v>171.56666666666666</v>
      </c>
      <c r="G163" s="40">
        <v>167.08333333333331</v>
      </c>
      <c r="H163" s="40">
        <v>188.48333333333329</v>
      </c>
      <c r="I163" s="40">
        <v>192.96666666666664</v>
      </c>
      <c r="J163" s="40">
        <v>199.18333333333328</v>
      </c>
      <c r="K163" s="31">
        <v>186.75</v>
      </c>
      <c r="L163" s="31">
        <v>176.05</v>
      </c>
      <c r="M163" s="31">
        <v>67.853899999999996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280.05</v>
      </c>
      <c r="D164" s="40">
        <v>279.63333333333333</v>
      </c>
      <c r="E164" s="40">
        <v>272.56666666666666</v>
      </c>
      <c r="F164" s="40">
        <v>265.08333333333331</v>
      </c>
      <c r="G164" s="40">
        <v>258.01666666666665</v>
      </c>
      <c r="H164" s="40">
        <v>287.11666666666667</v>
      </c>
      <c r="I164" s="40">
        <v>294.18333333333328</v>
      </c>
      <c r="J164" s="40">
        <v>301.66666666666669</v>
      </c>
      <c r="K164" s="31">
        <v>286.7</v>
      </c>
      <c r="L164" s="31">
        <v>272.14999999999998</v>
      </c>
      <c r="M164" s="31">
        <v>82.867959999999997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6.8</v>
      </c>
      <c r="D165" s="40">
        <v>6.75</v>
      </c>
      <c r="E165" s="40">
        <v>6.65</v>
      </c>
      <c r="F165" s="40">
        <v>6.5</v>
      </c>
      <c r="G165" s="40">
        <v>6.4</v>
      </c>
      <c r="H165" s="40">
        <v>6.9</v>
      </c>
      <c r="I165" s="40">
        <v>7</v>
      </c>
      <c r="J165" s="40">
        <v>7.15</v>
      </c>
      <c r="K165" s="31">
        <v>6.85</v>
      </c>
      <c r="L165" s="31">
        <v>6.6</v>
      </c>
      <c r="M165" s="31">
        <v>23.88879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43.45</v>
      </c>
      <c r="D166" s="40">
        <v>43.366666666666667</v>
      </c>
      <c r="E166" s="40">
        <v>42.733333333333334</v>
      </c>
      <c r="F166" s="40">
        <v>42.016666666666666</v>
      </c>
      <c r="G166" s="40">
        <v>41.383333333333333</v>
      </c>
      <c r="H166" s="40">
        <v>44.083333333333336</v>
      </c>
      <c r="I166" s="40">
        <v>44.716666666666676</v>
      </c>
      <c r="J166" s="40">
        <v>45.433333333333337</v>
      </c>
      <c r="K166" s="31">
        <v>44</v>
      </c>
      <c r="L166" s="31">
        <v>42.65</v>
      </c>
      <c r="M166" s="31">
        <v>10.379479999999999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145.44999999999999</v>
      </c>
      <c r="D167" s="40">
        <v>145.13333333333333</v>
      </c>
      <c r="E167" s="40">
        <v>142.26666666666665</v>
      </c>
      <c r="F167" s="40">
        <v>139.08333333333331</v>
      </c>
      <c r="G167" s="40">
        <v>136.21666666666664</v>
      </c>
      <c r="H167" s="40">
        <v>148.31666666666666</v>
      </c>
      <c r="I167" s="40">
        <v>151.18333333333334</v>
      </c>
      <c r="J167" s="40">
        <v>154.36666666666667</v>
      </c>
      <c r="K167" s="31">
        <v>148</v>
      </c>
      <c r="L167" s="31">
        <v>141.94999999999999</v>
      </c>
      <c r="M167" s="31">
        <v>212.48075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292.5</v>
      </c>
      <c r="D168" s="40">
        <v>292.55</v>
      </c>
      <c r="E168" s="40">
        <v>290.25</v>
      </c>
      <c r="F168" s="40">
        <v>288</v>
      </c>
      <c r="G168" s="40">
        <v>285.7</v>
      </c>
      <c r="H168" s="40">
        <v>294.8</v>
      </c>
      <c r="I168" s="40">
        <v>297.10000000000008</v>
      </c>
      <c r="J168" s="40">
        <v>299.35000000000002</v>
      </c>
      <c r="K168" s="31">
        <v>294.85000000000002</v>
      </c>
      <c r="L168" s="31">
        <v>290.3</v>
      </c>
      <c r="M168" s="31">
        <v>0.64805000000000001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4202.55</v>
      </c>
      <c r="D169" s="40">
        <v>4202.5333333333328</v>
      </c>
      <c r="E169" s="40">
        <v>4170.0666666666657</v>
      </c>
      <c r="F169" s="40">
        <v>4137.583333333333</v>
      </c>
      <c r="G169" s="40">
        <v>4105.1166666666659</v>
      </c>
      <c r="H169" s="40">
        <v>4235.0166666666655</v>
      </c>
      <c r="I169" s="40">
        <v>4267.4833333333327</v>
      </c>
      <c r="J169" s="40">
        <v>4299.9666666666653</v>
      </c>
      <c r="K169" s="31">
        <v>4235</v>
      </c>
      <c r="L169" s="31">
        <v>4170.05</v>
      </c>
      <c r="M169" s="31">
        <v>0.18881999999999999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28.3</v>
      </c>
      <c r="D170" s="40">
        <v>28.133333333333336</v>
      </c>
      <c r="E170" s="40">
        <v>27.816666666666674</v>
      </c>
      <c r="F170" s="40">
        <v>27.333333333333336</v>
      </c>
      <c r="G170" s="40">
        <v>27.016666666666673</v>
      </c>
      <c r="H170" s="40">
        <v>28.616666666666674</v>
      </c>
      <c r="I170" s="40">
        <v>28.933333333333337</v>
      </c>
      <c r="J170" s="40">
        <v>29.416666666666675</v>
      </c>
      <c r="K170" s="31">
        <v>28.45</v>
      </c>
      <c r="L170" s="31">
        <v>27.65</v>
      </c>
      <c r="M170" s="31">
        <v>121.27329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3216.5</v>
      </c>
      <c r="D171" s="40">
        <v>3151.9</v>
      </c>
      <c r="E171" s="40">
        <v>3045</v>
      </c>
      <c r="F171" s="40">
        <v>2873.5</v>
      </c>
      <c r="G171" s="40">
        <v>2766.6</v>
      </c>
      <c r="H171" s="40">
        <v>3323.4</v>
      </c>
      <c r="I171" s="40">
        <v>3430.3000000000006</v>
      </c>
      <c r="J171" s="40">
        <v>3601.8</v>
      </c>
      <c r="K171" s="31">
        <v>3258.8</v>
      </c>
      <c r="L171" s="31">
        <v>2980.4</v>
      </c>
      <c r="M171" s="31">
        <v>1.5857300000000001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185</v>
      </c>
      <c r="D172" s="40">
        <v>185.58333333333334</v>
      </c>
      <c r="E172" s="40">
        <v>182.41666666666669</v>
      </c>
      <c r="F172" s="40">
        <v>179.83333333333334</v>
      </c>
      <c r="G172" s="40">
        <v>176.66666666666669</v>
      </c>
      <c r="H172" s="40">
        <v>188.16666666666669</v>
      </c>
      <c r="I172" s="40">
        <v>191.33333333333337</v>
      </c>
      <c r="J172" s="40">
        <v>193.91666666666669</v>
      </c>
      <c r="K172" s="31">
        <v>188.75</v>
      </c>
      <c r="L172" s="31">
        <v>183</v>
      </c>
      <c r="M172" s="31">
        <v>1.8733299999999999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3154.9</v>
      </c>
      <c r="D173" s="40">
        <v>3175.3166666666671</v>
      </c>
      <c r="E173" s="40">
        <v>3129.5833333333339</v>
      </c>
      <c r="F173" s="40">
        <v>3104.2666666666669</v>
      </c>
      <c r="G173" s="40">
        <v>3058.5333333333338</v>
      </c>
      <c r="H173" s="40">
        <v>3200.6333333333341</v>
      </c>
      <c r="I173" s="40">
        <v>3246.3666666666668</v>
      </c>
      <c r="J173" s="40">
        <v>3271.6833333333343</v>
      </c>
      <c r="K173" s="31">
        <v>3221.05</v>
      </c>
      <c r="L173" s="31">
        <v>3150</v>
      </c>
      <c r="M173" s="31">
        <v>0.17269000000000001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139.55000000000001</v>
      </c>
      <c r="D174" s="40">
        <v>139.03333333333333</v>
      </c>
      <c r="E174" s="40">
        <v>136.06666666666666</v>
      </c>
      <c r="F174" s="40">
        <v>132.58333333333334</v>
      </c>
      <c r="G174" s="40">
        <v>129.61666666666667</v>
      </c>
      <c r="H174" s="40">
        <v>142.51666666666665</v>
      </c>
      <c r="I174" s="40">
        <v>145.48333333333329</v>
      </c>
      <c r="J174" s="40">
        <v>148.96666666666664</v>
      </c>
      <c r="K174" s="31">
        <v>142</v>
      </c>
      <c r="L174" s="31">
        <v>135.55000000000001</v>
      </c>
      <c r="M174" s="31">
        <v>13.841710000000001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5929.75</v>
      </c>
      <c r="D175" s="40">
        <v>5949.916666666667</v>
      </c>
      <c r="E175" s="40">
        <v>5881.8333333333339</v>
      </c>
      <c r="F175" s="40">
        <v>5833.916666666667</v>
      </c>
      <c r="G175" s="40">
        <v>5765.8333333333339</v>
      </c>
      <c r="H175" s="40">
        <v>5997.8333333333339</v>
      </c>
      <c r="I175" s="40">
        <v>6065.9166666666679</v>
      </c>
      <c r="J175" s="40">
        <v>6113.8333333333339</v>
      </c>
      <c r="K175" s="31">
        <v>6018</v>
      </c>
      <c r="L175" s="31">
        <v>5902</v>
      </c>
      <c r="M175" s="31">
        <v>7.6939999999999995E-2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3813.3</v>
      </c>
      <c r="D176" s="40">
        <v>3831.5499999999997</v>
      </c>
      <c r="E176" s="40">
        <v>3743.7499999999995</v>
      </c>
      <c r="F176" s="40">
        <v>3674.2</v>
      </c>
      <c r="G176" s="40">
        <v>3586.3999999999996</v>
      </c>
      <c r="H176" s="40">
        <v>3901.0999999999995</v>
      </c>
      <c r="I176" s="40">
        <v>3988.8999999999996</v>
      </c>
      <c r="J176" s="40">
        <v>4058.4499999999994</v>
      </c>
      <c r="K176" s="31">
        <v>3919.35</v>
      </c>
      <c r="L176" s="31">
        <v>3762</v>
      </c>
      <c r="M176" s="31">
        <v>2.7224400000000002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1532.5</v>
      </c>
      <c r="D177" s="40">
        <v>1542.1666666666667</v>
      </c>
      <c r="E177" s="40">
        <v>1514.3333333333335</v>
      </c>
      <c r="F177" s="40">
        <v>1496.1666666666667</v>
      </c>
      <c r="G177" s="40">
        <v>1468.3333333333335</v>
      </c>
      <c r="H177" s="40">
        <v>1560.3333333333335</v>
      </c>
      <c r="I177" s="40">
        <v>1588.166666666667</v>
      </c>
      <c r="J177" s="40">
        <v>1606.3333333333335</v>
      </c>
      <c r="K177" s="31">
        <v>1570</v>
      </c>
      <c r="L177" s="31">
        <v>1524</v>
      </c>
      <c r="M177" s="31">
        <v>0.21709000000000001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521.65</v>
      </c>
      <c r="D178" s="40">
        <v>522.7833333333333</v>
      </c>
      <c r="E178" s="40">
        <v>513.96666666666658</v>
      </c>
      <c r="F178" s="40">
        <v>506.2833333333333</v>
      </c>
      <c r="G178" s="40">
        <v>497.46666666666658</v>
      </c>
      <c r="H178" s="40">
        <v>530.46666666666658</v>
      </c>
      <c r="I178" s="40">
        <v>539.28333333333319</v>
      </c>
      <c r="J178" s="40">
        <v>546.96666666666658</v>
      </c>
      <c r="K178" s="31">
        <v>531.6</v>
      </c>
      <c r="L178" s="31">
        <v>515.1</v>
      </c>
      <c r="M178" s="31">
        <v>26.28237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973.85</v>
      </c>
      <c r="D179" s="40">
        <v>977.38333333333333</v>
      </c>
      <c r="E179" s="40">
        <v>967.06666666666661</v>
      </c>
      <c r="F179" s="40">
        <v>960.2833333333333</v>
      </c>
      <c r="G179" s="40">
        <v>949.96666666666658</v>
      </c>
      <c r="H179" s="40">
        <v>984.16666666666663</v>
      </c>
      <c r="I179" s="40">
        <v>994.48333333333346</v>
      </c>
      <c r="J179" s="40">
        <v>1001.2666666666667</v>
      </c>
      <c r="K179" s="31">
        <v>987.7</v>
      </c>
      <c r="L179" s="31">
        <v>970.6</v>
      </c>
      <c r="M179" s="31">
        <v>0.22817000000000001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615.70000000000005</v>
      </c>
      <c r="D180" s="40">
        <v>613.11666666666667</v>
      </c>
      <c r="E180" s="40">
        <v>605.58333333333337</v>
      </c>
      <c r="F180" s="40">
        <v>595.4666666666667</v>
      </c>
      <c r="G180" s="40">
        <v>587.93333333333339</v>
      </c>
      <c r="H180" s="40">
        <v>623.23333333333335</v>
      </c>
      <c r="I180" s="40">
        <v>630.76666666666665</v>
      </c>
      <c r="J180" s="40">
        <v>640.88333333333333</v>
      </c>
      <c r="K180" s="31">
        <v>620.65</v>
      </c>
      <c r="L180" s="31">
        <v>603</v>
      </c>
      <c r="M180" s="31">
        <v>1.4604200000000001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1013.45</v>
      </c>
      <c r="D181" s="40">
        <v>1017.6833333333334</v>
      </c>
      <c r="E181" s="40">
        <v>995.76666666666688</v>
      </c>
      <c r="F181" s="40">
        <v>978.08333333333348</v>
      </c>
      <c r="G181" s="40">
        <v>956.16666666666697</v>
      </c>
      <c r="H181" s="40">
        <v>1035.3666666666668</v>
      </c>
      <c r="I181" s="40">
        <v>1057.2833333333333</v>
      </c>
      <c r="J181" s="40">
        <v>1074.9666666666667</v>
      </c>
      <c r="K181" s="31">
        <v>1039.5999999999999</v>
      </c>
      <c r="L181" s="31">
        <v>1000</v>
      </c>
      <c r="M181" s="31">
        <v>10.9534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544.6</v>
      </c>
      <c r="D182" s="40">
        <v>548.44999999999993</v>
      </c>
      <c r="E182" s="40">
        <v>537.14999999999986</v>
      </c>
      <c r="F182" s="40">
        <v>529.69999999999993</v>
      </c>
      <c r="G182" s="40">
        <v>518.39999999999986</v>
      </c>
      <c r="H182" s="40">
        <v>555.89999999999986</v>
      </c>
      <c r="I182" s="40">
        <v>567.19999999999982</v>
      </c>
      <c r="J182" s="40">
        <v>574.64999999999986</v>
      </c>
      <c r="K182" s="31">
        <v>559.75</v>
      </c>
      <c r="L182" s="31">
        <v>541</v>
      </c>
      <c r="M182" s="31">
        <v>1.97159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1459.05</v>
      </c>
      <c r="D183" s="40">
        <v>1467.5166666666667</v>
      </c>
      <c r="E183" s="40">
        <v>1443.2333333333333</v>
      </c>
      <c r="F183" s="40">
        <v>1427.4166666666667</v>
      </c>
      <c r="G183" s="40">
        <v>1403.1333333333334</v>
      </c>
      <c r="H183" s="40">
        <v>1483.3333333333333</v>
      </c>
      <c r="I183" s="40">
        <v>1507.6166666666666</v>
      </c>
      <c r="J183" s="40">
        <v>1523.4333333333332</v>
      </c>
      <c r="K183" s="31">
        <v>1491.8</v>
      </c>
      <c r="L183" s="31">
        <v>1451.7</v>
      </c>
      <c r="M183" s="31">
        <v>6.95322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333.95</v>
      </c>
      <c r="D184" s="40">
        <v>330.95</v>
      </c>
      <c r="E184" s="40">
        <v>325.14999999999998</v>
      </c>
      <c r="F184" s="40">
        <v>316.34999999999997</v>
      </c>
      <c r="G184" s="40">
        <v>310.54999999999995</v>
      </c>
      <c r="H184" s="40">
        <v>339.75</v>
      </c>
      <c r="I184" s="40">
        <v>345.55000000000007</v>
      </c>
      <c r="J184" s="40">
        <v>354.35</v>
      </c>
      <c r="K184" s="31">
        <v>336.75</v>
      </c>
      <c r="L184" s="31">
        <v>322.14999999999998</v>
      </c>
      <c r="M184" s="31">
        <v>23.514700000000001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602.9</v>
      </c>
      <c r="D185" s="40">
        <v>601.83333333333337</v>
      </c>
      <c r="E185" s="40">
        <v>591.66666666666674</v>
      </c>
      <c r="F185" s="40">
        <v>580.43333333333339</v>
      </c>
      <c r="G185" s="40">
        <v>570.26666666666677</v>
      </c>
      <c r="H185" s="40">
        <v>613.06666666666672</v>
      </c>
      <c r="I185" s="40">
        <v>623.23333333333346</v>
      </c>
      <c r="J185" s="40">
        <v>634.4666666666667</v>
      </c>
      <c r="K185" s="31">
        <v>612</v>
      </c>
      <c r="L185" s="31">
        <v>590.6</v>
      </c>
      <c r="M185" s="31">
        <v>4.4152899999999997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1460.15</v>
      </c>
      <c r="D186" s="40">
        <v>1454.2666666666667</v>
      </c>
      <c r="E186" s="40">
        <v>1446.5333333333333</v>
      </c>
      <c r="F186" s="40">
        <v>1432.9166666666667</v>
      </c>
      <c r="G186" s="40">
        <v>1425.1833333333334</v>
      </c>
      <c r="H186" s="40">
        <v>1467.8833333333332</v>
      </c>
      <c r="I186" s="40">
        <v>1475.6166666666663</v>
      </c>
      <c r="J186" s="40">
        <v>1489.2333333333331</v>
      </c>
      <c r="K186" s="31">
        <v>1462</v>
      </c>
      <c r="L186" s="31">
        <v>1440.65</v>
      </c>
      <c r="M186" s="31">
        <v>9.1303599999999996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302.45</v>
      </c>
      <c r="D187" s="40">
        <v>300.76666666666671</v>
      </c>
      <c r="E187" s="40">
        <v>296.53333333333342</v>
      </c>
      <c r="F187" s="40">
        <v>290.61666666666673</v>
      </c>
      <c r="G187" s="40">
        <v>286.38333333333344</v>
      </c>
      <c r="H187" s="40">
        <v>306.68333333333339</v>
      </c>
      <c r="I187" s="40">
        <v>310.91666666666663</v>
      </c>
      <c r="J187" s="40">
        <v>316.83333333333337</v>
      </c>
      <c r="K187" s="31">
        <v>305</v>
      </c>
      <c r="L187" s="31">
        <v>294.85000000000002</v>
      </c>
      <c r="M187" s="31">
        <v>3.7642699999999998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132.44999999999999</v>
      </c>
      <c r="D188" s="40">
        <v>131.4</v>
      </c>
      <c r="E188" s="40">
        <v>128.55000000000001</v>
      </c>
      <c r="F188" s="40">
        <v>124.65</v>
      </c>
      <c r="G188" s="40">
        <v>121.80000000000001</v>
      </c>
      <c r="H188" s="40">
        <v>135.30000000000001</v>
      </c>
      <c r="I188" s="40">
        <v>138.14999999999998</v>
      </c>
      <c r="J188" s="40">
        <v>142.05000000000001</v>
      </c>
      <c r="K188" s="31">
        <v>134.25</v>
      </c>
      <c r="L188" s="31">
        <v>127.5</v>
      </c>
      <c r="M188" s="31">
        <v>27.198930000000001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1257.45</v>
      </c>
      <c r="D189" s="40">
        <v>1246.25</v>
      </c>
      <c r="E189" s="40">
        <v>1219.5</v>
      </c>
      <c r="F189" s="40">
        <v>1181.55</v>
      </c>
      <c r="G189" s="40">
        <v>1154.8</v>
      </c>
      <c r="H189" s="40">
        <v>1284.2</v>
      </c>
      <c r="I189" s="40">
        <v>1310.95</v>
      </c>
      <c r="J189" s="40">
        <v>1348.9</v>
      </c>
      <c r="K189" s="31">
        <v>1273</v>
      </c>
      <c r="L189" s="31">
        <v>1208.3</v>
      </c>
      <c r="M189" s="31">
        <v>1.09544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441.4</v>
      </c>
      <c r="D190" s="40">
        <v>439.34999999999997</v>
      </c>
      <c r="E190" s="40">
        <v>433.29999999999995</v>
      </c>
      <c r="F190" s="40">
        <v>425.2</v>
      </c>
      <c r="G190" s="40">
        <v>419.15</v>
      </c>
      <c r="H190" s="40">
        <v>447.44999999999993</v>
      </c>
      <c r="I190" s="40">
        <v>453.5</v>
      </c>
      <c r="J190" s="40">
        <v>461.59999999999991</v>
      </c>
      <c r="K190" s="31">
        <v>445.4</v>
      </c>
      <c r="L190" s="31">
        <v>431.25</v>
      </c>
      <c r="M190" s="31">
        <v>1.8192900000000001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161.94999999999999</v>
      </c>
      <c r="D191" s="40">
        <v>160.25</v>
      </c>
      <c r="E191" s="40">
        <v>157.69999999999999</v>
      </c>
      <c r="F191" s="40">
        <v>153.44999999999999</v>
      </c>
      <c r="G191" s="40">
        <v>150.89999999999998</v>
      </c>
      <c r="H191" s="40">
        <v>164.5</v>
      </c>
      <c r="I191" s="40">
        <v>167.05</v>
      </c>
      <c r="J191" s="40">
        <v>171.3</v>
      </c>
      <c r="K191" s="31">
        <v>162.80000000000001</v>
      </c>
      <c r="L191" s="31">
        <v>156</v>
      </c>
      <c r="M191" s="31">
        <v>5.5058999999999996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1716.75</v>
      </c>
      <c r="D192" s="40">
        <v>1722.6833333333334</v>
      </c>
      <c r="E192" s="40">
        <v>1692.5666666666668</v>
      </c>
      <c r="F192" s="40">
        <v>1668.3833333333334</v>
      </c>
      <c r="G192" s="40">
        <v>1638.2666666666669</v>
      </c>
      <c r="H192" s="40">
        <v>1746.8666666666668</v>
      </c>
      <c r="I192" s="40">
        <v>1776.9833333333336</v>
      </c>
      <c r="J192" s="40">
        <v>1801.1666666666667</v>
      </c>
      <c r="K192" s="31">
        <v>1752.8</v>
      </c>
      <c r="L192" s="31">
        <v>1698.5</v>
      </c>
      <c r="M192" s="31">
        <v>1.8259700000000001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723.75</v>
      </c>
      <c r="D193" s="40">
        <v>721.4</v>
      </c>
      <c r="E193" s="40">
        <v>708.4</v>
      </c>
      <c r="F193" s="40">
        <v>693.05</v>
      </c>
      <c r="G193" s="40">
        <v>680.05</v>
      </c>
      <c r="H193" s="40">
        <v>736.75</v>
      </c>
      <c r="I193" s="40">
        <v>749.75</v>
      </c>
      <c r="J193" s="40">
        <v>765.1</v>
      </c>
      <c r="K193" s="31">
        <v>734.4</v>
      </c>
      <c r="L193" s="31">
        <v>706.05</v>
      </c>
      <c r="M193" s="31">
        <v>39.208620000000003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332.15</v>
      </c>
      <c r="D194" s="40">
        <v>326.51666666666671</v>
      </c>
      <c r="E194" s="40">
        <v>319.73333333333341</v>
      </c>
      <c r="F194" s="40">
        <v>307.31666666666672</v>
      </c>
      <c r="G194" s="40">
        <v>300.53333333333342</v>
      </c>
      <c r="H194" s="40">
        <v>338.93333333333339</v>
      </c>
      <c r="I194" s="40">
        <v>345.7166666666667</v>
      </c>
      <c r="J194" s="40">
        <v>358.13333333333338</v>
      </c>
      <c r="K194" s="31">
        <v>333.3</v>
      </c>
      <c r="L194" s="31">
        <v>314.10000000000002</v>
      </c>
      <c r="M194" s="31">
        <v>7.9793399999999997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100</v>
      </c>
      <c r="D195" s="40">
        <v>100.16666666666667</v>
      </c>
      <c r="E195" s="40">
        <v>98.833333333333343</v>
      </c>
      <c r="F195" s="40">
        <v>97.666666666666671</v>
      </c>
      <c r="G195" s="40">
        <v>96.333333333333343</v>
      </c>
      <c r="H195" s="40">
        <v>101.33333333333334</v>
      </c>
      <c r="I195" s="40">
        <v>102.66666666666669</v>
      </c>
      <c r="J195" s="40">
        <v>103.83333333333334</v>
      </c>
      <c r="K195" s="31">
        <v>101.5</v>
      </c>
      <c r="L195" s="31">
        <v>99</v>
      </c>
      <c r="M195" s="31">
        <v>9.5800300000000007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103.9</v>
      </c>
      <c r="D196" s="40">
        <v>103.66666666666667</v>
      </c>
      <c r="E196" s="40">
        <v>100.33333333333334</v>
      </c>
      <c r="F196" s="40">
        <v>96.766666666666666</v>
      </c>
      <c r="G196" s="40">
        <v>93.433333333333337</v>
      </c>
      <c r="H196" s="40">
        <v>107.23333333333335</v>
      </c>
      <c r="I196" s="40">
        <v>110.56666666666669</v>
      </c>
      <c r="J196" s="40">
        <v>114.13333333333335</v>
      </c>
      <c r="K196" s="31">
        <v>107</v>
      </c>
      <c r="L196" s="31">
        <v>100.1</v>
      </c>
      <c r="M196" s="31">
        <v>54.018349999999998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357.6</v>
      </c>
      <c r="D197" s="40">
        <v>360.76666666666665</v>
      </c>
      <c r="E197" s="40">
        <v>352.0333333333333</v>
      </c>
      <c r="F197" s="40">
        <v>346.46666666666664</v>
      </c>
      <c r="G197" s="40">
        <v>337.73333333333329</v>
      </c>
      <c r="H197" s="40">
        <v>366.33333333333331</v>
      </c>
      <c r="I197" s="40">
        <v>375.06666666666666</v>
      </c>
      <c r="J197" s="40">
        <v>380.63333333333333</v>
      </c>
      <c r="K197" s="31">
        <v>369.5</v>
      </c>
      <c r="L197" s="31">
        <v>355.2</v>
      </c>
      <c r="M197" s="31">
        <v>5.4651500000000004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576.4</v>
      </c>
      <c r="D198" s="40">
        <v>576.6</v>
      </c>
      <c r="E198" s="40">
        <v>559.75</v>
      </c>
      <c r="F198" s="40">
        <v>543.1</v>
      </c>
      <c r="G198" s="40">
        <v>526.25</v>
      </c>
      <c r="H198" s="40">
        <v>593.25</v>
      </c>
      <c r="I198" s="40">
        <v>610.10000000000014</v>
      </c>
      <c r="J198" s="40">
        <v>626.75</v>
      </c>
      <c r="K198" s="31">
        <v>593.45000000000005</v>
      </c>
      <c r="L198" s="31">
        <v>559.95000000000005</v>
      </c>
      <c r="M198" s="31">
        <v>0.75378000000000001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2159.8000000000002</v>
      </c>
      <c r="D199" s="40">
        <v>2149.8500000000004</v>
      </c>
      <c r="E199" s="40">
        <v>2091.3000000000006</v>
      </c>
      <c r="F199" s="40">
        <v>2022.8000000000002</v>
      </c>
      <c r="G199" s="40">
        <v>1964.2500000000005</v>
      </c>
      <c r="H199" s="40">
        <v>2218.3500000000008</v>
      </c>
      <c r="I199" s="40">
        <v>2276.9</v>
      </c>
      <c r="J199" s="40">
        <v>2345.400000000001</v>
      </c>
      <c r="K199" s="31">
        <v>2208.4</v>
      </c>
      <c r="L199" s="31">
        <v>2081.35</v>
      </c>
      <c r="M199" s="31">
        <v>1.2313700000000001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1152.9000000000001</v>
      </c>
      <c r="D200" s="40">
        <v>1158.6333333333334</v>
      </c>
      <c r="E200" s="40">
        <v>1144.2666666666669</v>
      </c>
      <c r="F200" s="40">
        <v>1135.6333333333334</v>
      </c>
      <c r="G200" s="40">
        <v>1121.2666666666669</v>
      </c>
      <c r="H200" s="40">
        <v>1167.2666666666669</v>
      </c>
      <c r="I200" s="40">
        <v>1181.6333333333332</v>
      </c>
      <c r="J200" s="40">
        <v>1190.2666666666669</v>
      </c>
      <c r="K200" s="31">
        <v>1173</v>
      </c>
      <c r="L200" s="31">
        <v>1150</v>
      </c>
      <c r="M200" s="31">
        <v>39.473170000000003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2922.35</v>
      </c>
      <c r="D201" s="40">
        <v>2917.0666666666671</v>
      </c>
      <c r="E201" s="40">
        <v>2896.1333333333341</v>
      </c>
      <c r="F201" s="40">
        <v>2869.916666666667</v>
      </c>
      <c r="G201" s="40">
        <v>2848.983333333334</v>
      </c>
      <c r="H201" s="40">
        <v>2943.2833333333342</v>
      </c>
      <c r="I201" s="40">
        <v>2964.2166666666676</v>
      </c>
      <c r="J201" s="40">
        <v>2990.4333333333343</v>
      </c>
      <c r="K201" s="31">
        <v>2938</v>
      </c>
      <c r="L201" s="31">
        <v>2890.85</v>
      </c>
      <c r="M201" s="31">
        <v>1.1437299999999999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1558.85</v>
      </c>
      <c r="D202" s="40">
        <v>1550.2666666666667</v>
      </c>
      <c r="E202" s="40">
        <v>1536.0333333333333</v>
      </c>
      <c r="F202" s="40">
        <v>1513.2166666666667</v>
      </c>
      <c r="G202" s="40">
        <v>1498.9833333333333</v>
      </c>
      <c r="H202" s="40">
        <v>1573.0833333333333</v>
      </c>
      <c r="I202" s="40">
        <v>1587.3166666666664</v>
      </c>
      <c r="J202" s="40">
        <v>1610.1333333333332</v>
      </c>
      <c r="K202" s="31">
        <v>1564.5</v>
      </c>
      <c r="L202" s="31">
        <v>1527.45</v>
      </c>
      <c r="M202" s="31">
        <v>91.906570000000002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671.1</v>
      </c>
      <c r="D203" s="40">
        <v>671.55000000000007</v>
      </c>
      <c r="E203" s="40">
        <v>667.65000000000009</v>
      </c>
      <c r="F203" s="40">
        <v>664.2</v>
      </c>
      <c r="G203" s="40">
        <v>660.30000000000007</v>
      </c>
      <c r="H203" s="40">
        <v>675.00000000000011</v>
      </c>
      <c r="I203" s="40">
        <v>678.9</v>
      </c>
      <c r="J203" s="40">
        <v>682.35000000000014</v>
      </c>
      <c r="K203" s="31">
        <v>675.45</v>
      </c>
      <c r="L203" s="31">
        <v>668.1</v>
      </c>
      <c r="M203" s="31">
        <v>30.519839999999999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61.85</v>
      </c>
      <c r="D204" s="40">
        <v>60.733333333333327</v>
      </c>
      <c r="E204" s="40">
        <v>59.616666666666653</v>
      </c>
      <c r="F204" s="40">
        <v>57.383333333333326</v>
      </c>
      <c r="G204" s="40">
        <v>56.266666666666652</v>
      </c>
      <c r="H204" s="40">
        <v>62.966666666666654</v>
      </c>
      <c r="I204" s="40">
        <v>64.083333333333329</v>
      </c>
      <c r="J204" s="40">
        <v>66.316666666666663</v>
      </c>
      <c r="K204" s="31">
        <v>61.85</v>
      </c>
      <c r="L204" s="31">
        <v>58.5</v>
      </c>
      <c r="M204" s="31">
        <v>25.14939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1422.05</v>
      </c>
      <c r="D205" s="40">
        <v>1400.9166666666667</v>
      </c>
      <c r="E205" s="40">
        <v>1372.1333333333334</v>
      </c>
      <c r="F205" s="40">
        <v>1322.2166666666667</v>
      </c>
      <c r="G205" s="40">
        <v>1293.4333333333334</v>
      </c>
      <c r="H205" s="40">
        <v>1450.8333333333335</v>
      </c>
      <c r="I205" s="40">
        <v>1479.6166666666668</v>
      </c>
      <c r="J205" s="40">
        <v>1529.5333333333335</v>
      </c>
      <c r="K205" s="31">
        <v>1429.7</v>
      </c>
      <c r="L205" s="31">
        <v>1351</v>
      </c>
      <c r="M205" s="31">
        <v>7.7420200000000001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1010.6</v>
      </c>
      <c r="D206" s="40">
        <v>1005.7833333333333</v>
      </c>
      <c r="E206" s="40">
        <v>986.56666666666661</v>
      </c>
      <c r="F206" s="40">
        <v>962.5333333333333</v>
      </c>
      <c r="G206" s="40">
        <v>943.31666666666661</v>
      </c>
      <c r="H206" s="40">
        <v>1029.8166666666666</v>
      </c>
      <c r="I206" s="40">
        <v>1049.0333333333333</v>
      </c>
      <c r="J206" s="40">
        <v>1073.0666666666666</v>
      </c>
      <c r="K206" s="31">
        <v>1025</v>
      </c>
      <c r="L206" s="31">
        <v>981.75</v>
      </c>
      <c r="M206" s="31">
        <v>6.2061400000000004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1265.7</v>
      </c>
      <c r="D207" s="40">
        <v>1262.4166666666667</v>
      </c>
      <c r="E207" s="40">
        <v>1245.1333333333334</v>
      </c>
      <c r="F207" s="40">
        <v>1224.5666666666666</v>
      </c>
      <c r="G207" s="40">
        <v>1207.2833333333333</v>
      </c>
      <c r="H207" s="40">
        <v>1282.9833333333336</v>
      </c>
      <c r="I207" s="40">
        <v>1300.2666666666669</v>
      </c>
      <c r="J207" s="40">
        <v>1320.8333333333337</v>
      </c>
      <c r="K207" s="31">
        <v>1279.7</v>
      </c>
      <c r="L207" s="31">
        <v>1241.8499999999999</v>
      </c>
      <c r="M207" s="31">
        <v>14.929259999999999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253.95</v>
      </c>
      <c r="D208" s="40">
        <v>252.9</v>
      </c>
      <c r="E208" s="40">
        <v>250.4</v>
      </c>
      <c r="F208" s="40">
        <v>246.85</v>
      </c>
      <c r="G208" s="40">
        <v>244.35</v>
      </c>
      <c r="H208" s="40">
        <v>256.45000000000005</v>
      </c>
      <c r="I208" s="40">
        <v>258.95000000000005</v>
      </c>
      <c r="J208" s="40">
        <v>262.5</v>
      </c>
      <c r="K208" s="31">
        <v>255.4</v>
      </c>
      <c r="L208" s="31">
        <v>249.35</v>
      </c>
      <c r="M208" s="31">
        <v>2.2639300000000002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127.9</v>
      </c>
      <c r="D209" s="40">
        <v>126.35000000000001</v>
      </c>
      <c r="E209" s="40">
        <v>124.25000000000003</v>
      </c>
      <c r="F209" s="40">
        <v>120.60000000000002</v>
      </c>
      <c r="G209" s="40">
        <v>118.50000000000004</v>
      </c>
      <c r="H209" s="40">
        <v>130</v>
      </c>
      <c r="I209" s="40">
        <v>132.10000000000002</v>
      </c>
      <c r="J209" s="40">
        <v>135.75</v>
      </c>
      <c r="K209" s="31">
        <v>128.44999999999999</v>
      </c>
      <c r="L209" s="31">
        <v>122.7</v>
      </c>
      <c r="M209" s="31">
        <v>4.8508599999999999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2675.85</v>
      </c>
      <c r="D210" s="40">
        <v>2674.2833333333333</v>
      </c>
      <c r="E210" s="40">
        <v>2653.5666666666666</v>
      </c>
      <c r="F210" s="40">
        <v>2631.2833333333333</v>
      </c>
      <c r="G210" s="40">
        <v>2610.5666666666666</v>
      </c>
      <c r="H210" s="40">
        <v>2696.5666666666666</v>
      </c>
      <c r="I210" s="40">
        <v>2717.2833333333328</v>
      </c>
      <c r="J210" s="40">
        <v>2739.5666666666666</v>
      </c>
      <c r="K210" s="31">
        <v>2695</v>
      </c>
      <c r="L210" s="31">
        <v>2652</v>
      </c>
      <c r="M210" s="31">
        <v>5.6794599999999997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44</v>
      </c>
      <c r="D211" s="40">
        <v>43.6</v>
      </c>
      <c r="E211" s="40">
        <v>42.95</v>
      </c>
      <c r="F211" s="40">
        <v>41.9</v>
      </c>
      <c r="G211" s="40">
        <v>41.25</v>
      </c>
      <c r="H211" s="40">
        <v>44.650000000000006</v>
      </c>
      <c r="I211" s="40">
        <v>45.3</v>
      </c>
      <c r="J211" s="40">
        <v>46.350000000000009</v>
      </c>
      <c r="K211" s="31">
        <v>44.25</v>
      </c>
      <c r="L211" s="31">
        <v>42.55</v>
      </c>
      <c r="M211" s="31">
        <v>38.745579999999997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420.85</v>
      </c>
      <c r="D212" s="40">
        <v>419.05</v>
      </c>
      <c r="E212" s="40">
        <v>414.35</v>
      </c>
      <c r="F212" s="40">
        <v>407.85</v>
      </c>
      <c r="G212" s="40">
        <v>403.15000000000003</v>
      </c>
      <c r="H212" s="40">
        <v>425.55</v>
      </c>
      <c r="I212" s="40">
        <v>430.24999999999994</v>
      </c>
      <c r="J212" s="40">
        <v>436.75</v>
      </c>
      <c r="K212" s="31">
        <v>423.75</v>
      </c>
      <c r="L212" s="31">
        <v>412.55</v>
      </c>
      <c r="M212" s="31">
        <v>150.50014999999999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1160</v>
      </c>
      <c r="D213" s="40">
        <v>1149.6666666666667</v>
      </c>
      <c r="E213" s="40">
        <v>1130.3333333333335</v>
      </c>
      <c r="F213" s="40">
        <v>1100.6666666666667</v>
      </c>
      <c r="G213" s="40">
        <v>1081.3333333333335</v>
      </c>
      <c r="H213" s="40">
        <v>1179.3333333333335</v>
      </c>
      <c r="I213" s="40">
        <v>1198.666666666667</v>
      </c>
      <c r="J213" s="40">
        <v>1228.3333333333335</v>
      </c>
      <c r="K213" s="31">
        <v>1169</v>
      </c>
      <c r="L213" s="31">
        <v>1120</v>
      </c>
      <c r="M213" s="31">
        <v>7.0219199999999997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114.4</v>
      </c>
      <c r="D214" s="40">
        <v>113.5</v>
      </c>
      <c r="E214" s="40">
        <v>110.7</v>
      </c>
      <c r="F214" s="40">
        <v>107</v>
      </c>
      <c r="G214" s="40">
        <v>104.2</v>
      </c>
      <c r="H214" s="40">
        <v>117.2</v>
      </c>
      <c r="I214" s="40">
        <v>120.00000000000001</v>
      </c>
      <c r="J214" s="40">
        <v>123.7</v>
      </c>
      <c r="K214" s="31">
        <v>116.3</v>
      </c>
      <c r="L214" s="31">
        <v>109.8</v>
      </c>
      <c r="M214" s="31">
        <v>45.942860000000003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249.75</v>
      </c>
      <c r="D215" s="40">
        <v>248.88333333333333</v>
      </c>
      <c r="E215" s="40">
        <v>246.86666666666665</v>
      </c>
      <c r="F215" s="40">
        <v>243.98333333333332</v>
      </c>
      <c r="G215" s="40">
        <v>241.96666666666664</v>
      </c>
      <c r="H215" s="40">
        <v>251.76666666666665</v>
      </c>
      <c r="I215" s="40">
        <v>253.7833333333333</v>
      </c>
      <c r="J215" s="40">
        <v>256.66666666666663</v>
      </c>
      <c r="K215" s="31">
        <v>250.9</v>
      </c>
      <c r="L215" s="31">
        <v>246</v>
      </c>
      <c r="M215" s="31">
        <v>24.848299999999998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2633</v>
      </c>
      <c r="D216" s="40">
        <v>2633.6666666666665</v>
      </c>
      <c r="E216" s="40">
        <v>2609.333333333333</v>
      </c>
      <c r="F216" s="40">
        <v>2585.6666666666665</v>
      </c>
      <c r="G216" s="40">
        <v>2561.333333333333</v>
      </c>
      <c r="H216" s="40">
        <v>2657.333333333333</v>
      </c>
      <c r="I216" s="40">
        <v>2681.6666666666661</v>
      </c>
      <c r="J216" s="40">
        <v>2705.333333333333</v>
      </c>
      <c r="K216" s="31">
        <v>2658</v>
      </c>
      <c r="L216" s="31">
        <v>2610</v>
      </c>
      <c r="M216" s="31">
        <v>14.82854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316.25</v>
      </c>
      <c r="D217" s="40">
        <v>312.45</v>
      </c>
      <c r="E217" s="40">
        <v>307.45</v>
      </c>
      <c r="F217" s="40">
        <v>298.64999999999998</v>
      </c>
      <c r="G217" s="40">
        <v>293.64999999999998</v>
      </c>
      <c r="H217" s="40">
        <v>321.25</v>
      </c>
      <c r="I217" s="40">
        <v>326.25</v>
      </c>
      <c r="J217" s="40">
        <v>335.05</v>
      </c>
      <c r="K217" s="31">
        <v>317.45</v>
      </c>
      <c r="L217" s="31">
        <v>303.64999999999998</v>
      </c>
      <c r="M217" s="31">
        <v>15.378209999999999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39403.4</v>
      </c>
      <c r="D218" s="40">
        <v>39086.583333333336</v>
      </c>
      <c r="E218" s="40">
        <v>38566.866666666669</v>
      </c>
      <c r="F218" s="40">
        <v>37730.333333333336</v>
      </c>
      <c r="G218" s="40">
        <v>37210.616666666669</v>
      </c>
      <c r="H218" s="40">
        <v>39923.116666666669</v>
      </c>
      <c r="I218" s="40">
        <v>40442.833333333328</v>
      </c>
      <c r="J218" s="40">
        <v>41279.366666666669</v>
      </c>
      <c r="K218" s="31">
        <v>39606.300000000003</v>
      </c>
      <c r="L218" s="31">
        <v>38250.050000000003</v>
      </c>
      <c r="M218" s="31">
        <v>6.234E-2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40.15</v>
      </c>
      <c r="D219" s="40">
        <v>40.1</v>
      </c>
      <c r="E219" s="40">
        <v>39.6</v>
      </c>
      <c r="F219" s="40">
        <v>39.049999999999997</v>
      </c>
      <c r="G219" s="40">
        <v>38.549999999999997</v>
      </c>
      <c r="H219" s="40">
        <v>40.650000000000006</v>
      </c>
      <c r="I219" s="40">
        <v>41.150000000000006</v>
      </c>
      <c r="J219" s="40">
        <v>41.70000000000001</v>
      </c>
      <c r="K219" s="31">
        <v>40.6</v>
      </c>
      <c r="L219" s="31">
        <v>39.549999999999997</v>
      </c>
      <c r="M219" s="31">
        <v>20.344090000000001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2691.25</v>
      </c>
      <c r="D220" s="40">
        <v>2701.7</v>
      </c>
      <c r="E220" s="40">
        <v>2673.4999999999995</v>
      </c>
      <c r="F220" s="40">
        <v>2655.7499999999995</v>
      </c>
      <c r="G220" s="40">
        <v>2627.5499999999993</v>
      </c>
      <c r="H220" s="40">
        <v>2719.45</v>
      </c>
      <c r="I220" s="40">
        <v>2747.6500000000005</v>
      </c>
      <c r="J220" s="40">
        <v>2765.4</v>
      </c>
      <c r="K220" s="31">
        <v>2729.9</v>
      </c>
      <c r="L220" s="31">
        <v>2683.95</v>
      </c>
      <c r="M220" s="31">
        <v>29.845949999999998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263.75</v>
      </c>
      <c r="D221" s="40">
        <v>263.9666666666667</v>
      </c>
      <c r="E221" s="40">
        <v>261.58333333333337</v>
      </c>
      <c r="F221" s="40">
        <v>259.41666666666669</v>
      </c>
      <c r="G221" s="40">
        <v>257.03333333333336</v>
      </c>
      <c r="H221" s="40">
        <v>266.13333333333338</v>
      </c>
      <c r="I221" s="40">
        <v>268.51666666666671</v>
      </c>
      <c r="J221" s="40">
        <v>270.68333333333339</v>
      </c>
      <c r="K221" s="31">
        <v>266.35000000000002</v>
      </c>
      <c r="L221" s="31">
        <v>261.8</v>
      </c>
      <c r="M221" s="31">
        <v>0.31757999999999997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694.45</v>
      </c>
      <c r="D222" s="40">
        <v>690.69999999999993</v>
      </c>
      <c r="E222" s="40">
        <v>684.14999999999986</v>
      </c>
      <c r="F222" s="40">
        <v>673.84999999999991</v>
      </c>
      <c r="G222" s="40">
        <v>667.29999999999984</v>
      </c>
      <c r="H222" s="40">
        <v>700.99999999999989</v>
      </c>
      <c r="I222" s="40">
        <v>707.54999999999984</v>
      </c>
      <c r="J222" s="40">
        <v>717.84999999999991</v>
      </c>
      <c r="K222" s="31">
        <v>697.25</v>
      </c>
      <c r="L222" s="31">
        <v>680.4</v>
      </c>
      <c r="M222" s="31">
        <v>98.213880000000003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1465.25</v>
      </c>
      <c r="D223" s="40">
        <v>1473.3999999999999</v>
      </c>
      <c r="E223" s="40">
        <v>1442.8999999999996</v>
      </c>
      <c r="F223" s="40">
        <v>1420.5499999999997</v>
      </c>
      <c r="G223" s="40">
        <v>1390.0499999999995</v>
      </c>
      <c r="H223" s="40">
        <v>1495.7499999999998</v>
      </c>
      <c r="I223" s="40">
        <v>1526.2500000000002</v>
      </c>
      <c r="J223" s="40">
        <v>1548.6</v>
      </c>
      <c r="K223" s="31">
        <v>1503.9</v>
      </c>
      <c r="L223" s="31">
        <v>1451.05</v>
      </c>
      <c r="M223" s="31">
        <v>6.8590999999999998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669</v>
      </c>
      <c r="D224" s="40">
        <v>672.93333333333328</v>
      </c>
      <c r="E224" s="40">
        <v>659.06666666666661</v>
      </c>
      <c r="F224" s="40">
        <v>649.13333333333333</v>
      </c>
      <c r="G224" s="40">
        <v>635.26666666666665</v>
      </c>
      <c r="H224" s="40">
        <v>682.86666666666656</v>
      </c>
      <c r="I224" s="40">
        <v>696.73333333333312</v>
      </c>
      <c r="J224" s="40">
        <v>706.66666666666652</v>
      </c>
      <c r="K224" s="31">
        <v>686.8</v>
      </c>
      <c r="L224" s="31">
        <v>663</v>
      </c>
      <c r="M224" s="31">
        <v>17.381419999999999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687.3</v>
      </c>
      <c r="D225" s="40">
        <v>683.01666666666677</v>
      </c>
      <c r="E225" s="40">
        <v>672.58333333333348</v>
      </c>
      <c r="F225" s="40">
        <v>657.86666666666667</v>
      </c>
      <c r="G225" s="40">
        <v>647.43333333333339</v>
      </c>
      <c r="H225" s="40">
        <v>697.73333333333358</v>
      </c>
      <c r="I225" s="40">
        <v>708.16666666666674</v>
      </c>
      <c r="J225" s="40">
        <v>722.88333333333367</v>
      </c>
      <c r="K225" s="31">
        <v>693.45</v>
      </c>
      <c r="L225" s="31">
        <v>668.3</v>
      </c>
      <c r="M225" s="31">
        <v>6.5945999999999998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37.1</v>
      </c>
      <c r="D226" s="40">
        <v>36.983333333333341</v>
      </c>
      <c r="E226" s="40">
        <v>36.76666666666668</v>
      </c>
      <c r="F226" s="40">
        <v>36.433333333333337</v>
      </c>
      <c r="G226" s="40">
        <v>36.216666666666676</v>
      </c>
      <c r="H226" s="40">
        <v>37.316666666666684</v>
      </c>
      <c r="I226" s="40">
        <v>37.533333333333339</v>
      </c>
      <c r="J226" s="40">
        <v>37.866666666666688</v>
      </c>
      <c r="K226" s="31">
        <v>37.200000000000003</v>
      </c>
      <c r="L226" s="31">
        <v>36.65</v>
      </c>
      <c r="M226" s="31">
        <v>53.456890000000001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42.9</v>
      </c>
      <c r="D227" s="40">
        <v>42.283333333333331</v>
      </c>
      <c r="E227" s="40">
        <v>41.466666666666661</v>
      </c>
      <c r="F227" s="40">
        <v>40.033333333333331</v>
      </c>
      <c r="G227" s="40">
        <v>39.216666666666661</v>
      </c>
      <c r="H227" s="40">
        <v>43.716666666666661</v>
      </c>
      <c r="I227" s="40">
        <v>44.533333333333324</v>
      </c>
      <c r="J227" s="40">
        <v>45.966666666666661</v>
      </c>
      <c r="K227" s="31">
        <v>43.1</v>
      </c>
      <c r="L227" s="31">
        <v>40.85</v>
      </c>
      <c r="M227" s="31">
        <v>389.81297999999998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46.45</v>
      </c>
      <c r="D228" s="40">
        <v>45.550000000000004</v>
      </c>
      <c r="E228" s="40">
        <v>44.150000000000006</v>
      </c>
      <c r="F228" s="40">
        <v>41.85</v>
      </c>
      <c r="G228" s="40">
        <v>40.450000000000003</v>
      </c>
      <c r="H228" s="40">
        <v>47.850000000000009</v>
      </c>
      <c r="I228" s="40">
        <v>49.25</v>
      </c>
      <c r="J228" s="40">
        <v>51.550000000000011</v>
      </c>
      <c r="K228" s="31">
        <v>46.95</v>
      </c>
      <c r="L228" s="31">
        <v>43.25</v>
      </c>
      <c r="M228" s="31">
        <v>99.602890000000002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886.25</v>
      </c>
      <c r="D229" s="40">
        <v>895.41666666666663</v>
      </c>
      <c r="E229" s="40">
        <v>870.83333333333326</v>
      </c>
      <c r="F229" s="40">
        <v>855.41666666666663</v>
      </c>
      <c r="G229" s="40">
        <v>830.83333333333326</v>
      </c>
      <c r="H229" s="40">
        <v>910.83333333333326</v>
      </c>
      <c r="I229" s="40">
        <v>935.41666666666652</v>
      </c>
      <c r="J229" s="40">
        <v>950.83333333333326</v>
      </c>
      <c r="K229" s="31">
        <v>920</v>
      </c>
      <c r="L229" s="31">
        <v>880</v>
      </c>
      <c r="M229" s="31">
        <v>0.38145000000000001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287.39999999999998</v>
      </c>
      <c r="D230" s="40">
        <v>283.39999999999998</v>
      </c>
      <c r="E230" s="40">
        <v>276.39999999999998</v>
      </c>
      <c r="F230" s="40">
        <v>265.39999999999998</v>
      </c>
      <c r="G230" s="40">
        <v>258.39999999999998</v>
      </c>
      <c r="H230" s="40">
        <v>294.39999999999998</v>
      </c>
      <c r="I230" s="40">
        <v>301.39999999999998</v>
      </c>
      <c r="J230" s="40">
        <v>312.39999999999998</v>
      </c>
      <c r="K230" s="31">
        <v>290.39999999999998</v>
      </c>
      <c r="L230" s="31">
        <v>272.39999999999998</v>
      </c>
      <c r="M230" s="31">
        <v>1.1581699999999999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1531.35</v>
      </c>
      <c r="D231" s="40">
        <v>1529.1000000000001</v>
      </c>
      <c r="E231" s="40">
        <v>1487.4500000000003</v>
      </c>
      <c r="F231" s="40">
        <v>1443.5500000000002</v>
      </c>
      <c r="G231" s="40">
        <v>1401.9000000000003</v>
      </c>
      <c r="H231" s="40">
        <v>1573.0000000000002</v>
      </c>
      <c r="I231" s="40">
        <v>1614.6500000000003</v>
      </c>
      <c r="J231" s="40">
        <v>1658.5500000000002</v>
      </c>
      <c r="K231" s="31">
        <v>1570.75</v>
      </c>
      <c r="L231" s="31">
        <v>1485.2</v>
      </c>
      <c r="M231" s="31">
        <v>0.40648000000000001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545.35</v>
      </c>
      <c r="D232" s="40">
        <v>549.25</v>
      </c>
      <c r="E232" s="40">
        <v>534.20000000000005</v>
      </c>
      <c r="F232" s="40">
        <v>523.05000000000007</v>
      </c>
      <c r="G232" s="40">
        <v>508.00000000000011</v>
      </c>
      <c r="H232" s="40">
        <v>560.4</v>
      </c>
      <c r="I232" s="40">
        <v>575.44999999999993</v>
      </c>
      <c r="J232" s="40">
        <v>586.59999999999991</v>
      </c>
      <c r="K232" s="31">
        <v>564.29999999999995</v>
      </c>
      <c r="L232" s="31">
        <v>538.1</v>
      </c>
      <c r="M232" s="31">
        <v>4.9378700000000002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163</v>
      </c>
      <c r="D233" s="40">
        <v>161</v>
      </c>
      <c r="E233" s="40">
        <v>157.05000000000001</v>
      </c>
      <c r="F233" s="40">
        <v>151.10000000000002</v>
      </c>
      <c r="G233" s="40">
        <v>147.15000000000003</v>
      </c>
      <c r="H233" s="40">
        <v>166.95</v>
      </c>
      <c r="I233" s="40">
        <v>170.89999999999998</v>
      </c>
      <c r="J233" s="40">
        <v>176.84999999999997</v>
      </c>
      <c r="K233" s="31">
        <v>164.95</v>
      </c>
      <c r="L233" s="31">
        <v>155.05000000000001</v>
      </c>
      <c r="M233" s="31">
        <v>41.523539999999997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40.65</v>
      </c>
      <c r="D234" s="40">
        <v>40.583333333333336</v>
      </c>
      <c r="E234" s="40">
        <v>40.216666666666669</v>
      </c>
      <c r="F234" s="40">
        <v>39.783333333333331</v>
      </c>
      <c r="G234" s="40">
        <v>39.416666666666664</v>
      </c>
      <c r="H234" s="40">
        <v>41.016666666666673</v>
      </c>
      <c r="I234" s="40">
        <v>41.383333333333333</v>
      </c>
      <c r="J234" s="40">
        <v>41.816666666666677</v>
      </c>
      <c r="K234" s="31">
        <v>40.950000000000003</v>
      </c>
      <c r="L234" s="31">
        <v>40.15</v>
      </c>
      <c r="M234" s="31">
        <v>21.88496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205.75</v>
      </c>
      <c r="D235" s="40">
        <v>205.81666666666669</v>
      </c>
      <c r="E235" s="40">
        <v>204.63333333333338</v>
      </c>
      <c r="F235" s="40">
        <v>203.51666666666668</v>
      </c>
      <c r="G235" s="40">
        <v>202.33333333333337</v>
      </c>
      <c r="H235" s="40">
        <v>206.93333333333339</v>
      </c>
      <c r="I235" s="40">
        <v>208.11666666666673</v>
      </c>
      <c r="J235" s="40">
        <v>209.23333333333341</v>
      </c>
      <c r="K235" s="31">
        <v>207</v>
      </c>
      <c r="L235" s="31">
        <v>204.7</v>
      </c>
      <c r="M235" s="31">
        <v>124.90094000000001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113.05</v>
      </c>
      <c r="D236" s="40">
        <v>112.90000000000002</v>
      </c>
      <c r="E236" s="40">
        <v>111.80000000000004</v>
      </c>
      <c r="F236" s="40">
        <v>110.55000000000003</v>
      </c>
      <c r="G236" s="40">
        <v>109.45000000000005</v>
      </c>
      <c r="H236" s="40">
        <v>114.15000000000003</v>
      </c>
      <c r="I236" s="40">
        <v>115.25000000000003</v>
      </c>
      <c r="J236" s="40">
        <v>116.50000000000003</v>
      </c>
      <c r="K236" s="31">
        <v>114</v>
      </c>
      <c r="L236" s="31">
        <v>111.65</v>
      </c>
      <c r="M236" s="31">
        <v>2.2367400000000002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162.19999999999999</v>
      </c>
      <c r="D237" s="40">
        <v>159.98333333333332</v>
      </c>
      <c r="E237" s="40">
        <v>156.96666666666664</v>
      </c>
      <c r="F237" s="40">
        <v>151.73333333333332</v>
      </c>
      <c r="G237" s="40">
        <v>148.71666666666664</v>
      </c>
      <c r="H237" s="40">
        <v>165.21666666666664</v>
      </c>
      <c r="I237" s="40">
        <v>168.23333333333335</v>
      </c>
      <c r="J237" s="40">
        <v>173.46666666666664</v>
      </c>
      <c r="K237" s="31">
        <v>163</v>
      </c>
      <c r="L237" s="31">
        <v>154.75</v>
      </c>
      <c r="M237" s="31">
        <v>29.8386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224.9</v>
      </c>
      <c r="D238" s="40">
        <v>223.63333333333335</v>
      </c>
      <c r="E238" s="40">
        <v>218.31666666666672</v>
      </c>
      <c r="F238" s="40">
        <v>211.73333333333338</v>
      </c>
      <c r="G238" s="40">
        <v>206.41666666666674</v>
      </c>
      <c r="H238" s="40">
        <v>230.2166666666667</v>
      </c>
      <c r="I238" s="40">
        <v>235.53333333333336</v>
      </c>
      <c r="J238" s="40">
        <v>242.11666666666667</v>
      </c>
      <c r="K238" s="31">
        <v>228.95</v>
      </c>
      <c r="L238" s="31">
        <v>217.05</v>
      </c>
      <c r="M238" s="31">
        <v>155.93872999999999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141.6</v>
      </c>
      <c r="D239" s="40">
        <v>139.36666666666667</v>
      </c>
      <c r="E239" s="40">
        <v>136.23333333333335</v>
      </c>
      <c r="F239" s="40">
        <v>130.86666666666667</v>
      </c>
      <c r="G239" s="40">
        <v>127.73333333333335</v>
      </c>
      <c r="H239" s="40">
        <v>144.73333333333335</v>
      </c>
      <c r="I239" s="40">
        <v>147.86666666666667</v>
      </c>
      <c r="J239" s="40">
        <v>153.23333333333335</v>
      </c>
      <c r="K239" s="31">
        <v>142.5</v>
      </c>
      <c r="L239" s="31">
        <v>134</v>
      </c>
      <c r="M239" s="31">
        <v>70.412499999999994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7022.65</v>
      </c>
      <c r="D240" s="40">
        <v>7048.8833333333341</v>
      </c>
      <c r="E240" s="40">
        <v>6973.7666666666682</v>
      </c>
      <c r="F240" s="40">
        <v>6924.8833333333341</v>
      </c>
      <c r="G240" s="40">
        <v>6849.7666666666682</v>
      </c>
      <c r="H240" s="40">
        <v>7097.7666666666682</v>
      </c>
      <c r="I240" s="40">
        <v>7172.883333333335</v>
      </c>
      <c r="J240" s="40">
        <v>7221.7666666666682</v>
      </c>
      <c r="K240" s="31">
        <v>7124</v>
      </c>
      <c r="L240" s="31">
        <v>7000</v>
      </c>
      <c r="M240" s="31">
        <v>0.23616000000000001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117.7</v>
      </c>
      <c r="D241" s="40">
        <v>117.41666666666667</v>
      </c>
      <c r="E241" s="40">
        <v>115.38333333333334</v>
      </c>
      <c r="F241" s="40">
        <v>113.06666666666666</v>
      </c>
      <c r="G241" s="40">
        <v>111.03333333333333</v>
      </c>
      <c r="H241" s="40">
        <v>119.73333333333335</v>
      </c>
      <c r="I241" s="40">
        <v>121.76666666666668</v>
      </c>
      <c r="J241" s="40">
        <v>124.08333333333336</v>
      </c>
      <c r="K241" s="31">
        <v>119.45</v>
      </c>
      <c r="L241" s="31">
        <v>115.1</v>
      </c>
      <c r="M241" s="31">
        <v>23.615880000000001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430.7</v>
      </c>
      <c r="D242" s="40">
        <v>426.36666666666662</v>
      </c>
      <c r="E242" s="40">
        <v>419.93333333333322</v>
      </c>
      <c r="F242" s="40">
        <v>409.16666666666663</v>
      </c>
      <c r="G242" s="40">
        <v>402.73333333333323</v>
      </c>
      <c r="H242" s="40">
        <v>437.13333333333321</v>
      </c>
      <c r="I242" s="40">
        <v>443.56666666666661</v>
      </c>
      <c r="J242" s="40">
        <v>454.3333333333332</v>
      </c>
      <c r="K242" s="31">
        <v>432.8</v>
      </c>
      <c r="L242" s="31">
        <v>415.6</v>
      </c>
      <c r="M242" s="31">
        <v>42.784419999999997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139.6</v>
      </c>
      <c r="D243" s="40">
        <v>137.95000000000002</v>
      </c>
      <c r="E243" s="40">
        <v>135.15000000000003</v>
      </c>
      <c r="F243" s="40">
        <v>130.70000000000002</v>
      </c>
      <c r="G243" s="40">
        <v>127.90000000000003</v>
      </c>
      <c r="H243" s="40">
        <v>142.40000000000003</v>
      </c>
      <c r="I243" s="40">
        <v>145.20000000000005</v>
      </c>
      <c r="J243" s="40">
        <v>149.65000000000003</v>
      </c>
      <c r="K243" s="31">
        <v>140.75</v>
      </c>
      <c r="L243" s="31">
        <v>133.5</v>
      </c>
      <c r="M243" s="31">
        <v>31.348970000000001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105.9</v>
      </c>
      <c r="D244" s="40">
        <v>105.25</v>
      </c>
      <c r="E244" s="40">
        <v>104.3</v>
      </c>
      <c r="F244" s="40">
        <v>102.7</v>
      </c>
      <c r="G244" s="40">
        <v>101.75</v>
      </c>
      <c r="H244" s="40">
        <v>106.85</v>
      </c>
      <c r="I244" s="40">
        <v>107.79999999999998</v>
      </c>
      <c r="J244" s="40">
        <v>109.39999999999999</v>
      </c>
      <c r="K244" s="31">
        <v>106.2</v>
      </c>
      <c r="L244" s="31">
        <v>103.65</v>
      </c>
      <c r="M244" s="31">
        <v>118.98392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19.05</v>
      </c>
      <c r="D245" s="40">
        <v>19.066666666666666</v>
      </c>
      <c r="E245" s="40">
        <v>18.733333333333334</v>
      </c>
      <c r="F245" s="40">
        <v>18.416666666666668</v>
      </c>
      <c r="G245" s="40">
        <v>18.083333333333336</v>
      </c>
      <c r="H245" s="40">
        <v>19.383333333333333</v>
      </c>
      <c r="I245" s="40">
        <v>19.716666666666669</v>
      </c>
      <c r="J245" s="40">
        <v>20.033333333333331</v>
      </c>
      <c r="K245" s="31">
        <v>19.399999999999999</v>
      </c>
      <c r="L245" s="31">
        <v>18.75</v>
      </c>
      <c r="M245" s="31">
        <v>51.749319999999997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2564.8000000000002</v>
      </c>
      <c r="D246" s="40">
        <v>2572.1166666666668</v>
      </c>
      <c r="E246" s="40">
        <v>2532.6833333333334</v>
      </c>
      <c r="F246" s="40">
        <v>2500.5666666666666</v>
      </c>
      <c r="G246" s="40">
        <v>2461.1333333333332</v>
      </c>
      <c r="H246" s="40">
        <v>2604.2333333333336</v>
      </c>
      <c r="I246" s="40">
        <v>2643.666666666667</v>
      </c>
      <c r="J246" s="40">
        <v>2675.7833333333338</v>
      </c>
      <c r="K246" s="31">
        <v>2611.5500000000002</v>
      </c>
      <c r="L246" s="31">
        <v>2540</v>
      </c>
      <c r="M246" s="31">
        <v>13.992760000000001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252</v>
      </c>
      <c r="D247" s="40">
        <v>242.63333333333333</v>
      </c>
      <c r="E247" s="40">
        <v>230.36666666666665</v>
      </c>
      <c r="F247" s="40">
        <v>208.73333333333332</v>
      </c>
      <c r="G247" s="40">
        <v>196.46666666666664</v>
      </c>
      <c r="H247" s="40">
        <v>264.26666666666665</v>
      </c>
      <c r="I247" s="40">
        <v>276.5333333333333</v>
      </c>
      <c r="J247" s="40">
        <v>298.16666666666663</v>
      </c>
      <c r="K247" s="31">
        <v>254.9</v>
      </c>
      <c r="L247" s="31">
        <v>221</v>
      </c>
      <c r="M247" s="31">
        <v>8.3288399999999996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451.05</v>
      </c>
      <c r="D248" s="40">
        <v>452.7166666666667</v>
      </c>
      <c r="E248" s="40">
        <v>443.43333333333339</v>
      </c>
      <c r="F248" s="40">
        <v>435.81666666666672</v>
      </c>
      <c r="G248" s="40">
        <v>426.53333333333342</v>
      </c>
      <c r="H248" s="40">
        <v>460.33333333333337</v>
      </c>
      <c r="I248" s="40">
        <v>469.61666666666667</v>
      </c>
      <c r="J248" s="40">
        <v>477.23333333333335</v>
      </c>
      <c r="K248" s="31">
        <v>462</v>
      </c>
      <c r="L248" s="31">
        <v>445.1</v>
      </c>
      <c r="M248" s="31">
        <v>3.4336000000000002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524.85</v>
      </c>
      <c r="D249" s="40">
        <v>525.86666666666667</v>
      </c>
      <c r="E249" s="40">
        <v>521.0333333333333</v>
      </c>
      <c r="F249" s="40">
        <v>517.21666666666658</v>
      </c>
      <c r="G249" s="40">
        <v>512.38333333333321</v>
      </c>
      <c r="H249" s="40">
        <v>529.68333333333339</v>
      </c>
      <c r="I249" s="40">
        <v>534.51666666666665</v>
      </c>
      <c r="J249" s="40">
        <v>538.33333333333348</v>
      </c>
      <c r="K249" s="31">
        <v>530.70000000000005</v>
      </c>
      <c r="L249" s="31">
        <v>522.04999999999995</v>
      </c>
      <c r="M249" s="31">
        <v>16.335850000000001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221.8</v>
      </c>
      <c r="D250" s="40">
        <v>220.53333333333333</v>
      </c>
      <c r="E250" s="40">
        <v>218.61666666666667</v>
      </c>
      <c r="F250" s="40">
        <v>215.43333333333334</v>
      </c>
      <c r="G250" s="40">
        <v>213.51666666666668</v>
      </c>
      <c r="H250" s="40">
        <v>223.71666666666667</v>
      </c>
      <c r="I250" s="40">
        <v>225.63333333333335</v>
      </c>
      <c r="J250" s="40">
        <v>228.81666666666666</v>
      </c>
      <c r="K250" s="31">
        <v>222.45</v>
      </c>
      <c r="L250" s="31">
        <v>217.35</v>
      </c>
      <c r="M250" s="31">
        <v>18.217939999999999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1005.05</v>
      </c>
      <c r="D251" s="40">
        <v>1000.35</v>
      </c>
      <c r="E251" s="40">
        <v>991.7</v>
      </c>
      <c r="F251" s="40">
        <v>978.35</v>
      </c>
      <c r="G251" s="40">
        <v>969.7</v>
      </c>
      <c r="H251" s="40">
        <v>1013.7</v>
      </c>
      <c r="I251" s="40">
        <v>1022.3499999999999</v>
      </c>
      <c r="J251" s="40">
        <v>1035.7</v>
      </c>
      <c r="K251" s="31">
        <v>1009</v>
      </c>
      <c r="L251" s="31">
        <v>987</v>
      </c>
      <c r="M251" s="31">
        <v>25.100629999999999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41.8</v>
      </c>
      <c r="D252" s="40">
        <v>42</v>
      </c>
      <c r="E252" s="40">
        <v>41.45</v>
      </c>
      <c r="F252" s="40">
        <v>41.1</v>
      </c>
      <c r="G252" s="40">
        <v>40.550000000000004</v>
      </c>
      <c r="H252" s="40">
        <v>42.35</v>
      </c>
      <c r="I252" s="40">
        <v>42.9</v>
      </c>
      <c r="J252" s="40">
        <v>43.25</v>
      </c>
      <c r="K252" s="31">
        <v>42.55</v>
      </c>
      <c r="L252" s="31">
        <v>41.65</v>
      </c>
      <c r="M252" s="31">
        <v>12.65931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5760.8</v>
      </c>
      <c r="D253" s="40">
        <v>5686.9333333333334</v>
      </c>
      <c r="E253" s="40">
        <v>5573.8666666666668</v>
      </c>
      <c r="F253" s="40">
        <v>5386.9333333333334</v>
      </c>
      <c r="G253" s="40">
        <v>5273.8666666666668</v>
      </c>
      <c r="H253" s="40">
        <v>5873.8666666666668</v>
      </c>
      <c r="I253" s="40">
        <v>5986.9333333333343</v>
      </c>
      <c r="J253" s="40">
        <v>6173.8666666666668</v>
      </c>
      <c r="K253" s="31">
        <v>5800</v>
      </c>
      <c r="L253" s="31">
        <v>5500</v>
      </c>
      <c r="M253" s="31">
        <v>12.631959999999999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1720.85</v>
      </c>
      <c r="D254" s="40">
        <v>1730.1833333333334</v>
      </c>
      <c r="E254" s="40">
        <v>1703.3666666666668</v>
      </c>
      <c r="F254" s="40">
        <v>1685.8833333333334</v>
      </c>
      <c r="G254" s="40">
        <v>1659.0666666666668</v>
      </c>
      <c r="H254" s="40">
        <v>1747.6666666666667</v>
      </c>
      <c r="I254" s="40">
        <v>1774.4833333333333</v>
      </c>
      <c r="J254" s="40">
        <v>1791.9666666666667</v>
      </c>
      <c r="K254" s="31">
        <v>1757</v>
      </c>
      <c r="L254" s="31">
        <v>1712.7</v>
      </c>
      <c r="M254" s="31">
        <v>76.029390000000006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926.85</v>
      </c>
      <c r="D255" s="40">
        <v>922.86666666666667</v>
      </c>
      <c r="E255" s="40">
        <v>904.83333333333337</v>
      </c>
      <c r="F255" s="40">
        <v>882.81666666666672</v>
      </c>
      <c r="G255" s="40">
        <v>864.78333333333342</v>
      </c>
      <c r="H255" s="40">
        <v>944.88333333333333</v>
      </c>
      <c r="I255" s="40">
        <v>962.91666666666663</v>
      </c>
      <c r="J255" s="40">
        <v>984.93333333333328</v>
      </c>
      <c r="K255" s="31">
        <v>940.9</v>
      </c>
      <c r="L255" s="31">
        <v>900.85</v>
      </c>
      <c r="M255" s="31">
        <v>0.21523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309.5</v>
      </c>
      <c r="D256" s="40">
        <v>310.34999999999997</v>
      </c>
      <c r="E256" s="40">
        <v>305.79999999999995</v>
      </c>
      <c r="F256" s="40">
        <v>302.09999999999997</v>
      </c>
      <c r="G256" s="40">
        <v>297.54999999999995</v>
      </c>
      <c r="H256" s="40">
        <v>314.04999999999995</v>
      </c>
      <c r="I256" s="40">
        <v>318.60000000000002</v>
      </c>
      <c r="J256" s="40">
        <v>322.29999999999995</v>
      </c>
      <c r="K256" s="31">
        <v>314.89999999999998</v>
      </c>
      <c r="L256" s="31">
        <v>306.64999999999998</v>
      </c>
      <c r="M256" s="31">
        <v>2.76247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618.70000000000005</v>
      </c>
      <c r="D257" s="40">
        <v>611.23333333333335</v>
      </c>
      <c r="E257" s="40">
        <v>597.51666666666665</v>
      </c>
      <c r="F257" s="40">
        <v>576.33333333333326</v>
      </c>
      <c r="G257" s="40">
        <v>562.61666666666656</v>
      </c>
      <c r="H257" s="40">
        <v>632.41666666666674</v>
      </c>
      <c r="I257" s="40">
        <v>646.13333333333344</v>
      </c>
      <c r="J257" s="40">
        <v>667.31666666666683</v>
      </c>
      <c r="K257" s="31">
        <v>624.95000000000005</v>
      </c>
      <c r="L257" s="31">
        <v>590.04999999999995</v>
      </c>
      <c r="M257" s="31">
        <v>3.2412100000000001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1692.5</v>
      </c>
      <c r="D258" s="40">
        <v>1680.8333333333333</v>
      </c>
      <c r="E258" s="40">
        <v>1665.6666666666665</v>
      </c>
      <c r="F258" s="40">
        <v>1638.8333333333333</v>
      </c>
      <c r="G258" s="40">
        <v>1623.6666666666665</v>
      </c>
      <c r="H258" s="40">
        <v>1707.6666666666665</v>
      </c>
      <c r="I258" s="40">
        <v>1722.833333333333</v>
      </c>
      <c r="J258" s="40">
        <v>1749.6666666666665</v>
      </c>
      <c r="K258" s="31">
        <v>1696</v>
      </c>
      <c r="L258" s="31">
        <v>1654</v>
      </c>
      <c r="M258" s="31">
        <v>2.7269299999999999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2502.5500000000002</v>
      </c>
      <c r="D259" s="40">
        <v>2512.8833333333332</v>
      </c>
      <c r="E259" s="40">
        <v>2445.7666666666664</v>
      </c>
      <c r="F259" s="40">
        <v>2388.9833333333331</v>
      </c>
      <c r="G259" s="40">
        <v>2321.8666666666663</v>
      </c>
      <c r="H259" s="40">
        <v>2569.6666666666665</v>
      </c>
      <c r="I259" s="40">
        <v>2636.7833333333333</v>
      </c>
      <c r="J259" s="40">
        <v>2693.5666666666666</v>
      </c>
      <c r="K259" s="31">
        <v>2580</v>
      </c>
      <c r="L259" s="31">
        <v>2456.1</v>
      </c>
      <c r="M259" s="31">
        <v>3.0361699999999998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1669.45</v>
      </c>
      <c r="D260" s="40">
        <v>1674.8166666666666</v>
      </c>
      <c r="E260" s="40">
        <v>1649.6333333333332</v>
      </c>
      <c r="F260" s="40">
        <v>1629.8166666666666</v>
      </c>
      <c r="G260" s="40">
        <v>1604.6333333333332</v>
      </c>
      <c r="H260" s="40">
        <v>1694.6333333333332</v>
      </c>
      <c r="I260" s="40">
        <v>1719.8166666666666</v>
      </c>
      <c r="J260" s="40">
        <v>1739.6333333333332</v>
      </c>
      <c r="K260" s="31">
        <v>1700</v>
      </c>
      <c r="L260" s="31">
        <v>1655</v>
      </c>
      <c r="M260" s="31">
        <v>0.84226000000000001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3051.35</v>
      </c>
      <c r="D261" s="40">
        <v>3055.7833333333333</v>
      </c>
      <c r="E261" s="40">
        <v>3026.5666666666666</v>
      </c>
      <c r="F261" s="40">
        <v>3001.7833333333333</v>
      </c>
      <c r="G261" s="40">
        <v>2972.5666666666666</v>
      </c>
      <c r="H261" s="40">
        <v>3080.5666666666666</v>
      </c>
      <c r="I261" s="40">
        <v>3109.7833333333328</v>
      </c>
      <c r="J261" s="40">
        <v>3134.5666666666666</v>
      </c>
      <c r="K261" s="31">
        <v>3085</v>
      </c>
      <c r="L261" s="31">
        <v>3031</v>
      </c>
      <c r="M261" s="31">
        <v>2.5420400000000001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703.2</v>
      </c>
      <c r="D262" s="40">
        <v>703.5333333333333</v>
      </c>
      <c r="E262" s="40">
        <v>694.76666666666665</v>
      </c>
      <c r="F262" s="40">
        <v>686.33333333333337</v>
      </c>
      <c r="G262" s="40">
        <v>677.56666666666672</v>
      </c>
      <c r="H262" s="40">
        <v>711.96666666666658</v>
      </c>
      <c r="I262" s="40">
        <v>720.73333333333323</v>
      </c>
      <c r="J262" s="40">
        <v>729.16666666666652</v>
      </c>
      <c r="K262" s="31">
        <v>712.3</v>
      </c>
      <c r="L262" s="31">
        <v>695.1</v>
      </c>
      <c r="M262" s="31">
        <v>3.98624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242</v>
      </c>
      <c r="D263" s="40">
        <v>236.16666666666666</v>
      </c>
      <c r="E263" s="40">
        <v>227.83333333333331</v>
      </c>
      <c r="F263" s="40">
        <v>213.66666666666666</v>
      </c>
      <c r="G263" s="40">
        <v>205.33333333333331</v>
      </c>
      <c r="H263" s="40">
        <v>250.33333333333331</v>
      </c>
      <c r="I263" s="40">
        <v>258.66666666666663</v>
      </c>
      <c r="J263" s="40">
        <v>272.83333333333331</v>
      </c>
      <c r="K263" s="31">
        <v>244.5</v>
      </c>
      <c r="L263" s="31">
        <v>222</v>
      </c>
      <c r="M263" s="31">
        <v>41.994660000000003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147.80000000000001</v>
      </c>
      <c r="D264" s="40">
        <v>146.70000000000002</v>
      </c>
      <c r="E264" s="40">
        <v>142.15000000000003</v>
      </c>
      <c r="F264" s="40">
        <v>136.50000000000003</v>
      </c>
      <c r="G264" s="40">
        <v>131.95000000000005</v>
      </c>
      <c r="H264" s="40">
        <v>152.35000000000002</v>
      </c>
      <c r="I264" s="40">
        <v>156.90000000000003</v>
      </c>
      <c r="J264" s="40">
        <v>162.55000000000001</v>
      </c>
      <c r="K264" s="31">
        <v>151.25</v>
      </c>
      <c r="L264" s="31">
        <v>141.05000000000001</v>
      </c>
      <c r="M264" s="31">
        <v>26.429690000000001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90.6</v>
      </c>
      <c r="D265" s="40">
        <v>89.233333333333334</v>
      </c>
      <c r="E265" s="40">
        <v>87.066666666666663</v>
      </c>
      <c r="F265" s="40">
        <v>83.533333333333331</v>
      </c>
      <c r="G265" s="40">
        <v>81.36666666666666</v>
      </c>
      <c r="H265" s="40">
        <v>92.766666666666666</v>
      </c>
      <c r="I265" s="40">
        <v>94.933333333333323</v>
      </c>
      <c r="J265" s="40">
        <v>98.466666666666669</v>
      </c>
      <c r="K265" s="31">
        <v>91.4</v>
      </c>
      <c r="L265" s="31">
        <v>85.7</v>
      </c>
      <c r="M265" s="31">
        <v>23.976369999999999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215.9</v>
      </c>
      <c r="D266" s="40">
        <v>217.04999999999998</v>
      </c>
      <c r="E266" s="40">
        <v>212.69999999999996</v>
      </c>
      <c r="F266" s="40">
        <v>209.49999999999997</v>
      </c>
      <c r="G266" s="40">
        <v>205.14999999999995</v>
      </c>
      <c r="H266" s="40">
        <v>220.24999999999997</v>
      </c>
      <c r="I266" s="40">
        <v>224.6</v>
      </c>
      <c r="J266" s="40">
        <v>227.79999999999998</v>
      </c>
      <c r="K266" s="31">
        <v>221.4</v>
      </c>
      <c r="L266" s="31">
        <v>213.85</v>
      </c>
      <c r="M266" s="31">
        <v>12.23577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691.65</v>
      </c>
      <c r="D267" s="40">
        <v>690.55000000000007</v>
      </c>
      <c r="E267" s="40">
        <v>684.10000000000014</v>
      </c>
      <c r="F267" s="40">
        <v>676.55000000000007</v>
      </c>
      <c r="G267" s="40">
        <v>670.10000000000014</v>
      </c>
      <c r="H267" s="40">
        <v>698.10000000000014</v>
      </c>
      <c r="I267" s="40">
        <v>704.55000000000018</v>
      </c>
      <c r="J267" s="40">
        <v>712.10000000000014</v>
      </c>
      <c r="K267" s="31">
        <v>697</v>
      </c>
      <c r="L267" s="31">
        <v>683</v>
      </c>
      <c r="M267" s="31">
        <v>82.838539999999995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100.85</v>
      </c>
      <c r="D268" s="40">
        <v>100.98333333333333</v>
      </c>
      <c r="E268" s="40">
        <v>98.366666666666674</v>
      </c>
      <c r="F268" s="40">
        <v>95.88333333333334</v>
      </c>
      <c r="G268" s="40">
        <v>93.26666666666668</v>
      </c>
      <c r="H268" s="40">
        <v>103.46666666666667</v>
      </c>
      <c r="I268" s="40">
        <v>106.08333333333331</v>
      </c>
      <c r="J268" s="40">
        <v>108.56666666666666</v>
      </c>
      <c r="K268" s="31">
        <v>103.6</v>
      </c>
      <c r="L268" s="31">
        <v>98.5</v>
      </c>
      <c r="M268" s="31">
        <v>3.6883599999999999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81.05</v>
      </c>
      <c r="D269" s="40">
        <v>80.533333333333331</v>
      </c>
      <c r="E269" s="40">
        <v>79.11666666666666</v>
      </c>
      <c r="F269" s="40">
        <v>77.183333333333323</v>
      </c>
      <c r="G269" s="40">
        <v>75.766666666666652</v>
      </c>
      <c r="H269" s="40">
        <v>82.466666666666669</v>
      </c>
      <c r="I269" s="40">
        <v>83.883333333333354</v>
      </c>
      <c r="J269" s="40">
        <v>85.816666666666677</v>
      </c>
      <c r="K269" s="31">
        <v>81.95</v>
      </c>
      <c r="L269" s="31">
        <v>78.599999999999994</v>
      </c>
      <c r="M269" s="31">
        <v>9.2634100000000004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124.3</v>
      </c>
      <c r="D270" s="40">
        <v>124.48333333333335</v>
      </c>
      <c r="E270" s="40">
        <v>121.2166666666667</v>
      </c>
      <c r="F270" s="40">
        <v>118.13333333333335</v>
      </c>
      <c r="G270" s="40">
        <v>114.8666666666667</v>
      </c>
      <c r="H270" s="40">
        <v>127.56666666666669</v>
      </c>
      <c r="I270" s="40">
        <v>130.83333333333334</v>
      </c>
      <c r="J270" s="40">
        <v>133.91666666666669</v>
      </c>
      <c r="K270" s="31">
        <v>127.75</v>
      </c>
      <c r="L270" s="31">
        <v>121.4</v>
      </c>
      <c r="M270" s="31">
        <v>24.536750000000001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276.8</v>
      </c>
      <c r="D271" s="40">
        <v>267.73333333333335</v>
      </c>
      <c r="E271" s="40">
        <v>254.06666666666672</v>
      </c>
      <c r="F271" s="40">
        <v>231.33333333333337</v>
      </c>
      <c r="G271" s="40">
        <v>217.66666666666674</v>
      </c>
      <c r="H271" s="40">
        <v>290.4666666666667</v>
      </c>
      <c r="I271" s="40">
        <v>304.13333333333333</v>
      </c>
      <c r="J271" s="40">
        <v>326.86666666666667</v>
      </c>
      <c r="K271" s="31">
        <v>281.39999999999998</v>
      </c>
      <c r="L271" s="31">
        <v>245</v>
      </c>
      <c r="M271" s="31">
        <v>15.21923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150.85</v>
      </c>
      <c r="D272" s="40">
        <v>144.54999999999998</v>
      </c>
      <c r="E272" s="40">
        <v>135.14999999999998</v>
      </c>
      <c r="F272" s="40">
        <v>119.44999999999999</v>
      </c>
      <c r="G272" s="40">
        <v>110.04999999999998</v>
      </c>
      <c r="H272" s="40">
        <v>160.24999999999997</v>
      </c>
      <c r="I272" s="40">
        <v>169.65</v>
      </c>
      <c r="J272" s="40">
        <v>185.34999999999997</v>
      </c>
      <c r="K272" s="31">
        <v>153.94999999999999</v>
      </c>
      <c r="L272" s="31">
        <v>128.85</v>
      </c>
      <c r="M272" s="31">
        <v>113.25296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372.75</v>
      </c>
      <c r="D273" s="40">
        <v>372.55</v>
      </c>
      <c r="E273" s="40">
        <v>367.70000000000005</v>
      </c>
      <c r="F273" s="40">
        <v>362.65000000000003</v>
      </c>
      <c r="G273" s="40">
        <v>357.80000000000007</v>
      </c>
      <c r="H273" s="40">
        <v>377.6</v>
      </c>
      <c r="I273" s="40">
        <v>382.45000000000005</v>
      </c>
      <c r="J273" s="40">
        <v>387.5</v>
      </c>
      <c r="K273" s="31">
        <v>377.4</v>
      </c>
      <c r="L273" s="31">
        <v>367.5</v>
      </c>
      <c r="M273" s="31">
        <v>100.65675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2150.0500000000002</v>
      </c>
      <c r="D274" s="40">
        <v>2145.0666666666671</v>
      </c>
      <c r="E274" s="40">
        <v>2122.1333333333341</v>
      </c>
      <c r="F274" s="40">
        <v>2094.2166666666672</v>
      </c>
      <c r="G274" s="40">
        <v>2071.2833333333342</v>
      </c>
      <c r="H274" s="40">
        <v>2172.983333333334</v>
      </c>
      <c r="I274" s="40">
        <v>2195.9166666666674</v>
      </c>
      <c r="J274" s="40">
        <v>2223.8333333333339</v>
      </c>
      <c r="K274" s="31">
        <v>2168</v>
      </c>
      <c r="L274" s="31">
        <v>2117.15</v>
      </c>
      <c r="M274" s="31">
        <v>6.0260000000000001E-2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3700</v>
      </c>
      <c r="D275" s="40">
        <v>3726.8166666666671</v>
      </c>
      <c r="E275" s="40">
        <v>3628.6833333333343</v>
      </c>
      <c r="F275" s="40">
        <v>3557.3666666666672</v>
      </c>
      <c r="G275" s="40">
        <v>3459.2333333333345</v>
      </c>
      <c r="H275" s="40">
        <v>3798.1333333333341</v>
      </c>
      <c r="I275" s="40">
        <v>3896.2666666666664</v>
      </c>
      <c r="J275" s="40">
        <v>3967.5833333333339</v>
      </c>
      <c r="K275" s="31">
        <v>3824.95</v>
      </c>
      <c r="L275" s="31">
        <v>3655.5</v>
      </c>
      <c r="M275" s="31">
        <v>8.31081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952.35</v>
      </c>
      <c r="D276" s="40">
        <v>953.11666666666667</v>
      </c>
      <c r="E276" s="40">
        <v>946.33333333333337</v>
      </c>
      <c r="F276" s="40">
        <v>940.31666666666672</v>
      </c>
      <c r="G276" s="40">
        <v>933.53333333333342</v>
      </c>
      <c r="H276" s="40">
        <v>959.13333333333333</v>
      </c>
      <c r="I276" s="40">
        <v>965.91666666666663</v>
      </c>
      <c r="J276" s="40">
        <v>971.93333333333328</v>
      </c>
      <c r="K276" s="31">
        <v>959.9</v>
      </c>
      <c r="L276" s="31">
        <v>947.1</v>
      </c>
      <c r="M276" s="31">
        <v>6.5351600000000003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157.15</v>
      </c>
      <c r="D277" s="40">
        <v>156.91666666666666</v>
      </c>
      <c r="E277" s="40">
        <v>155.88333333333333</v>
      </c>
      <c r="F277" s="40">
        <v>154.61666666666667</v>
      </c>
      <c r="G277" s="40">
        <v>153.58333333333334</v>
      </c>
      <c r="H277" s="40">
        <v>158.18333333333331</v>
      </c>
      <c r="I277" s="40">
        <v>159.21666666666667</v>
      </c>
      <c r="J277" s="40">
        <v>160.48333333333329</v>
      </c>
      <c r="K277" s="31">
        <v>157.94999999999999</v>
      </c>
      <c r="L277" s="31">
        <v>155.65</v>
      </c>
      <c r="M277" s="31">
        <v>2.0515099999999999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1712</v>
      </c>
      <c r="D278" s="40">
        <v>1722.7</v>
      </c>
      <c r="E278" s="40">
        <v>1690.45</v>
      </c>
      <c r="F278" s="40">
        <v>1668.9</v>
      </c>
      <c r="G278" s="40">
        <v>1636.65</v>
      </c>
      <c r="H278" s="40">
        <v>1744.25</v>
      </c>
      <c r="I278" s="40">
        <v>1776.5</v>
      </c>
      <c r="J278" s="40">
        <v>1798.05</v>
      </c>
      <c r="K278" s="31">
        <v>1754.95</v>
      </c>
      <c r="L278" s="31">
        <v>1701.15</v>
      </c>
      <c r="M278" s="31">
        <v>0.41184999999999999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722.2</v>
      </c>
      <c r="D279" s="40">
        <v>723.38333333333333</v>
      </c>
      <c r="E279" s="40">
        <v>712.26666666666665</v>
      </c>
      <c r="F279" s="40">
        <v>702.33333333333337</v>
      </c>
      <c r="G279" s="40">
        <v>691.2166666666667</v>
      </c>
      <c r="H279" s="40">
        <v>733.31666666666661</v>
      </c>
      <c r="I279" s="40">
        <v>744.43333333333317</v>
      </c>
      <c r="J279" s="40">
        <v>754.36666666666656</v>
      </c>
      <c r="K279" s="31">
        <v>734.5</v>
      </c>
      <c r="L279" s="31">
        <v>713.45</v>
      </c>
      <c r="M279" s="31">
        <v>2.5804499999999999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294.8</v>
      </c>
      <c r="D280" s="40">
        <v>293.33333333333331</v>
      </c>
      <c r="E280" s="40">
        <v>287.71666666666664</v>
      </c>
      <c r="F280" s="40">
        <v>280.63333333333333</v>
      </c>
      <c r="G280" s="40">
        <v>275.01666666666665</v>
      </c>
      <c r="H280" s="40">
        <v>300.41666666666663</v>
      </c>
      <c r="I280" s="40">
        <v>306.0333333333333</v>
      </c>
      <c r="J280" s="40">
        <v>313.11666666666662</v>
      </c>
      <c r="K280" s="31">
        <v>298.95</v>
      </c>
      <c r="L280" s="31">
        <v>286.25</v>
      </c>
      <c r="M280" s="31">
        <v>3.3015300000000001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315.10000000000002</v>
      </c>
      <c r="D281" s="40">
        <v>317.73333333333335</v>
      </c>
      <c r="E281" s="40">
        <v>300.81666666666672</v>
      </c>
      <c r="F281" s="40">
        <v>286.53333333333336</v>
      </c>
      <c r="G281" s="40">
        <v>269.61666666666673</v>
      </c>
      <c r="H281" s="40">
        <v>332.01666666666671</v>
      </c>
      <c r="I281" s="40">
        <v>348.93333333333334</v>
      </c>
      <c r="J281" s="40">
        <v>363.2166666666667</v>
      </c>
      <c r="K281" s="31">
        <v>334.65</v>
      </c>
      <c r="L281" s="31">
        <v>303.45</v>
      </c>
      <c r="M281" s="31">
        <v>28.837399999999999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238.7</v>
      </c>
      <c r="D282" s="40">
        <v>235.88333333333333</v>
      </c>
      <c r="E282" s="40">
        <v>229.76666666666665</v>
      </c>
      <c r="F282" s="40">
        <v>220.83333333333331</v>
      </c>
      <c r="G282" s="40">
        <v>214.71666666666664</v>
      </c>
      <c r="H282" s="40">
        <v>244.81666666666666</v>
      </c>
      <c r="I282" s="40">
        <v>250.93333333333334</v>
      </c>
      <c r="J282" s="40">
        <v>259.86666666666667</v>
      </c>
      <c r="K282" s="31">
        <v>242</v>
      </c>
      <c r="L282" s="31">
        <v>226.95</v>
      </c>
      <c r="M282" s="31">
        <v>4.9355500000000001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1165.8</v>
      </c>
      <c r="D283" s="40">
        <v>1154.4333333333334</v>
      </c>
      <c r="E283" s="40">
        <v>1130.4166666666667</v>
      </c>
      <c r="F283" s="40">
        <v>1095.0333333333333</v>
      </c>
      <c r="G283" s="40">
        <v>1071.0166666666667</v>
      </c>
      <c r="H283" s="40">
        <v>1189.8166666666668</v>
      </c>
      <c r="I283" s="40">
        <v>1213.8333333333333</v>
      </c>
      <c r="J283" s="40">
        <v>1249.2166666666669</v>
      </c>
      <c r="K283" s="31">
        <v>1178.45</v>
      </c>
      <c r="L283" s="31">
        <v>1119.05</v>
      </c>
      <c r="M283" s="31">
        <v>0.22819999999999999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1088.45</v>
      </c>
      <c r="D284" s="40">
        <v>1092.8499999999999</v>
      </c>
      <c r="E284" s="40">
        <v>1070.6999999999998</v>
      </c>
      <c r="F284" s="40">
        <v>1052.9499999999998</v>
      </c>
      <c r="G284" s="40">
        <v>1030.7999999999997</v>
      </c>
      <c r="H284" s="40">
        <v>1110.5999999999999</v>
      </c>
      <c r="I284" s="40">
        <v>1132.75</v>
      </c>
      <c r="J284" s="40">
        <v>1150.5</v>
      </c>
      <c r="K284" s="31">
        <v>1115</v>
      </c>
      <c r="L284" s="31">
        <v>1075.0999999999999</v>
      </c>
      <c r="M284" s="31">
        <v>4.75908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385.3</v>
      </c>
      <c r="D285" s="40">
        <v>387.81666666666666</v>
      </c>
      <c r="E285" s="40">
        <v>381.58333333333331</v>
      </c>
      <c r="F285" s="40">
        <v>377.86666666666667</v>
      </c>
      <c r="G285" s="40">
        <v>371.63333333333333</v>
      </c>
      <c r="H285" s="40">
        <v>391.5333333333333</v>
      </c>
      <c r="I285" s="40">
        <v>397.76666666666665</v>
      </c>
      <c r="J285" s="40">
        <v>401.48333333333329</v>
      </c>
      <c r="K285" s="31">
        <v>394.05</v>
      </c>
      <c r="L285" s="31">
        <v>384.1</v>
      </c>
      <c r="M285" s="31">
        <v>5.1730299999999998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631.20000000000005</v>
      </c>
      <c r="D286" s="40">
        <v>635.61666666666667</v>
      </c>
      <c r="E286" s="40">
        <v>621.83333333333337</v>
      </c>
      <c r="F286" s="40">
        <v>612.4666666666667</v>
      </c>
      <c r="G286" s="40">
        <v>598.68333333333339</v>
      </c>
      <c r="H286" s="40">
        <v>644.98333333333335</v>
      </c>
      <c r="I286" s="40">
        <v>658.76666666666665</v>
      </c>
      <c r="J286" s="40">
        <v>668.13333333333333</v>
      </c>
      <c r="K286" s="31">
        <v>649.4</v>
      </c>
      <c r="L286" s="31">
        <v>626.25</v>
      </c>
      <c r="M286" s="31">
        <v>2.73482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40.4</v>
      </c>
      <c r="D287" s="40">
        <v>40.016666666666666</v>
      </c>
      <c r="E287" s="40">
        <v>39.383333333333333</v>
      </c>
      <c r="F287" s="40">
        <v>38.366666666666667</v>
      </c>
      <c r="G287" s="40">
        <v>37.733333333333334</v>
      </c>
      <c r="H287" s="40">
        <v>41.033333333333331</v>
      </c>
      <c r="I287" s="40">
        <v>41.666666666666657</v>
      </c>
      <c r="J287" s="40">
        <v>42.68333333333333</v>
      </c>
      <c r="K287" s="31">
        <v>40.65</v>
      </c>
      <c r="L287" s="31">
        <v>39</v>
      </c>
      <c r="M287" s="31">
        <v>17.540400000000002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580.25</v>
      </c>
      <c r="D288" s="40">
        <v>574.15</v>
      </c>
      <c r="E288" s="40">
        <v>563.29999999999995</v>
      </c>
      <c r="F288" s="40">
        <v>546.35</v>
      </c>
      <c r="G288" s="40">
        <v>535.5</v>
      </c>
      <c r="H288" s="40">
        <v>591.09999999999991</v>
      </c>
      <c r="I288" s="40">
        <v>601.95000000000005</v>
      </c>
      <c r="J288" s="40">
        <v>618.89999999999986</v>
      </c>
      <c r="K288" s="31">
        <v>585</v>
      </c>
      <c r="L288" s="31">
        <v>557.20000000000005</v>
      </c>
      <c r="M288" s="31">
        <v>4.0721499999999997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373.9</v>
      </c>
      <c r="D289" s="40">
        <v>377.3</v>
      </c>
      <c r="E289" s="40">
        <v>366.6</v>
      </c>
      <c r="F289" s="40">
        <v>359.3</v>
      </c>
      <c r="G289" s="40">
        <v>348.6</v>
      </c>
      <c r="H289" s="40">
        <v>384.6</v>
      </c>
      <c r="I289" s="40">
        <v>395.29999999999995</v>
      </c>
      <c r="J289" s="40">
        <v>402.6</v>
      </c>
      <c r="K289" s="31">
        <v>388</v>
      </c>
      <c r="L289" s="31">
        <v>370</v>
      </c>
      <c r="M289" s="31">
        <v>2.6114600000000001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1704.9</v>
      </c>
      <c r="D290" s="40">
        <v>1707.1666666666667</v>
      </c>
      <c r="E290" s="40">
        <v>1689.3333333333335</v>
      </c>
      <c r="F290" s="40">
        <v>1673.7666666666667</v>
      </c>
      <c r="G290" s="40">
        <v>1655.9333333333334</v>
      </c>
      <c r="H290" s="40">
        <v>1722.7333333333336</v>
      </c>
      <c r="I290" s="40">
        <v>1740.5666666666671</v>
      </c>
      <c r="J290" s="40">
        <v>1756.1333333333337</v>
      </c>
      <c r="K290" s="31">
        <v>1725</v>
      </c>
      <c r="L290" s="31">
        <v>1691.6</v>
      </c>
      <c r="M290" s="31">
        <v>47.079709999999999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79.45</v>
      </c>
      <c r="D291" s="40">
        <v>78.583333333333343</v>
      </c>
      <c r="E291" s="40">
        <v>77.26666666666668</v>
      </c>
      <c r="F291" s="40">
        <v>75.083333333333343</v>
      </c>
      <c r="G291" s="40">
        <v>73.76666666666668</v>
      </c>
      <c r="H291" s="40">
        <v>80.76666666666668</v>
      </c>
      <c r="I291" s="40">
        <v>82.083333333333343</v>
      </c>
      <c r="J291" s="40">
        <v>84.26666666666668</v>
      </c>
      <c r="K291" s="31">
        <v>79.900000000000006</v>
      </c>
      <c r="L291" s="31">
        <v>76.400000000000006</v>
      </c>
      <c r="M291" s="31">
        <v>85.932259999999999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3823.85</v>
      </c>
      <c r="D292" s="40">
        <v>3865.9500000000003</v>
      </c>
      <c r="E292" s="40">
        <v>3767.9000000000005</v>
      </c>
      <c r="F292" s="40">
        <v>3711.9500000000003</v>
      </c>
      <c r="G292" s="40">
        <v>3613.9000000000005</v>
      </c>
      <c r="H292" s="40">
        <v>3921.9000000000005</v>
      </c>
      <c r="I292" s="40">
        <v>4019.9500000000007</v>
      </c>
      <c r="J292" s="40">
        <v>4075.9000000000005</v>
      </c>
      <c r="K292" s="31">
        <v>3964</v>
      </c>
      <c r="L292" s="31">
        <v>3810</v>
      </c>
      <c r="M292" s="31">
        <v>3.6595300000000002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378.05</v>
      </c>
      <c r="D293" s="40">
        <v>374.93333333333334</v>
      </c>
      <c r="E293" s="40">
        <v>370.36666666666667</v>
      </c>
      <c r="F293" s="40">
        <v>362.68333333333334</v>
      </c>
      <c r="G293" s="40">
        <v>358.11666666666667</v>
      </c>
      <c r="H293" s="40">
        <v>382.61666666666667</v>
      </c>
      <c r="I293" s="40">
        <v>387.18333333333339</v>
      </c>
      <c r="J293" s="40">
        <v>394.86666666666667</v>
      </c>
      <c r="K293" s="31">
        <v>379.5</v>
      </c>
      <c r="L293" s="31">
        <v>367.25</v>
      </c>
      <c r="M293" s="31">
        <v>32.212299999999999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272.10000000000002</v>
      </c>
      <c r="D294" s="40">
        <v>271.8</v>
      </c>
      <c r="E294" s="40">
        <v>269</v>
      </c>
      <c r="F294" s="40">
        <v>265.89999999999998</v>
      </c>
      <c r="G294" s="40">
        <v>263.09999999999997</v>
      </c>
      <c r="H294" s="40">
        <v>274.90000000000003</v>
      </c>
      <c r="I294" s="40">
        <v>277.7000000000001</v>
      </c>
      <c r="J294" s="40">
        <v>280.80000000000007</v>
      </c>
      <c r="K294" s="31">
        <v>274.60000000000002</v>
      </c>
      <c r="L294" s="31">
        <v>268.7</v>
      </c>
      <c r="M294" s="31">
        <v>0.86887999999999999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7834.4</v>
      </c>
      <c r="D295" s="40">
        <v>7786.4666666666672</v>
      </c>
      <c r="E295" s="40">
        <v>7722.9333333333343</v>
      </c>
      <c r="F295" s="40">
        <v>7611.4666666666672</v>
      </c>
      <c r="G295" s="40">
        <v>7547.9333333333343</v>
      </c>
      <c r="H295" s="40">
        <v>7897.9333333333343</v>
      </c>
      <c r="I295" s="40">
        <v>7961.4666666666672</v>
      </c>
      <c r="J295" s="40">
        <v>8072.9333333333343</v>
      </c>
      <c r="K295" s="31">
        <v>7850</v>
      </c>
      <c r="L295" s="31">
        <v>7675</v>
      </c>
      <c r="M295" s="31">
        <v>4.2939999999999999E-2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4982.3500000000004</v>
      </c>
      <c r="D296" s="40">
        <v>5021.1166666666668</v>
      </c>
      <c r="E296" s="40">
        <v>4921.2333333333336</v>
      </c>
      <c r="F296" s="40">
        <v>4860.1166666666668</v>
      </c>
      <c r="G296" s="40">
        <v>4760.2333333333336</v>
      </c>
      <c r="H296" s="40">
        <v>5082.2333333333336</v>
      </c>
      <c r="I296" s="40">
        <v>5182.1166666666668</v>
      </c>
      <c r="J296" s="40">
        <v>5243.2333333333336</v>
      </c>
      <c r="K296" s="31">
        <v>5121</v>
      </c>
      <c r="L296" s="31">
        <v>4960</v>
      </c>
      <c r="M296" s="31">
        <v>2.9167100000000001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1605.8</v>
      </c>
      <c r="D297" s="40">
        <v>1600.6499999999999</v>
      </c>
      <c r="E297" s="40">
        <v>1587.9499999999998</v>
      </c>
      <c r="F297" s="40">
        <v>1570.1</v>
      </c>
      <c r="G297" s="40">
        <v>1557.3999999999999</v>
      </c>
      <c r="H297" s="40">
        <v>1618.4999999999998</v>
      </c>
      <c r="I297" s="40">
        <v>1631.2</v>
      </c>
      <c r="J297" s="40">
        <v>1649.0499999999997</v>
      </c>
      <c r="K297" s="31">
        <v>1613.35</v>
      </c>
      <c r="L297" s="31">
        <v>1582.8</v>
      </c>
      <c r="M297" s="31">
        <v>15.80003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671.75</v>
      </c>
      <c r="D298" s="40">
        <v>662.88333333333333</v>
      </c>
      <c r="E298" s="40">
        <v>643.86666666666667</v>
      </c>
      <c r="F298" s="40">
        <v>615.98333333333335</v>
      </c>
      <c r="G298" s="40">
        <v>596.9666666666667</v>
      </c>
      <c r="H298" s="40">
        <v>690.76666666666665</v>
      </c>
      <c r="I298" s="40">
        <v>709.7833333333333</v>
      </c>
      <c r="J298" s="40">
        <v>737.66666666666663</v>
      </c>
      <c r="K298" s="31">
        <v>681.9</v>
      </c>
      <c r="L298" s="31">
        <v>635</v>
      </c>
      <c r="M298" s="31">
        <v>37.707650000000001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38.700000000000003</v>
      </c>
      <c r="D299" s="40">
        <v>38.75</v>
      </c>
      <c r="E299" s="40">
        <v>37.6</v>
      </c>
      <c r="F299" s="40">
        <v>36.5</v>
      </c>
      <c r="G299" s="40">
        <v>35.35</v>
      </c>
      <c r="H299" s="40">
        <v>39.85</v>
      </c>
      <c r="I299" s="40">
        <v>41.000000000000007</v>
      </c>
      <c r="J299" s="40">
        <v>42.1</v>
      </c>
      <c r="K299" s="31">
        <v>39.9</v>
      </c>
      <c r="L299" s="31">
        <v>37.65</v>
      </c>
      <c r="M299" s="31">
        <v>16.074349999999999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2285.6999999999998</v>
      </c>
      <c r="D300" s="40">
        <v>2215.5499999999997</v>
      </c>
      <c r="E300" s="40">
        <v>2111.1499999999996</v>
      </c>
      <c r="F300" s="40">
        <v>1936.6</v>
      </c>
      <c r="G300" s="40">
        <v>1832.1999999999998</v>
      </c>
      <c r="H300" s="40">
        <v>2390.0999999999995</v>
      </c>
      <c r="I300" s="40">
        <v>2494.5</v>
      </c>
      <c r="J300" s="40">
        <v>2669.0499999999993</v>
      </c>
      <c r="K300" s="31">
        <v>2319.9499999999998</v>
      </c>
      <c r="L300" s="31">
        <v>2041</v>
      </c>
      <c r="M300" s="31">
        <v>11.69896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939.8</v>
      </c>
      <c r="D301" s="40">
        <v>932.91666666666663</v>
      </c>
      <c r="E301" s="40">
        <v>922.63333333333321</v>
      </c>
      <c r="F301" s="40">
        <v>905.46666666666658</v>
      </c>
      <c r="G301" s="40">
        <v>895.18333333333317</v>
      </c>
      <c r="H301" s="40">
        <v>950.08333333333326</v>
      </c>
      <c r="I301" s="40">
        <v>960.36666666666679</v>
      </c>
      <c r="J301" s="40">
        <v>977.5333333333333</v>
      </c>
      <c r="K301" s="31">
        <v>943.2</v>
      </c>
      <c r="L301" s="31">
        <v>915.75</v>
      </c>
      <c r="M301" s="31">
        <v>31.094010000000001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4079.95</v>
      </c>
      <c r="D302" s="40">
        <v>4061.8333333333335</v>
      </c>
      <c r="E302" s="40">
        <v>4023.666666666667</v>
      </c>
      <c r="F302" s="40">
        <v>3967.3833333333337</v>
      </c>
      <c r="G302" s="40">
        <v>3929.2166666666672</v>
      </c>
      <c r="H302" s="40">
        <v>4118.1166666666668</v>
      </c>
      <c r="I302" s="40">
        <v>4156.2833333333338</v>
      </c>
      <c r="J302" s="40">
        <v>4212.5666666666666</v>
      </c>
      <c r="K302" s="31">
        <v>4100</v>
      </c>
      <c r="L302" s="31">
        <v>4005.55</v>
      </c>
      <c r="M302" s="31">
        <v>0.41914000000000001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733.6</v>
      </c>
      <c r="D303" s="40">
        <v>737.43333333333339</v>
      </c>
      <c r="E303" s="40">
        <v>726.16666666666674</v>
      </c>
      <c r="F303" s="40">
        <v>718.73333333333335</v>
      </c>
      <c r="G303" s="40">
        <v>707.4666666666667</v>
      </c>
      <c r="H303" s="40">
        <v>744.86666666666679</v>
      </c>
      <c r="I303" s="40">
        <v>756.13333333333344</v>
      </c>
      <c r="J303" s="40">
        <v>763.56666666666683</v>
      </c>
      <c r="K303" s="31">
        <v>748.7</v>
      </c>
      <c r="L303" s="31">
        <v>730</v>
      </c>
      <c r="M303" s="31">
        <v>0.19116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41.6</v>
      </c>
      <c r="D304" s="40">
        <v>41.06666666666667</v>
      </c>
      <c r="E304" s="40">
        <v>39.733333333333341</v>
      </c>
      <c r="F304" s="40">
        <v>37.866666666666674</v>
      </c>
      <c r="G304" s="40">
        <v>36.533333333333346</v>
      </c>
      <c r="H304" s="40">
        <v>42.933333333333337</v>
      </c>
      <c r="I304" s="40">
        <v>44.266666666666666</v>
      </c>
      <c r="J304" s="40">
        <v>46.133333333333333</v>
      </c>
      <c r="K304" s="31">
        <v>42.4</v>
      </c>
      <c r="L304" s="31">
        <v>39.200000000000003</v>
      </c>
      <c r="M304" s="31">
        <v>33.831090000000003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159.9</v>
      </c>
      <c r="D305" s="40">
        <v>159.51666666666668</v>
      </c>
      <c r="E305" s="40">
        <v>157.43333333333337</v>
      </c>
      <c r="F305" s="40">
        <v>154.9666666666667</v>
      </c>
      <c r="G305" s="40">
        <v>152.88333333333338</v>
      </c>
      <c r="H305" s="40">
        <v>161.98333333333335</v>
      </c>
      <c r="I305" s="40">
        <v>164.06666666666666</v>
      </c>
      <c r="J305" s="40">
        <v>166.53333333333333</v>
      </c>
      <c r="K305" s="31">
        <v>161.6</v>
      </c>
      <c r="L305" s="31">
        <v>157.05000000000001</v>
      </c>
      <c r="M305" s="31">
        <v>4.0774999999999997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77157.95</v>
      </c>
      <c r="D306" s="40">
        <v>76857.900000000009</v>
      </c>
      <c r="E306" s="40">
        <v>76314.800000000017</v>
      </c>
      <c r="F306" s="40">
        <v>75471.650000000009</v>
      </c>
      <c r="G306" s="40">
        <v>74928.550000000017</v>
      </c>
      <c r="H306" s="40">
        <v>77701.050000000017</v>
      </c>
      <c r="I306" s="40">
        <v>78244.150000000023</v>
      </c>
      <c r="J306" s="40">
        <v>79087.300000000017</v>
      </c>
      <c r="K306" s="31">
        <v>77401</v>
      </c>
      <c r="L306" s="31">
        <v>76014.75</v>
      </c>
      <c r="M306" s="31">
        <v>0.12171999999999999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1119.3</v>
      </c>
      <c r="D307" s="40">
        <v>1108.8500000000001</v>
      </c>
      <c r="E307" s="40">
        <v>1094.9500000000003</v>
      </c>
      <c r="F307" s="40">
        <v>1070.6000000000001</v>
      </c>
      <c r="G307" s="40">
        <v>1056.7000000000003</v>
      </c>
      <c r="H307" s="40">
        <v>1133.2000000000003</v>
      </c>
      <c r="I307" s="40">
        <v>1147.1000000000004</v>
      </c>
      <c r="J307" s="40">
        <v>1171.4500000000003</v>
      </c>
      <c r="K307" s="31">
        <v>1122.75</v>
      </c>
      <c r="L307" s="31">
        <v>1084.5</v>
      </c>
      <c r="M307" s="31">
        <v>4.7195999999999998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4307.75</v>
      </c>
      <c r="D308" s="40">
        <v>4249.3499999999995</v>
      </c>
      <c r="E308" s="40">
        <v>4128.6999999999989</v>
      </c>
      <c r="F308" s="40">
        <v>3949.6499999999996</v>
      </c>
      <c r="G308" s="40">
        <v>3828.9999999999991</v>
      </c>
      <c r="H308" s="40">
        <v>4428.3999999999987</v>
      </c>
      <c r="I308" s="40">
        <v>4549.0499999999984</v>
      </c>
      <c r="J308" s="40">
        <v>4728.0999999999985</v>
      </c>
      <c r="K308" s="31">
        <v>4370</v>
      </c>
      <c r="L308" s="31">
        <v>4070.3</v>
      </c>
      <c r="M308" s="31">
        <v>0.32726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319.7</v>
      </c>
      <c r="D309" s="40">
        <v>318.31666666666666</v>
      </c>
      <c r="E309" s="40">
        <v>311.48333333333335</v>
      </c>
      <c r="F309" s="40">
        <v>303.26666666666671</v>
      </c>
      <c r="G309" s="40">
        <v>296.43333333333339</v>
      </c>
      <c r="H309" s="40">
        <v>326.5333333333333</v>
      </c>
      <c r="I309" s="40">
        <v>333.36666666666667</v>
      </c>
      <c r="J309" s="40">
        <v>341.58333333333326</v>
      </c>
      <c r="K309" s="31">
        <v>325.14999999999998</v>
      </c>
      <c r="L309" s="31">
        <v>310.10000000000002</v>
      </c>
      <c r="M309" s="31">
        <v>1.5260400000000001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146.30000000000001</v>
      </c>
      <c r="D310" s="40">
        <v>144.33333333333334</v>
      </c>
      <c r="E310" s="40">
        <v>141.16666666666669</v>
      </c>
      <c r="F310" s="40">
        <v>136.03333333333333</v>
      </c>
      <c r="G310" s="40">
        <v>132.86666666666667</v>
      </c>
      <c r="H310" s="40">
        <v>149.4666666666667</v>
      </c>
      <c r="I310" s="40">
        <v>152.63333333333338</v>
      </c>
      <c r="J310" s="40">
        <v>157.76666666666671</v>
      </c>
      <c r="K310" s="31">
        <v>147.5</v>
      </c>
      <c r="L310" s="31">
        <v>139.19999999999999</v>
      </c>
      <c r="M310" s="31">
        <v>66.671859999999995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778.15</v>
      </c>
      <c r="D311" s="40">
        <v>773.2166666666667</v>
      </c>
      <c r="E311" s="40">
        <v>766.53333333333342</v>
      </c>
      <c r="F311" s="40">
        <v>754.91666666666674</v>
      </c>
      <c r="G311" s="40">
        <v>748.23333333333346</v>
      </c>
      <c r="H311" s="40">
        <v>784.83333333333337</v>
      </c>
      <c r="I311" s="40">
        <v>791.51666666666677</v>
      </c>
      <c r="J311" s="40">
        <v>803.13333333333333</v>
      </c>
      <c r="K311" s="31">
        <v>779.9</v>
      </c>
      <c r="L311" s="31">
        <v>761.6</v>
      </c>
      <c r="M311" s="31">
        <v>16.623760000000001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220.05</v>
      </c>
      <c r="D312" s="40">
        <v>217.58333333333334</v>
      </c>
      <c r="E312" s="40">
        <v>211.4666666666667</v>
      </c>
      <c r="F312" s="40">
        <v>202.88333333333335</v>
      </c>
      <c r="G312" s="40">
        <v>196.76666666666671</v>
      </c>
      <c r="H312" s="40">
        <v>226.16666666666669</v>
      </c>
      <c r="I312" s="40">
        <v>232.2833333333333</v>
      </c>
      <c r="J312" s="40">
        <v>240.86666666666667</v>
      </c>
      <c r="K312" s="31">
        <v>223.7</v>
      </c>
      <c r="L312" s="31">
        <v>209</v>
      </c>
      <c r="M312" s="31">
        <v>4.4327899999999998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312</v>
      </c>
      <c r="D313" s="40">
        <v>311</v>
      </c>
      <c r="E313" s="40">
        <v>304.89999999999998</v>
      </c>
      <c r="F313" s="40">
        <v>297.79999999999995</v>
      </c>
      <c r="G313" s="40">
        <v>291.69999999999993</v>
      </c>
      <c r="H313" s="40">
        <v>318.10000000000002</v>
      </c>
      <c r="I313" s="40">
        <v>324.20000000000005</v>
      </c>
      <c r="J313" s="40">
        <v>331.30000000000007</v>
      </c>
      <c r="K313" s="31">
        <v>317.10000000000002</v>
      </c>
      <c r="L313" s="31">
        <v>303.89999999999998</v>
      </c>
      <c r="M313" s="31">
        <v>4.8177000000000003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742.1</v>
      </c>
      <c r="D314" s="40">
        <v>755.43333333333339</v>
      </c>
      <c r="E314" s="40">
        <v>720.01666666666677</v>
      </c>
      <c r="F314" s="40">
        <v>697.93333333333339</v>
      </c>
      <c r="G314" s="40">
        <v>662.51666666666677</v>
      </c>
      <c r="H314" s="40">
        <v>777.51666666666677</v>
      </c>
      <c r="I314" s="40">
        <v>812.93333333333328</v>
      </c>
      <c r="J314" s="40">
        <v>835.01666666666677</v>
      </c>
      <c r="K314" s="31">
        <v>790.85</v>
      </c>
      <c r="L314" s="31">
        <v>733.35</v>
      </c>
      <c r="M314" s="31">
        <v>2.9824600000000001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163.5</v>
      </c>
      <c r="D315" s="40">
        <v>161.98333333333335</v>
      </c>
      <c r="E315" s="40">
        <v>159.3666666666667</v>
      </c>
      <c r="F315" s="40">
        <v>155.23333333333335</v>
      </c>
      <c r="G315" s="40">
        <v>152.6166666666667</v>
      </c>
      <c r="H315" s="40">
        <v>166.1166666666667</v>
      </c>
      <c r="I315" s="40">
        <v>168.73333333333338</v>
      </c>
      <c r="J315" s="40">
        <v>172.8666666666667</v>
      </c>
      <c r="K315" s="31">
        <v>164.6</v>
      </c>
      <c r="L315" s="31">
        <v>157.85</v>
      </c>
      <c r="M315" s="31">
        <v>54.508389999999999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41.65</v>
      </c>
      <c r="D316" s="40">
        <v>41.849999999999994</v>
      </c>
      <c r="E316" s="40">
        <v>41.149999999999991</v>
      </c>
      <c r="F316" s="40">
        <v>40.65</v>
      </c>
      <c r="G316" s="40">
        <v>39.949999999999996</v>
      </c>
      <c r="H316" s="40">
        <v>42.349999999999987</v>
      </c>
      <c r="I316" s="40">
        <v>43.04999999999999</v>
      </c>
      <c r="J316" s="40">
        <v>43.549999999999983</v>
      </c>
      <c r="K316" s="31">
        <v>42.55</v>
      </c>
      <c r="L316" s="31">
        <v>41.35</v>
      </c>
      <c r="M316" s="31">
        <v>10.314310000000001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521.70000000000005</v>
      </c>
      <c r="D317" s="40">
        <v>524.43333333333339</v>
      </c>
      <c r="E317" s="40">
        <v>516.26666666666677</v>
      </c>
      <c r="F317" s="40">
        <v>510.83333333333337</v>
      </c>
      <c r="G317" s="40">
        <v>502.66666666666674</v>
      </c>
      <c r="H317" s="40">
        <v>529.86666666666679</v>
      </c>
      <c r="I317" s="40">
        <v>538.0333333333333</v>
      </c>
      <c r="J317" s="40">
        <v>543.46666666666681</v>
      </c>
      <c r="K317" s="31">
        <v>532.6</v>
      </c>
      <c r="L317" s="31">
        <v>519</v>
      </c>
      <c r="M317" s="31">
        <v>20.026109999999999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6803.2</v>
      </c>
      <c r="D318" s="40">
        <v>6798.6000000000013</v>
      </c>
      <c r="E318" s="40">
        <v>6745.2000000000025</v>
      </c>
      <c r="F318" s="40">
        <v>6687.2000000000016</v>
      </c>
      <c r="G318" s="40">
        <v>6633.8000000000029</v>
      </c>
      <c r="H318" s="40">
        <v>6856.6000000000022</v>
      </c>
      <c r="I318" s="40">
        <v>6910.0000000000018</v>
      </c>
      <c r="J318" s="40">
        <v>6968.0000000000018</v>
      </c>
      <c r="K318" s="31">
        <v>6852</v>
      </c>
      <c r="L318" s="31">
        <v>6740.6</v>
      </c>
      <c r="M318" s="31">
        <v>6.4699299999999997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1043.8</v>
      </c>
      <c r="D319" s="40">
        <v>1039.8666666666666</v>
      </c>
      <c r="E319" s="40">
        <v>1023.083333333333</v>
      </c>
      <c r="F319" s="40">
        <v>1002.3666666666664</v>
      </c>
      <c r="G319" s="40">
        <v>985.58333333333292</v>
      </c>
      <c r="H319" s="40">
        <v>1060.583333333333</v>
      </c>
      <c r="I319" s="40">
        <v>1077.3666666666663</v>
      </c>
      <c r="J319" s="40">
        <v>1098.0833333333333</v>
      </c>
      <c r="K319" s="31">
        <v>1056.6500000000001</v>
      </c>
      <c r="L319" s="31">
        <v>1019.15</v>
      </c>
      <c r="M319" s="31">
        <v>18.596579999999999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325.3</v>
      </c>
      <c r="D320" s="40">
        <v>327.8</v>
      </c>
      <c r="E320" s="40">
        <v>318.10000000000002</v>
      </c>
      <c r="F320" s="40">
        <v>310.90000000000003</v>
      </c>
      <c r="G320" s="40">
        <v>301.20000000000005</v>
      </c>
      <c r="H320" s="40">
        <v>335</v>
      </c>
      <c r="I320" s="40">
        <v>344.69999999999993</v>
      </c>
      <c r="J320" s="40">
        <v>351.9</v>
      </c>
      <c r="K320" s="31">
        <v>337.5</v>
      </c>
      <c r="L320" s="31">
        <v>320.60000000000002</v>
      </c>
      <c r="M320" s="31">
        <v>23.399930000000001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232.55</v>
      </c>
      <c r="D321" s="40">
        <v>229.79999999999998</v>
      </c>
      <c r="E321" s="40">
        <v>224.89999999999998</v>
      </c>
      <c r="F321" s="40">
        <v>217.25</v>
      </c>
      <c r="G321" s="40">
        <v>212.35</v>
      </c>
      <c r="H321" s="40">
        <v>237.44999999999996</v>
      </c>
      <c r="I321" s="40">
        <v>242.35</v>
      </c>
      <c r="J321" s="40">
        <v>249.99999999999994</v>
      </c>
      <c r="K321" s="31">
        <v>234.7</v>
      </c>
      <c r="L321" s="31">
        <v>222.15</v>
      </c>
      <c r="M321" s="31">
        <v>4.1318799999999998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2679.35</v>
      </c>
      <c r="D322" s="40">
        <v>2688.2333333333336</v>
      </c>
      <c r="E322" s="40">
        <v>2626.4666666666672</v>
      </c>
      <c r="F322" s="40">
        <v>2573.5833333333335</v>
      </c>
      <c r="G322" s="40">
        <v>2511.8166666666671</v>
      </c>
      <c r="H322" s="40">
        <v>2741.1166666666672</v>
      </c>
      <c r="I322" s="40">
        <v>2802.8833333333337</v>
      </c>
      <c r="J322" s="40">
        <v>2855.7666666666673</v>
      </c>
      <c r="K322" s="31">
        <v>2750</v>
      </c>
      <c r="L322" s="31">
        <v>2635.35</v>
      </c>
      <c r="M322" s="31">
        <v>1.32718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3500.45</v>
      </c>
      <c r="D323" s="40">
        <v>3500.1999999999994</v>
      </c>
      <c r="E323" s="40">
        <v>3405.7999999999988</v>
      </c>
      <c r="F323" s="40">
        <v>3311.1499999999996</v>
      </c>
      <c r="G323" s="40">
        <v>3216.7499999999991</v>
      </c>
      <c r="H323" s="40">
        <v>3594.8499999999985</v>
      </c>
      <c r="I323" s="40">
        <v>3689.2499999999991</v>
      </c>
      <c r="J323" s="40">
        <v>3783.8999999999983</v>
      </c>
      <c r="K323" s="31">
        <v>3594.6</v>
      </c>
      <c r="L323" s="31">
        <v>3405.55</v>
      </c>
      <c r="M323" s="31">
        <v>29.271249999999998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124.05</v>
      </c>
      <c r="D324" s="40">
        <v>122.61666666666667</v>
      </c>
      <c r="E324" s="40">
        <v>118.68333333333335</v>
      </c>
      <c r="F324" s="40">
        <v>113.31666666666668</v>
      </c>
      <c r="G324" s="40">
        <v>109.38333333333335</v>
      </c>
      <c r="H324" s="40">
        <v>127.98333333333335</v>
      </c>
      <c r="I324" s="40">
        <v>131.91666666666669</v>
      </c>
      <c r="J324" s="40">
        <v>137.28333333333336</v>
      </c>
      <c r="K324" s="31">
        <v>126.55</v>
      </c>
      <c r="L324" s="31">
        <v>117.25</v>
      </c>
      <c r="M324" s="31">
        <v>9.5975000000000001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722.2</v>
      </c>
      <c r="D325" s="40">
        <v>723.31666666666661</v>
      </c>
      <c r="E325" s="40">
        <v>714.63333333333321</v>
      </c>
      <c r="F325" s="40">
        <v>707.06666666666661</v>
      </c>
      <c r="G325" s="40">
        <v>698.38333333333321</v>
      </c>
      <c r="H325" s="40">
        <v>730.88333333333321</v>
      </c>
      <c r="I325" s="40">
        <v>739.56666666666661</v>
      </c>
      <c r="J325" s="40">
        <v>747.13333333333321</v>
      </c>
      <c r="K325" s="31">
        <v>732</v>
      </c>
      <c r="L325" s="31">
        <v>715.75</v>
      </c>
      <c r="M325" s="31">
        <v>2.9087399999999999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176.7</v>
      </c>
      <c r="D326" s="40">
        <v>176.33333333333334</v>
      </c>
      <c r="E326" s="40">
        <v>174.36666666666667</v>
      </c>
      <c r="F326" s="40">
        <v>172.03333333333333</v>
      </c>
      <c r="G326" s="40">
        <v>170.06666666666666</v>
      </c>
      <c r="H326" s="40">
        <v>178.66666666666669</v>
      </c>
      <c r="I326" s="40">
        <v>180.63333333333333</v>
      </c>
      <c r="J326" s="40">
        <v>182.9666666666667</v>
      </c>
      <c r="K326" s="31">
        <v>178.3</v>
      </c>
      <c r="L326" s="31">
        <v>174</v>
      </c>
      <c r="M326" s="31">
        <v>2.3286699999999998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800.9</v>
      </c>
      <c r="D327" s="40">
        <v>778.25</v>
      </c>
      <c r="E327" s="40">
        <v>747.8</v>
      </c>
      <c r="F327" s="40">
        <v>694.69999999999993</v>
      </c>
      <c r="G327" s="40">
        <v>664.24999999999989</v>
      </c>
      <c r="H327" s="40">
        <v>831.35</v>
      </c>
      <c r="I327" s="40">
        <v>861.80000000000007</v>
      </c>
      <c r="J327" s="40">
        <v>914.90000000000009</v>
      </c>
      <c r="K327" s="31">
        <v>808.7</v>
      </c>
      <c r="L327" s="31">
        <v>725.15</v>
      </c>
      <c r="M327" s="31">
        <v>10.75727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2799.05</v>
      </c>
      <c r="D328" s="40">
        <v>2834.6666666666665</v>
      </c>
      <c r="E328" s="40">
        <v>2744.3833333333332</v>
      </c>
      <c r="F328" s="40">
        <v>2689.7166666666667</v>
      </c>
      <c r="G328" s="40">
        <v>2599.4333333333334</v>
      </c>
      <c r="H328" s="40">
        <v>2889.333333333333</v>
      </c>
      <c r="I328" s="40">
        <v>2979.6166666666668</v>
      </c>
      <c r="J328" s="40">
        <v>3034.2833333333328</v>
      </c>
      <c r="K328" s="31">
        <v>2924.95</v>
      </c>
      <c r="L328" s="31">
        <v>2780</v>
      </c>
      <c r="M328" s="31">
        <v>9.6925799999999995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1462.65</v>
      </c>
      <c r="D329" s="40">
        <v>1468.1833333333334</v>
      </c>
      <c r="E329" s="40">
        <v>1444.4666666666667</v>
      </c>
      <c r="F329" s="40">
        <v>1426.2833333333333</v>
      </c>
      <c r="G329" s="40">
        <v>1402.5666666666666</v>
      </c>
      <c r="H329" s="40">
        <v>1486.3666666666668</v>
      </c>
      <c r="I329" s="40">
        <v>1510.0833333333335</v>
      </c>
      <c r="J329" s="40">
        <v>1528.2666666666669</v>
      </c>
      <c r="K329" s="31">
        <v>1491.9</v>
      </c>
      <c r="L329" s="31">
        <v>1450</v>
      </c>
      <c r="M329" s="31">
        <v>3.6044399999999999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1503.05</v>
      </c>
      <c r="D330" s="40">
        <v>1488.6833333333334</v>
      </c>
      <c r="E330" s="40">
        <v>1465.3666666666668</v>
      </c>
      <c r="F330" s="40">
        <v>1427.6833333333334</v>
      </c>
      <c r="G330" s="40">
        <v>1404.3666666666668</v>
      </c>
      <c r="H330" s="40">
        <v>1526.3666666666668</v>
      </c>
      <c r="I330" s="40">
        <v>1549.6833333333334</v>
      </c>
      <c r="J330" s="40">
        <v>1587.3666666666668</v>
      </c>
      <c r="K330" s="31">
        <v>1512</v>
      </c>
      <c r="L330" s="31">
        <v>1451</v>
      </c>
      <c r="M330" s="31">
        <v>11.457649999999999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898.85</v>
      </c>
      <c r="D331" s="40">
        <v>896.61666666666667</v>
      </c>
      <c r="E331" s="40">
        <v>886.83333333333337</v>
      </c>
      <c r="F331" s="40">
        <v>874.81666666666672</v>
      </c>
      <c r="G331" s="40">
        <v>865.03333333333342</v>
      </c>
      <c r="H331" s="40">
        <v>908.63333333333333</v>
      </c>
      <c r="I331" s="40">
        <v>918.41666666666663</v>
      </c>
      <c r="J331" s="40">
        <v>930.43333333333328</v>
      </c>
      <c r="K331" s="31">
        <v>906.4</v>
      </c>
      <c r="L331" s="31">
        <v>884.6</v>
      </c>
      <c r="M331" s="31">
        <v>3.2102499999999998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44.15</v>
      </c>
      <c r="D332" s="40">
        <v>43.199999999999996</v>
      </c>
      <c r="E332" s="40">
        <v>41.499999999999993</v>
      </c>
      <c r="F332" s="40">
        <v>38.849999999999994</v>
      </c>
      <c r="G332" s="40">
        <v>37.149999999999991</v>
      </c>
      <c r="H332" s="40">
        <v>45.849999999999994</v>
      </c>
      <c r="I332" s="40">
        <v>47.55</v>
      </c>
      <c r="J332" s="40">
        <v>50.199999999999996</v>
      </c>
      <c r="K332" s="31">
        <v>44.9</v>
      </c>
      <c r="L332" s="31">
        <v>40.549999999999997</v>
      </c>
      <c r="M332" s="31">
        <v>144.98918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75.849999999999994</v>
      </c>
      <c r="D333" s="40">
        <v>74.516666666666666</v>
      </c>
      <c r="E333" s="40">
        <v>71.733333333333334</v>
      </c>
      <c r="F333" s="40">
        <v>67.616666666666674</v>
      </c>
      <c r="G333" s="40">
        <v>64.833333333333343</v>
      </c>
      <c r="H333" s="40">
        <v>78.633333333333326</v>
      </c>
      <c r="I333" s="40">
        <v>81.416666666666657</v>
      </c>
      <c r="J333" s="40">
        <v>85.533333333333317</v>
      </c>
      <c r="K333" s="31">
        <v>77.3</v>
      </c>
      <c r="L333" s="31">
        <v>70.400000000000006</v>
      </c>
      <c r="M333" s="31">
        <v>59.32687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570.54999999999995</v>
      </c>
      <c r="D334" s="40">
        <v>572.80000000000007</v>
      </c>
      <c r="E334" s="40">
        <v>560.65000000000009</v>
      </c>
      <c r="F334" s="40">
        <v>550.75</v>
      </c>
      <c r="G334" s="40">
        <v>538.6</v>
      </c>
      <c r="H334" s="40">
        <v>582.70000000000016</v>
      </c>
      <c r="I334" s="40">
        <v>594.85</v>
      </c>
      <c r="J334" s="40">
        <v>604.75000000000023</v>
      </c>
      <c r="K334" s="31">
        <v>584.95000000000005</v>
      </c>
      <c r="L334" s="31">
        <v>562.9</v>
      </c>
      <c r="M334" s="31">
        <v>0.50182000000000004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26.3</v>
      </c>
      <c r="D335" s="40">
        <v>26.366666666666671</v>
      </c>
      <c r="E335" s="40">
        <v>26.13333333333334</v>
      </c>
      <c r="F335" s="40">
        <v>25.966666666666669</v>
      </c>
      <c r="G335" s="40">
        <v>25.733333333333338</v>
      </c>
      <c r="H335" s="40">
        <v>26.533333333333342</v>
      </c>
      <c r="I335" s="40">
        <v>26.766666666666669</v>
      </c>
      <c r="J335" s="40">
        <v>26.933333333333344</v>
      </c>
      <c r="K335" s="31">
        <v>26.6</v>
      </c>
      <c r="L335" s="31">
        <v>26.2</v>
      </c>
      <c r="M335" s="31">
        <v>63.01003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50.85</v>
      </c>
      <c r="D336" s="40">
        <v>50.9</v>
      </c>
      <c r="E336" s="40">
        <v>50.05</v>
      </c>
      <c r="F336" s="40">
        <v>49.25</v>
      </c>
      <c r="G336" s="40">
        <v>48.4</v>
      </c>
      <c r="H336" s="40">
        <v>51.699999999999996</v>
      </c>
      <c r="I336" s="40">
        <v>52.550000000000004</v>
      </c>
      <c r="J336" s="40">
        <v>53.349999999999994</v>
      </c>
      <c r="K336" s="31">
        <v>51.75</v>
      </c>
      <c r="L336" s="31">
        <v>50.1</v>
      </c>
      <c r="M336" s="31">
        <v>19.218029999999999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154.75</v>
      </c>
      <c r="D337" s="40">
        <v>152.81666666666666</v>
      </c>
      <c r="E337" s="40">
        <v>150.23333333333332</v>
      </c>
      <c r="F337" s="40">
        <v>145.71666666666667</v>
      </c>
      <c r="G337" s="40">
        <v>143.13333333333333</v>
      </c>
      <c r="H337" s="40">
        <v>157.33333333333331</v>
      </c>
      <c r="I337" s="40">
        <v>159.91666666666669</v>
      </c>
      <c r="J337" s="40">
        <v>164.43333333333331</v>
      </c>
      <c r="K337" s="31">
        <v>155.4</v>
      </c>
      <c r="L337" s="31">
        <v>148.30000000000001</v>
      </c>
      <c r="M337" s="31">
        <v>146.09609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265.60000000000002</v>
      </c>
      <c r="D338" s="40">
        <v>260.01666666666665</v>
      </c>
      <c r="E338" s="40">
        <v>251.0333333333333</v>
      </c>
      <c r="F338" s="40">
        <v>236.46666666666664</v>
      </c>
      <c r="G338" s="40">
        <v>227.48333333333329</v>
      </c>
      <c r="H338" s="40">
        <v>274.58333333333331</v>
      </c>
      <c r="I338" s="40">
        <v>283.56666666666666</v>
      </c>
      <c r="J338" s="40">
        <v>298.13333333333333</v>
      </c>
      <c r="K338" s="31">
        <v>269</v>
      </c>
      <c r="L338" s="31">
        <v>245.45</v>
      </c>
      <c r="M338" s="31">
        <v>33.909590000000001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113.95</v>
      </c>
      <c r="D339" s="40">
        <v>114.63333333333333</v>
      </c>
      <c r="E339" s="40">
        <v>112.96666666666665</v>
      </c>
      <c r="F339" s="40">
        <v>111.98333333333333</v>
      </c>
      <c r="G339" s="40">
        <v>110.31666666666666</v>
      </c>
      <c r="H339" s="40">
        <v>115.61666666666665</v>
      </c>
      <c r="I339" s="40">
        <v>117.28333333333333</v>
      </c>
      <c r="J339" s="40">
        <v>118.26666666666664</v>
      </c>
      <c r="K339" s="31">
        <v>116.3</v>
      </c>
      <c r="L339" s="31">
        <v>113.65</v>
      </c>
      <c r="M339" s="31">
        <v>117.91078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474</v>
      </c>
      <c r="D340" s="40">
        <v>476.8</v>
      </c>
      <c r="E340" s="40">
        <v>465.6</v>
      </c>
      <c r="F340" s="40">
        <v>457.2</v>
      </c>
      <c r="G340" s="40">
        <v>446</v>
      </c>
      <c r="H340" s="40">
        <v>485.20000000000005</v>
      </c>
      <c r="I340" s="40">
        <v>496.4</v>
      </c>
      <c r="J340" s="40">
        <v>504.80000000000007</v>
      </c>
      <c r="K340" s="31">
        <v>488</v>
      </c>
      <c r="L340" s="31">
        <v>468.4</v>
      </c>
      <c r="M340" s="31">
        <v>3.6148799999999999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80.400000000000006</v>
      </c>
      <c r="D341" s="40">
        <v>79.13333333333334</v>
      </c>
      <c r="E341" s="40">
        <v>77.26666666666668</v>
      </c>
      <c r="F341" s="40">
        <v>74.13333333333334</v>
      </c>
      <c r="G341" s="40">
        <v>72.26666666666668</v>
      </c>
      <c r="H341" s="40">
        <v>82.26666666666668</v>
      </c>
      <c r="I341" s="40">
        <v>84.133333333333326</v>
      </c>
      <c r="J341" s="40">
        <v>87.26666666666668</v>
      </c>
      <c r="K341" s="31">
        <v>81</v>
      </c>
      <c r="L341" s="31">
        <v>76</v>
      </c>
      <c r="M341" s="31">
        <v>606.20131000000003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51.9</v>
      </c>
      <c r="D342" s="40">
        <v>51.566666666666663</v>
      </c>
      <c r="E342" s="40">
        <v>50.633333333333326</v>
      </c>
      <c r="F342" s="40">
        <v>49.36666666666666</v>
      </c>
      <c r="G342" s="40">
        <v>48.433333333333323</v>
      </c>
      <c r="H342" s="40">
        <v>52.833333333333329</v>
      </c>
      <c r="I342" s="40">
        <v>53.766666666666666</v>
      </c>
      <c r="J342" s="40">
        <v>55.033333333333331</v>
      </c>
      <c r="K342" s="31">
        <v>52.5</v>
      </c>
      <c r="L342" s="31">
        <v>50.3</v>
      </c>
      <c r="M342" s="31">
        <v>11.1013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3649.6</v>
      </c>
      <c r="D343" s="40">
        <v>3631.1333333333332</v>
      </c>
      <c r="E343" s="40">
        <v>3588.4666666666662</v>
      </c>
      <c r="F343" s="40">
        <v>3527.333333333333</v>
      </c>
      <c r="G343" s="40">
        <v>3484.6666666666661</v>
      </c>
      <c r="H343" s="40">
        <v>3692.2666666666664</v>
      </c>
      <c r="I343" s="40">
        <v>3734.9333333333334</v>
      </c>
      <c r="J343" s="40">
        <v>3796.0666666666666</v>
      </c>
      <c r="K343" s="31">
        <v>3673.8</v>
      </c>
      <c r="L343" s="31">
        <v>3570</v>
      </c>
      <c r="M343" s="31">
        <v>1.10415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19779.849999999999</v>
      </c>
      <c r="D344" s="40">
        <v>19881.283333333333</v>
      </c>
      <c r="E344" s="40">
        <v>19563.566666666666</v>
      </c>
      <c r="F344" s="40">
        <v>19347.283333333333</v>
      </c>
      <c r="G344" s="40">
        <v>19029.566666666666</v>
      </c>
      <c r="H344" s="40">
        <v>20097.566666666666</v>
      </c>
      <c r="I344" s="40">
        <v>20415.283333333333</v>
      </c>
      <c r="J344" s="40">
        <v>20631.566666666666</v>
      </c>
      <c r="K344" s="31">
        <v>20199</v>
      </c>
      <c r="L344" s="31">
        <v>19665</v>
      </c>
      <c r="M344" s="31">
        <v>0.83084000000000002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47.75</v>
      </c>
      <c r="D345" s="40">
        <v>48.016666666666673</v>
      </c>
      <c r="E345" s="40">
        <v>46.783333333333346</v>
      </c>
      <c r="F345" s="40">
        <v>45.81666666666667</v>
      </c>
      <c r="G345" s="40">
        <v>44.583333333333343</v>
      </c>
      <c r="H345" s="40">
        <v>48.983333333333348</v>
      </c>
      <c r="I345" s="40">
        <v>50.216666666666683</v>
      </c>
      <c r="J345" s="40">
        <v>51.183333333333351</v>
      </c>
      <c r="K345" s="31">
        <v>49.25</v>
      </c>
      <c r="L345" s="31">
        <v>47.05</v>
      </c>
      <c r="M345" s="31">
        <v>8.1712299999999995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2649.95</v>
      </c>
      <c r="D346" s="40">
        <v>2634.7000000000003</v>
      </c>
      <c r="E346" s="40">
        <v>2594.6500000000005</v>
      </c>
      <c r="F346" s="40">
        <v>2539.3500000000004</v>
      </c>
      <c r="G346" s="40">
        <v>2499.3000000000006</v>
      </c>
      <c r="H346" s="40">
        <v>2690.0000000000005</v>
      </c>
      <c r="I346" s="40">
        <v>2730.0500000000006</v>
      </c>
      <c r="J346" s="40">
        <v>2785.3500000000004</v>
      </c>
      <c r="K346" s="31">
        <v>2674.75</v>
      </c>
      <c r="L346" s="31">
        <v>2579.4</v>
      </c>
      <c r="M346" s="31">
        <v>0.11191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399.65</v>
      </c>
      <c r="D347" s="40">
        <v>396.33333333333331</v>
      </c>
      <c r="E347" s="40">
        <v>390.31666666666661</v>
      </c>
      <c r="F347" s="40">
        <v>380.98333333333329</v>
      </c>
      <c r="G347" s="40">
        <v>374.96666666666658</v>
      </c>
      <c r="H347" s="40">
        <v>405.66666666666663</v>
      </c>
      <c r="I347" s="40">
        <v>411.68333333333339</v>
      </c>
      <c r="J347" s="40">
        <v>421.01666666666665</v>
      </c>
      <c r="K347" s="31">
        <v>402.35</v>
      </c>
      <c r="L347" s="31">
        <v>387</v>
      </c>
      <c r="M347" s="31">
        <v>14.67041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673.95</v>
      </c>
      <c r="D348" s="40">
        <v>667.61666666666667</v>
      </c>
      <c r="E348" s="40">
        <v>659.18333333333339</v>
      </c>
      <c r="F348" s="40">
        <v>644.41666666666674</v>
      </c>
      <c r="G348" s="40">
        <v>635.98333333333346</v>
      </c>
      <c r="H348" s="40">
        <v>682.38333333333333</v>
      </c>
      <c r="I348" s="40">
        <v>690.81666666666649</v>
      </c>
      <c r="J348" s="40">
        <v>705.58333333333326</v>
      </c>
      <c r="K348" s="31">
        <v>676.05</v>
      </c>
      <c r="L348" s="31">
        <v>652.85</v>
      </c>
      <c r="M348" s="31">
        <v>2.1832799999999999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113.2</v>
      </c>
      <c r="D349" s="40">
        <v>113.5</v>
      </c>
      <c r="E349" s="40">
        <v>111.8</v>
      </c>
      <c r="F349" s="40">
        <v>110.39999999999999</v>
      </c>
      <c r="G349" s="40">
        <v>108.69999999999999</v>
      </c>
      <c r="H349" s="40">
        <v>114.9</v>
      </c>
      <c r="I349" s="40">
        <v>116.6</v>
      </c>
      <c r="J349" s="40">
        <v>118.00000000000001</v>
      </c>
      <c r="K349" s="31">
        <v>115.2</v>
      </c>
      <c r="L349" s="31">
        <v>112.1</v>
      </c>
      <c r="M349" s="31">
        <v>173.68602000000001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171.1</v>
      </c>
      <c r="D350" s="40">
        <v>170.6</v>
      </c>
      <c r="E350" s="40">
        <v>169.6</v>
      </c>
      <c r="F350" s="40">
        <v>168.1</v>
      </c>
      <c r="G350" s="40">
        <v>167.1</v>
      </c>
      <c r="H350" s="40">
        <v>172.1</v>
      </c>
      <c r="I350" s="40">
        <v>173.1</v>
      </c>
      <c r="J350" s="40">
        <v>174.6</v>
      </c>
      <c r="K350" s="31">
        <v>171.6</v>
      </c>
      <c r="L350" s="31">
        <v>169.1</v>
      </c>
      <c r="M350" s="31">
        <v>10.35768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4585.8999999999996</v>
      </c>
      <c r="D351" s="40">
        <v>4538.5</v>
      </c>
      <c r="E351" s="40">
        <v>4467</v>
      </c>
      <c r="F351" s="40">
        <v>4348.1000000000004</v>
      </c>
      <c r="G351" s="40">
        <v>4276.6000000000004</v>
      </c>
      <c r="H351" s="40">
        <v>4657.3999999999996</v>
      </c>
      <c r="I351" s="40">
        <v>4728.8999999999996</v>
      </c>
      <c r="J351" s="40">
        <v>4847.7999999999993</v>
      </c>
      <c r="K351" s="31">
        <v>4610</v>
      </c>
      <c r="L351" s="31">
        <v>4419.6000000000004</v>
      </c>
      <c r="M351" s="31">
        <v>2.0510600000000001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319.05</v>
      </c>
      <c r="D352" s="40">
        <v>322.11666666666667</v>
      </c>
      <c r="E352" s="40">
        <v>312.93333333333334</v>
      </c>
      <c r="F352" s="40">
        <v>306.81666666666666</v>
      </c>
      <c r="G352" s="40">
        <v>297.63333333333333</v>
      </c>
      <c r="H352" s="40">
        <v>328.23333333333335</v>
      </c>
      <c r="I352" s="40">
        <v>337.41666666666674</v>
      </c>
      <c r="J352" s="40">
        <v>343.53333333333336</v>
      </c>
      <c r="K352" s="31">
        <v>331.3</v>
      </c>
      <c r="L352" s="31">
        <v>316</v>
      </c>
      <c r="M352" s="31">
        <v>7.0835400000000002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3147.75</v>
      </c>
      <c r="D354" s="40">
        <v>3127.25</v>
      </c>
      <c r="E354" s="40">
        <v>3100.5</v>
      </c>
      <c r="F354" s="40">
        <v>3053.25</v>
      </c>
      <c r="G354" s="40">
        <v>3026.5</v>
      </c>
      <c r="H354" s="40">
        <v>3174.5</v>
      </c>
      <c r="I354" s="40">
        <v>3201.25</v>
      </c>
      <c r="J354" s="40">
        <v>3248.5</v>
      </c>
      <c r="K354" s="31">
        <v>3154</v>
      </c>
      <c r="L354" s="31">
        <v>3080</v>
      </c>
      <c r="M354" s="31">
        <v>1.52458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643</v>
      </c>
      <c r="D355" s="40">
        <v>636</v>
      </c>
      <c r="E355" s="40">
        <v>622</v>
      </c>
      <c r="F355" s="40">
        <v>601</v>
      </c>
      <c r="G355" s="40">
        <v>587</v>
      </c>
      <c r="H355" s="40">
        <v>657</v>
      </c>
      <c r="I355" s="40">
        <v>671</v>
      </c>
      <c r="J355" s="40">
        <v>692</v>
      </c>
      <c r="K355" s="31">
        <v>650</v>
      </c>
      <c r="L355" s="31">
        <v>615</v>
      </c>
      <c r="M355" s="31">
        <v>0.48864000000000002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298.39999999999998</v>
      </c>
      <c r="D356" s="40">
        <v>301.46666666666664</v>
      </c>
      <c r="E356" s="40">
        <v>293.93333333333328</v>
      </c>
      <c r="F356" s="40">
        <v>289.46666666666664</v>
      </c>
      <c r="G356" s="40">
        <v>281.93333333333328</v>
      </c>
      <c r="H356" s="40">
        <v>305.93333333333328</v>
      </c>
      <c r="I356" s="40">
        <v>313.4666666666667</v>
      </c>
      <c r="J356" s="40">
        <v>317.93333333333328</v>
      </c>
      <c r="K356" s="31">
        <v>309</v>
      </c>
      <c r="L356" s="31">
        <v>297</v>
      </c>
      <c r="M356" s="31">
        <v>7.2106500000000002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1324.15</v>
      </c>
      <c r="D357" s="40">
        <v>1313.8333333333333</v>
      </c>
      <c r="E357" s="40">
        <v>1297.6666666666665</v>
      </c>
      <c r="F357" s="40">
        <v>1271.1833333333332</v>
      </c>
      <c r="G357" s="40">
        <v>1255.0166666666664</v>
      </c>
      <c r="H357" s="40">
        <v>1340.3166666666666</v>
      </c>
      <c r="I357" s="40">
        <v>1356.4833333333331</v>
      </c>
      <c r="J357" s="40">
        <v>1382.9666666666667</v>
      </c>
      <c r="K357" s="31">
        <v>1330</v>
      </c>
      <c r="L357" s="31">
        <v>1287.3499999999999</v>
      </c>
      <c r="M357" s="31">
        <v>6.4240399999999998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31242.2</v>
      </c>
      <c r="D358" s="40">
        <v>31048.483333333334</v>
      </c>
      <c r="E358" s="40">
        <v>30807.716666666667</v>
      </c>
      <c r="F358" s="40">
        <v>30373.233333333334</v>
      </c>
      <c r="G358" s="40">
        <v>30132.466666666667</v>
      </c>
      <c r="H358" s="40">
        <v>31482.966666666667</v>
      </c>
      <c r="I358" s="40">
        <v>31723.733333333337</v>
      </c>
      <c r="J358" s="40">
        <v>32158.216666666667</v>
      </c>
      <c r="K358" s="31">
        <v>31289.25</v>
      </c>
      <c r="L358" s="31">
        <v>30614</v>
      </c>
      <c r="M358" s="31">
        <v>0.17371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3215.2</v>
      </c>
      <c r="D359" s="40">
        <v>3230.7166666666667</v>
      </c>
      <c r="E359" s="40">
        <v>3174.4833333333336</v>
      </c>
      <c r="F359" s="40">
        <v>3133.7666666666669</v>
      </c>
      <c r="G359" s="40">
        <v>3077.5333333333338</v>
      </c>
      <c r="H359" s="40">
        <v>3271.4333333333334</v>
      </c>
      <c r="I359" s="40">
        <v>3327.6666666666661</v>
      </c>
      <c r="J359" s="40">
        <v>3368.3833333333332</v>
      </c>
      <c r="K359" s="31">
        <v>3286.95</v>
      </c>
      <c r="L359" s="31">
        <v>3190</v>
      </c>
      <c r="M359" s="31">
        <v>2.7516699999999998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228.45</v>
      </c>
      <c r="D360" s="40">
        <v>228.1</v>
      </c>
      <c r="E360" s="40">
        <v>226.1</v>
      </c>
      <c r="F360" s="40">
        <v>223.75</v>
      </c>
      <c r="G360" s="40">
        <v>221.75</v>
      </c>
      <c r="H360" s="40">
        <v>230.45</v>
      </c>
      <c r="I360" s="40">
        <v>232.45</v>
      </c>
      <c r="J360" s="40">
        <v>234.79999999999998</v>
      </c>
      <c r="K360" s="31">
        <v>230.1</v>
      </c>
      <c r="L360" s="31">
        <v>225.75</v>
      </c>
      <c r="M360" s="31">
        <v>55.278930000000003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5821.95</v>
      </c>
      <c r="D361" s="40">
        <v>5810.9833333333336</v>
      </c>
      <c r="E361" s="40">
        <v>5755.9666666666672</v>
      </c>
      <c r="F361" s="40">
        <v>5689.9833333333336</v>
      </c>
      <c r="G361" s="40">
        <v>5634.9666666666672</v>
      </c>
      <c r="H361" s="40">
        <v>5876.9666666666672</v>
      </c>
      <c r="I361" s="40">
        <v>5931.9833333333336</v>
      </c>
      <c r="J361" s="40">
        <v>5997.9666666666672</v>
      </c>
      <c r="K361" s="31">
        <v>5866</v>
      </c>
      <c r="L361" s="31">
        <v>5745</v>
      </c>
      <c r="M361" s="31">
        <v>1.07616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239.05</v>
      </c>
      <c r="D362" s="40">
        <v>233.83333333333334</v>
      </c>
      <c r="E362" s="40">
        <v>225.66666666666669</v>
      </c>
      <c r="F362" s="40">
        <v>212.28333333333333</v>
      </c>
      <c r="G362" s="40">
        <v>204.11666666666667</v>
      </c>
      <c r="H362" s="40">
        <v>247.2166666666667</v>
      </c>
      <c r="I362" s="40">
        <v>255.38333333333338</v>
      </c>
      <c r="J362" s="40">
        <v>268.76666666666671</v>
      </c>
      <c r="K362" s="31">
        <v>242</v>
      </c>
      <c r="L362" s="31">
        <v>220.45</v>
      </c>
      <c r="M362" s="31">
        <v>20.292649999999998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830</v>
      </c>
      <c r="D363" s="40">
        <v>822.76666666666677</v>
      </c>
      <c r="E363" s="40">
        <v>810.73333333333358</v>
      </c>
      <c r="F363" s="40">
        <v>791.46666666666681</v>
      </c>
      <c r="G363" s="40">
        <v>779.43333333333362</v>
      </c>
      <c r="H363" s="40">
        <v>842.03333333333353</v>
      </c>
      <c r="I363" s="40">
        <v>854.06666666666661</v>
      </c>
      <c r="J363" s="40">
        <v>873.33333333333348</v>
      </c>
      <c r="K363" s="31">
        <v>834.8</v>
      </c>
      <c r="L363" s="31">
        <v>803.5</v>
      </c>
      <c r="M363" s="31">
        <v>1.571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2208.15</v>
      </c>
      <c r="D364" s="40">
        <v>2218.7166666666667</v>
      </c>
      <c r="E364" s="40">
        <v>2189.4333333333334</v>
      </c>
      <c r="F364" s="40">
        <v>2170.7166666666667</v>
      </c>
      <c r="G364" s="40">
        <v>2141.4333333333334</v>
      </c>
      <c r="H364" s="40">
        <v>2237.4333333333334</v>
      </c>
      <c r="I364" s="40">
        <v>2266.7166666666672</v>
      </c>
      <c r="J364" s="40">
        <v>2285.4333333333334</v>
      </c>
      <c r="K364" s="31">
        <v>2248</v>
      </c>
      <c r="L364" s="31">
        <v>2200</v>
      </c>
      <c r="M364" s="31">
        <v>3.5516000000000001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2609.65</v>
      </c>
      <c r="D365" s="40">
        <v>2588.1666666666665</v>
      </c>
      <c r="E365" s="40">
        <v>2536.333333333333</v>
      </c>
      <c r="F365" s="40">
        <v>2463.0166666666664</v>
      </c>
      <c r="G365" s="40">
        <v>2411.1833333333329</v>
      </c>
      <c r="H365" s="40">
        <v>2661.4833333333331</v>
      </c>
      <c r="I365" s="40">
        <v>2713.3166666666662</v>
      </c>
      <c r="J365" s="40">
        <v>2786.6333333333332</v>
      </c>
      <c r="K365" s="31">
        <v>2640</v>
      </c>
      <c r="L365" s="31">
        <v>2514.85</v>
      </c>
      <c r="M365" s="31">
        <v>7.1843000000000004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924.2</v>
      </c>
      <c r="D366" s="40">
        <v>926.33333333333337</v>
      </c>
      <c r="E366" s="40">
        <v>915.56666666666672</v>
      </c>
      <c r="F366" s="40">
        <v>906.93333333333339</v>
      </c>
      <c r="G366" s="40">
        <v>896.16666666666674</v>
      </c>
      <c r="H366" s="40">
        <v>934.9666666666667</v>
      </c>
      <c r="I366" s="40">
        <v>945.73333333333335</v>
      </c>
      <c r="J366" s="40">
        <v>954.36666666666667</v>
      </c>
      <c r="K366" s="31">
        <v>937.1</v>
      </c>
      <c r="L366" s="31">
        <v>917.7</v>
      </c>
      <c r="M366" s="31">
        <v>0.99150000000000005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1826.95</v>
      </c>
      <c r="D367" s="40">
        <v>1830.05</v>
      </c>
      <c r="E367" s="40">
        <v>1809.35</v>
      </c>
      <c r="F367" s="40">
        <v>1791.75</v>
      </c>
      <c r="G367" s="40">
        <v>1771.05</v>
      </c>
      <c r="H367" s="40">
        <v>1847.6499999999999</v>
      </c>
      <c r="I367" s="40">
        <v>1868.3500000000001</v>
      </c>
      <c r="J367" s="40">
        <v>1885.9499999999998</v>
      </c>
      <c r="K367" s="31">
        <v>1850.75</v>
      </c>
      <c r="L367" s="31">
        <v>1812.45</v>
      </c>
      <c r="M367" s="31">
        <v>1.3604499999999999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1522.3</v>
      </c>
      <c r="D368" s="40">
        <v>1504.9833333333336</v>
      </c>
      <c r="E368" s="40">
        <v>1480.9666666666672</v>
      </c>
      <c r="F368" s="40">
        <v>1439.6333333333337</v>
      </c>
      <c r="G368" s="40">
        <v>1415.6166666666672</v>
      </c>
      <c r="H368" s="40">
        <v>1546.3166666666671</v>
      </c>
      <c r="I368" s="40">
        <v>1570.3333333333335</v>
      </c>
      <c r="J368" s="40">
        <v>1611.666666666667</v>
      </c>
      <c r="K368" s="31">
        <v>1529</v>
      </c>
      <c r="L368" s="31">
        <v>1463.65</v>
      </c>
      <c r="M368" s="31">
        <v>1.2878400000000001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125.25</v>
      </c>
      <c r="D369" s="40">
        <v>124.59999999999998</v>
      </c>
      <c r="E369" s="40">
        <v>123.49999999999996</v>
      </c>
      <c r="F369" s="40">
        <v>121.74999999999997</v>
      </c>
      <c r="G369" s="40">
        <v>120.64999999999995</v>
      </c>
      <c r="H369" s="40">
        <v>126.34999999999997</v>
      </c>
      <c r="I369" s="40">
        <v>127.44999999999999</v>
      </c>
      <c r="J369" s="40">
        <v>129.19999999999999</v>
      </c>
      <c r="K369" s="31">
        <v>125.7</v>
      </c>
      <c r="L369" s="31">
        <v>122.85</v>
      </c>
      <c r="M369" s="31">
        <v>24.166429999999998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176.6</v>
      </c>
      <c r="D370" s="40">
        <v>177.11666666666665</v>
      </c>
      <c r="E370" s="40">
        <v>174.93333333333328</v>
      </c>
      <c r="F370" s="40">
        <v>173.26666666666662</v>
      </c>
      <c r="G370" s="40">
        <v>171.08333333333326</v>
      </c>
      <c r="H370" s="40">
        <v>178.7833333333333</v>
      </c>
      <c r="I370" s="40">
        <v>180.96666666666664</v>
      </c>
      <c r="J370" s="40">
        <v>182.63333333333333</v>
      </c>
      <c r="K370" s="31">
        <v>179.3</v>
      </c>
      <c r="L370" s="31">
        <v>175.45</v>
      </c>
      <c r="M370" s="31">
        <v>82.720979999999997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339.3</v>
      </c>
      <c r="D371" s="40">
        <v>335.23333333333335</v>
      </c>
      <c r="E371" s="40">
        <v>328.06666666666672</v>
      </c>
      <c r="F371" s="40">
        <v>316.83333333333337</v>
      </c>
      <c r="G371" s="40">
        <v>309.66666666666674</v>
      </c>
      <c r="H371" s="40">
        <v>346.4666666666667</v>
      </c>
      <c r="I371" s="40">
        <v>353.63333333333333</v>
      </c>
      <c r="J371" s="40">
        <v>364.86666666666667</v>
      </c>
      <c r="K371" s="31">
        <v>342.4</v>
      </c>
      <c r="L371" s="31">
        <v>324</v>
      </c>
      <c r="M371" s="31">
        <v>2.80992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613</v>
      </c>
      <c r="D372" s="40">
        <v>615.1</v>
      </c>
      <c r="E372" s="40">
        <v>608.20000000000005</v>
      </c>
      <c r="F372" s="40">
        <v>603.4</v>
      </c>
      <c r="G372" s="40">
        <v>596.5</v>
      </c>
      <c r="H372" s="40">
        <v>619.90000000000009</v>
      </c>
      <c r="I372" s="40">
        <v>626.79999999999995</v>
      </c>
      <c r="J372" s="40">
        <v>631.60000000000014</v>
      </c>
      <c r="K372" s="31">
        <v>622</v>
      </c>
      <c r="L372" s="31">
        <v>610.29999999999995</v>
      </c>
      <c r="M372" s="31">
        <v>2.5904400000000001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125.5</v>
      </c>
      <c r="D373" s="40">
        <v>126.45</v>
      </c>
      <c r="E373" s="40">
        <v>124.05000000000001</v>
      </c>
      <c r="F373" s="40">
        <v>122.60000000000001</v>
      </c>
      <c r="G373" s="40">
        <v>120.20000000000002</v>
      </c>
      <c r="H373" s="40">
        <v>127.9</v>
      </c>
      <c r="I373" s="40">
        <v>130.30000000000001</v>
      </c>
      <c r="J373" s="40">
        <v>131.75</v>
      </c>
      <c r="K373" s="31">
        <v>128.85</v>
      </c>
      <c r="L373" s="31">
        <v>125</v>
      </c>
      <c r="M373" s="31">
        <v>1.5025599999999999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5439.3</v>
      </c>
      <c r="D374" s="40">
        <v>5428.6333333333332</v>
      </c>
      <c r="E374" s="40">
        <v>5401.2666666666664</v>
      </c>
      <c r="F374" s="40">
        <v>5363.2333333333336</v>
      </c>
      <c r="G374" s="40">
        <v>5335.8666666666668</v>
      </c>
      <c r="H374" s="40">
        <v>5466.6666666666661</v>
      </c>
      <c r="I374" s="40">
        <v>5494.0333333333328</v>
      </c>
      <c r="J374" s="40">
        <v>5532.0666666666657</v>
      </c>
      <c r="K374" s="31">
        <v>5456</v>
      </c>
      <c r="L374" s="31">
        <v>5390.6</v>
      </c>
      <c r="M374" s="31">
        <v>0.1452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13038.55</v>
      </c>
      <c r="D375" s="40">
        <v>12941.9</v>
      </c>
      <c r="E375" s="40">
        <v>12784.8</v>
      </c>
      <c r="F375" s="40">
        <v>12531.05</v>
      </c>
      <c r="G375" s="40">
        <v>12373.949999999999</v>
      </c>
      <c r="H375" s="40">
        <v>13195.65</v>
      </c>
      <c r="I375" s="40">
        <v>13352.750000000002</v>
      </c>
      <c r="J375" s="40">
        <v>13606.5</v>
      </c>
      <c r="K375" s="31">
        <v>13099</v>
      </c>
      <c r="L375" s="31">
        <v>12688.15</v>
      </c>
      <c r="M375" s="31">
        <v>5.6419999999999998E-2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36.35</v>
      </c>
      <c r="D376" s="40">
        <v>36.31666666666667</v>
      </c>
      <c r="E376" s="40">
        <v>35.933333333333337</v>
      </c>
      <c r="F376" s="40">
        <v>35.516666666666666</v>
      </c>
      <c r="G376" s="40">
        <v>35.133333333333333</v>
      </c>
      <c r="H376" s="40">
        <v>36.733333333333341</v>
      </c>
      <c r="I376" s="40">
        <v>37.116666666666681</v>
      </c>
      <c r="J376" s="40">
        <v>37.533333333333346</v>
      </c>
      <c r="K376" s="31">
        <v>36.700000000000003</v>
      </c>
      <c r="L376" s="31">
        <v>35.9</v>
      </c>
      <c r="M376" s="31">
        <v>550.44654000000003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822.1</v>
      </c>
      <c r="D377" s="40">
        <v>815.71666666666658</v>
      </c>
      <c r="E377" s="40">
        <v>801.43333333333317</v>
      </c>
      <c r="F377" s="40">
        <v>780.76666666666654</v>
      </c>
      <c r="G377" s="40">
        <v>766.48333333333312</v>
      </c>
      <c r="H377" s="40">
        <v>836.38333333333321</v>
      </c>
      <c r="I377" s="40">
        <v>850.66666666666674</v>
      </c>
      <c r="J377" s="40">
        <v>871.33333333333326</v>
      </c>
      <c r="K377" s="31">
        <v>830</v>
      </c>
      <c r="L377" s="31">
        <v>795.05</v>
      </c>
      <c r="M377" s="31">
        <v>0.80454999999999999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162.25</v>
      </c>
      <c r="D378" s="40">
        <v>160.25</v>
      </c>
      <c r="E378" s="40">
        <v>157.6</v>
      </c>
      <c r="F378" s="40">
        <v>152.94999999999999</v>
      </c>
      <c r="G378" s="40">
        <v>150.29999999999998</v>
      </c>
      <c r="H378" s="40">
        <v>164.9</v>
      </c>
      <c r="I378" s="40">
        <v>167.54999999999998</v>
      </c>
      <c r="J378" s="40">
        <v>172.20000000000002</v>
      </c>
      <c r="K378" s="31">
        <v>162.9</v>
      </c>
      <c r="L378" s="31">
        <v>155.6</v>
      </c>
      <c r="M378" s="31">
        <v>76.66601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144.4</v>
      </c>
      <c r="D379" s="40">
        <v>142.81666666666669</v>
      </c>
      <c r="E379" s="40">
        <v>140.83333333333337</v>
      </c>
      <c r="F379" s="40">
        <v>137.26666666666668</v>
      </c>
      <c r="G379" s="40">
        <v>135.28333333333336</v>
      </c>
      <c r="H379" s="40">
        <v>146.38333333333338</v>
      </c>
      <c r="I379" s="40">
        <v>148.36666666666667</v>
      </c>
      <c r="J379" s="40">
        <v>151.93333333333339</v>
      </c>
      <c r="K379" s="31">
        <v>144.80000000000001</v>
      </c>
      <c r="L379" s="31">
        <v>139.25</v>
      </c>
      <c r="M379" s="31">
        <v>41.303550000000001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256.45</v>
      </c>
      <c r="D380" s="40">
        <v>256.03333333333336</v>
      </c>
      <c r="E380" s="40">
        <v>253.56666666666672</v>
      </c>
      <c r="F380" s="40">
        <v>250.68333333333337</v>
      </c>
      <c r="G380" s="40">
        <v>248.21666666666673</v>
      </c>
      <c r="H380" s="40">
        <v>258.91666666666674</v>
      </c>
      <c r="I380" s="40">
        <v>261.38333333333333</v>
      </c>
      <c r="J380" s="40">
        <v>264.26666666666671</v>
      </c>
      <c r="K380" s="31">
        <v>258.5</v>
      </c>
      <c r="L380" s="31">
        <v>253.15</v>
      </c>
      <c r="M380" s="31">
        <v>1.58704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868.6</v>
      </c>
      <c r="D381" s="40">
        <v>861.43333333333339</v>
      </c>
      <c r="E381" s="40">
        <v>840.16666666666674</v>
      </c>
      <c r="F381" s="40">
        <v>811.73333333333335</v>
      </c>
      <c r="G381" s="40">
        <v>790.4666666666667</v>
      </c>
      <c r="H381" s="40">
        <v>889.86666666666679</v>
      </c>
      <c r="I381" s="40">
        <v>911.13333333333344</v>
      </c>
      <c r="J381" s="40">
        <v>939.56666666666683</v>
      </c>
      <c r="K381" s="31">
        <v>882.7</v>
      </c>
      <c r="L381" s="31">
        <v>833</v>
      </c>
      <c r="M381" s="31">
        <v>6.1911199999999997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27.75</v>
      </c>
      <c r="D382" s="40">
        <v>27.816666666666666</v>
      </c>
      <c r="E382" s="40">
        <v>27.433333333333334</v>
      </c>
      <c r="F382" s="40">
        <v>27.116666666666667</v>
      </c>
      <c r="G382" s="40">
        <v>26.733333333333334</v>
      </c>
      <c r="H382" s="40">
        <v>28.133333333333333</v>
      </c>
      <c r="I382" s="40">
        <v>28.516666666666666</v>
      </c>
      <c r="J382" s="40">
        <v>28.833333333333332</v>
      </c>
      <c r="K382" s="31">
        <v>28.2</v>
      </c>
      <c r="L382" s="31">
        <v>27.5</v>
      </c>
      <c r="M382" s="31">
        <v>19.019200000000001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210.3</v>
      </c>
      <c r="D383" s="40">
        <v>205.83333333333334</v>
      </c>
      <c r="E383" s="40">
        <v>199.16666666666669</v>
      </c>
      <c r="F383" s="40">
        <v>188.03333333333333</v>
      </c>
      <c r="G383" s="40">
        <v>181.36666666666667</v>
      </c>
      <c r="H383" s="40">
        <v>216.9666666666667</v>
      </c>
      <c r="I383" s="40">
        <v>223.63333333333338</v>
      </c>
      <c r="J383" s="40">
        <v>234.76666666666671</v>
      </c>
      <c r="K383" s="31">
        <v>212.5</v>
      </c>
      <c r="L383" s="31">
        <v>194.7</v>
      </c>
      <c r="M383" s="31">
        <v>50.72533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594.45000000000005</v>
      </c>
      <c r="D384" s="40">
        <v>598.23333333333335</v>
      </c>
      <c r="E384" s="40">
        <v>586.91666666666674</v>
      </c>
      <c r="F384" s="40">
        <v>579.38333333333344</v>
      </c>
      <c r="G384" s="40">
        <v>568.06666666666683</v>
      </c>
      <c r="H384" s="40">
        <v>605.76666666666665</v>
      </c>
      <c r="I384" s="40">
        <v>617.08333333333326</v>
      </c>
      <c r="J384" s="40">
        <v>624.61666666666656</v>
      </c>
      <c r="K384" s="31">
        <v>609.54999999999995</v>
      </c>
      <c r="L384" s="31">
        <v>590.70000000000005</v>
      </c>
      <c r="M384" s="31">
        <v>4.8244499999999997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272.89999999999998</v>
      </c>
      <c r="D385" s="40">
        <v>274.29999999999995</v>
      </c>
      <c r="E385" s="40">
        <v>270.64999999999992</v>
      </c>
      <c r="F385" s="40">
        <v>268.39999999999998</v>
      </c>
      <c r="G385" s="40">
        <v>264.74999999999994</v>
      </c>
      <c r="H385" s="40">
        <v>276.5499999999999</v>
      </c>
      <c r="I385" s="40">
        <v>280.2</v>
      </c>
      <c r="J385" s="40">
        <v>282.44999999999987</v>
      </c>
      <c r="K385" s="31">
        <v>277.95</v>
      </c>
      <c r="L385" s="31">
        <v>272.05</v>
      </c>
      <c r="M385" s="31">
        <v>3.5235500000000002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71.25</v>
      </c>
      <c r="D386" s="40">
        <v>70.683333333333323</v>
      </c>
      <c r="E386" s="40">
        <v>69.416666666666643</v>
      </c>
      <c r="F386" s="40">
        <v>67.583333333333314</v>
      </c>
      <c r="G386" s="40">
        <v>66.316666666666634</v>
      </c>
      <c r="H386" s="40">
        <v>72.516666666666652</v>
      </c>
      <c r="I386" s="40">
        <v>73.783333333333331</v>
      </c>
      <c r="J386" s="40">
        <v>75.61666666666666</v>
      </c>
      <c r="K386" s="31">
        <v>71.95</v>
      </c>
      <c r="L386" s="31">
        <v>68.849999999999994</v>
      </c>
      <c r="M386" s="31">
        <v>19.34093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2073.6</v>
      </c>
      <c r="D387" s="40">
        <v>2073.8833333333332</v>
      </c>
      <c r="E387" s="40">
        <v>2049.7166666666662</v>
      </c>
      <c r="F387" s="40">
        <v>2025.833333333333</v>
      </c>
      <c r="G387" s="40">
        <v>2001.6666666666661</v>
      </c>
      <c r="H387" s="40">
        <v>2097.7666666666664</v>
      </c>
      <c r="I387" s="40">
        <v>2121.9333333333334</v>
      </c>
      <c r="J387" s="40">
        <v>2145.8166666666666</v>
      </c>
      <c r="K387" s="31">
        <v>2098.0500000000002</v>
      </c>
      <c r="L387" s="31">
        <v>2050</v>
      </c>
      <c r="M387" s="31">
        <v>8.5120000000000001E-2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403.65</v>
      </c>
      <c r="D388" s="40">
        <v>400</v>
      </c>
      <c r="E388" s="40">
        <v>395.05</v>
      </c>
      <c r="F388" s="40">
        <v>386.45</v>
      </c>
      <c r="G388" s="40">
        <v>381.5</v>
      </c>
      <c r="H388" s="40">
        <v>408.6</v>
      </c>
      <c r="I388" s="40">
        <v>413.55000000000007</v>
      </c>
      <c r="J388" s="40">
        <v>422.15000000000003</v>
      </c>
      <c r="K388" s="31">
        <v>404.95</v>
      </c>
      <c r="L388" s="31">
        <v>391.4</v>
      </c>
      <c r="M388" s="31">
        <v>2.3187899999999999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149.9</v>
      </c>
      <c r="D389" s="40">
        <v>149.61666666666667</v>
      </c>
      <c r="E389" s="40">
        <v>147.28333333333336</v>
      </c>
      <c r="F389" s="40">
        <v>144.66666666666669</v>
      </c>
      <c r="G389" s="40">
        <v>142.33333333333337</v>
      </c>
      <c r="H389" s="40">
        <v>152.23333333333335</v>
      </c>
      <c r="I389" s="40">
        <v>154.56666666666666</v>
      </c>
      <c r="J389" s="40">
        <v>157.18333333333334</v>
      </c>
      <c r="K389" s="31">
        <v>151.94999999999999</v>
      </c>
      <c r="L389" s="31">
        <v>147</v>
      </c>
      <c r="M389" s="31">
        <v>17.590330000000002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1186.5</v>
      </c>
      <c r="D390" s="40">
        <v>1183.8</v>
      </c>
      <c r="E390" s="40">
        <v>1173.6999999999998</v>
      </c>
      <c r="F390" s="40">
        <v>1160.8999999999999</v>
      </c>
      <c r="G390" s="40">
        <v>1150.7999999999997</v>
      </c>
      <c r="H390" s="40">
        <v>1196.5999999999999</v>
      </c>
      <c r="I390" s="40">
        <v>1206.6999999999998</v>
      </c>
      <c r="J390" s="40">
        <v>1219.5</v>
      </c>
      <c r="K390" s="31">
        <v>1193.9000000000001</v>
      </c>
      <c r="L390" s="31">
        <v>1171</v>
      </c>
      <c r="M390" s="31">
        <v>0.89590999999999998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2183.6999999999998</v>
      </c>
      <c r="D391" s="40">
        <v>2177.1</v>
      </c>
      <c r="E391" s="40">
        <v>2162.1999999999998</v>
      </c>
      <c r="F391" s="40">
        <v>2140.6999999999998</v>
      </c>
      <c r="G391" s="40">
        <v>2125.7999999999997</v>
      </c>
      <c r="H391" s="40">
        <v>2198.6</v>
      </c>
      <c r="I391" s="40">
        <v>2213.5000000000005</v>
      </c>
      <c r="J391" s="40">
        <v>2235</v>
      </c>
      <c r="K391" s="31">
        <v>2192</v>
      </c>
      <c r="L391" s="31">
        <v>2155.6</v>
      </c>
      <c r="M391" s="31">
        <v>54.754519999999999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120.5</v>
      </c>
      <c r="D392" s="40">
        <v>119.55</v>
      </c>
      <c r="E392" s="40">
        <v>114.5</v>
      </c>
      <c r="F392" s="40">
        <v>108.5</v>
      </c>
      <c r="G392" s="40">
        <v>103.45</v>
      </c>
      <c r="H392" s="40">
        <v>125.55</v>
      </c>
      <c r="I392" s="40">
        <v>130.59999999999997</v>
      </c>
      <c r="J392" s="40">
        <v>136.6</v>
      </c>
      <c r="K392" s="31">
        <v>124.6</v>
      </c>
      <c r="L392" s="31">
        <v>113.55</v>
      </c>
      <c r="M392" s="31">
        <v>0.55237999999999998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1325.4</v>
      </c>
      <c r="D393" s="40">
        <v>1327.8</v>
      </c>
      <c r="E393" s="40">
        <v>1310.5999999999999</v>
      </c>
      <c r="F393" s="40">
        <v>1295.8</v>
      </c>
      <c r="G393" s="40">
        <v>1278.5999999999999</v>
      </c>
      <c r="H393" s="40">
        <v>1342.6</v>
      </c>
      <c r="I393" s="40">
        <v>1359.8000000000002</v>
      </c>
      <c r="J393" s="40">
        <v>1374.6</v>
      </c>
      <c r="K393" s="31">
        <v>1345</v>
      </c>
      <c r="L393" s="31">
        <v>1313</v>
      </c>
      <c r="M393" s="31">
        <v>0.44124000000000002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1891.55</v>
      </c>
      <c r="D394" s="40">
        <v>1857.3333333333333</v>
      </c>
      <c r="E394" s="40">
        <v>1797.6666666666665</v>
      </c>
      <c r="F394" s="40">
        <v>1703.7833333333333</v>
      </c>
      <c r="G394" s="40">
        <v>1644.1166666666666</v>
      </c>
      <c r="H394" s="40">
        <v>1951.2166666666665</v>
      </c>
      <c r="I394" s="40">
        <v>2010.883333333333</v>
      </c>
      <c r="J394" s="40">
        <v>2104.7666666666664</v>
      </c>
      <c r="K394" s="31">
        <v>1917</v>
      </c>
      <c r="L394" s="31">
        <v>1763.45</v>
      </c>
      <c r="M394" s="31">
        <v>3.9917699999999998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1027.9000000000001</v>
      </c>
      <c r="D395" s="40">
        <v>1021.2666666666668</v>
      </c>
      <c r="E395" s="40">
        <v>1011.8833333333334</v>
      </c>
      <c r="F395" s="40">
        <v>995.86666666666667</v>
      </c>
      <c r="G395" s="40">
        <v>986.48333333333335</v>
      </c>
      <c r="H395" s="40">
        <v>1037.2833333333335</v>
      </c>
      <c r="I395" s="40">
        <v>1046.666666666667</v>
      </c>
      <c r="J395" s="40">
        <v>1062.6833333333336</v>
      </c>
      <c r="K395" s="31">
        <v>1030.6500000000001</v>
      </c>
      <c r="L395" s="31">
        <v>1005.25</v>
      </c>
      <c r="M395" s="31">
        <v>10.576829999999999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1160.4000000000001</v>
      </c>
      <c r="D396" s="40">
        <v>1152.3166666666668</v>
      </c>
      <c r="E396" s="40">
        <v>1138.7333333333336</v>
      </c>
      <c r="F396" s="40">
        <v>1117.0666666666668</v>
      </c>
      <c r="G396" s="40">
        <v>1103.4833333333336</v>
      </c>
      <c r="H396" s="40">
        <v>1173.9833333333336</v>
      </c>
      <c r="I396" s="40">
        <v>1187.5666666666671</v>
      </c>
      <c r="J396" s="40">
        <v>1209.2333333333336</v>
      </c>
      <c r="K396" s="31">
        <v>1165.9000000000001</v>
      </c>
      <c r="L396" s="31">
        <v>1130.6500000000001</v>
      </c>
      <c r="M396" s="31">
        <v>12.11218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451.55</v>
      </c>
      <c r="D397" s="40">
        <v>447.81666666666666</v>
      </c>
      <c r="E397" s="40">
        <v>440.98333333333335</v>
      </c>
      <c r="F397" s="40">
        <v>430.41666666666669</v>
      </c>
      <c r="G397" s="40">
        <v>423.58333333333337</v>
      </c>
      <c r="H397" s="40">
        <v>458.38333333333333</v>
      </c>
      <c r="I397" s="40">
        <v>465.2166666666667</v>
      </c>
      <c r="J397" s="40">
        <v>475.7833333333333</v>
      </c>
      <c r="K397" s="31">
        <v>454.65</v>
      </c>
      <c r="L397" s="31">
        <v>437.25</v>
      </c>
      <c r="M397" s="31">
        <v>0.99097000000000002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25.75</v>
      </c>
      <c r="D398" s="40">
        <v>25.75</v>
      </c>
      <c r="E398" s="40">
        <v>25.5</v>
      </c>
      <c r="F398" s="40">
        <v>25.25</v>
      </c>
      <c r="G398" s="40">
        <v>25</v>
      </c>
      <c r="H398" s="40">
        <v>26</v>
      </c>
      <c r="I398" s="40">
        <v>26.25</v>
      </c>
      <c r="J398" s="40">
        <v>26.5</v>
      </c>
      <c r="K398" s="31">
        <v>26</v>
      </c>
      <c r="L398" s="31">
        <v>25.5</v>
      </c>
      <c r="M398" s="31">
        <v>14.99389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2800.05</v>
      </c>
      <c r="D399" s="40">
        <v>2804.1</v>
      </c>
      <c r="E399" s="40">
        <v>2773.2</v>
      </c>
      <c r="F399" s="40">
        <v>2746.35</v>
      </c>
      <c r="G399" s="40">
        <v>2715.45</v>
      </c>
      <c r="H399" s="40">
        <v>2830.95</v>
      </c>
      <c r="I399" s="40">
        <v>2861.8500000000004</v>
      </c>
      <c r="J399" s="40">
        <v>2888.7</v>
      </c>
      <c r="K399" s="31">
        <v>2835</v>
      </c>
      <c r="L399" s="31">
        <v>2777.25</v>
      </c>
      <c r="M399" s="31">
        <v>0.67937000000000003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8982.7999999999993</v>
      </c>
      <c r="D400" s="40">
        <v>8992.9</v>
      </c>
      <c r="E400" s="40">
        <v>8895.9</v>
      </c>
      <c r="F400" s="40">
        <v>8809</v>
      </c>
      <c r="G400" s="40">
        <v>8712</v>
      </c>
      <c r="H400" s="40">
        <v>9079.7999999999993</v>
      </c>
      <c r="I400" s="40">
        <v>9176.7999999999993</v>
      </c>
      <c r="J400" s="40">
        <v>9263.6999999999989</v>
      </c>
      <c r="K400" s="31">
        <v>9089.9</v>
      </c>
      <c r="L400" s="31">
        <v>8906</v>
      </c>
      <c r="M400" s="31">
        <v>1.58897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8904.2999999999993</v>
      </c>
      <c r="D401" s="40">
        <v>8331.9499999999989</v>
      </c>
      <c r="E401" s="40">
        <v>7628.8999999999978</v>
      </c>
      <c r="F401" s="40">
        <v>6353.4999999999991</v>
      </c>
      <c r="G401" s="40">
        <v>5650.449999999998</v>
      </c>
      <c r="H401" s="40">
        <v>9607.3499999999985</v>
      </c>
      <c r="I401" s="40">
        <v>10310.399999999998</v>
      </c>
      <c r="J401" s="40">
        <v>11585.799999999997</v>
      </c>
      <c r="K401" s="31">
        <v>9035</v>
      </c>
      <c r="L401" s="31">
        <v>7056.55</v>
      </c>
      <c r="M401" s="31">
        <v>0.67706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6999.95</v>
      </c>
      <c r="D402" s="40">
        <v>7043.3166666666666</v>
      </c>
      <c r="E402" s="40">
        <v>6856.6333333333332</v>
      </c>
      <c r="F402" s="40">
        <v>6713.3166666666666</v>
      </c>
      <c r="G402" s="40">
        <v>6526.6333333333332</v>
      </c>
      <c r="H402" s="40">
        <v>7186.6333333333332</v>
      </c>
      <c r="I402" s="40">
        <v>7373.3166666666657</v>
      </c>
      <c r="J402" s="40">
        <v>7516.6333333333332</v>
      </c>
      <c r="K402" s="31">
        <v>7230</v>
      </c>
      <c r="L402" s="31">
        <v>6900</v>
      </c>
      <c r="M402" s="31">
        <v>0.24067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116.85</v>
      </c>
      <c r="D403" s="40">
        <v>115.93333333333334</v>
      </c>
      <c r="E403" s="40">
        <v>113.41666666666667</v>
      </c>
      <c r="F403" s="40">
        <v>109.98333333333333</v>
      </c>
      <c r="G403" s="40">
        <v>107.46666666666667</v>
      </c>
      <c r="H403" s="40">
        <v>119.36666666666667</v>
      </c>
      <c r="I403" s="40">
        <v>121.88333333333333</v>
      </c>
      <c r="J403" s="40">
        <v>125.31666666666668</v>
      </c>
      <c r="K403" s="31">
        <v>118.45</v>
      </c>
      <c r="L403" s="31">
        <v>112.5</v>
      </c>
      <c r="M403" s="31">
        <v>11.47396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234.75</v>
      </c>
      <c r="D404" s="40">
        <v>233.71666666666667</v>
      </c>
      <c r="E404" s="40">
        <v>228.73333333333335</v>
      </c>
      <c r="F404" s="40">
        <v>222.71666666666667</v>
      </c>
      <c r="G404" s="40">
        <v>217.73333333333335</v>
      </c>
      <c r="H404" s="40">
        <v>239.73333333333335</v>
      </c>
      <c r="I404" s="40">
        <v>244.71666666666664</v>
      </c>
      <c r="J404" s="40">
        <v>250.73333333333335</v>
      </c>
      <c r="K404" s="31">
        <v>238.7</v>
      </c>
      <c r="L404" s="31">
        <v>227.7</v>
      </c>
      <c r="M404" s="31">
        <v>9.48522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303.3</v>
      </c>
      <c r="D405" s="40">
        <v>297.98333333333329</v>
      </c>
      <c r="E405" s="40">
        <v>290.96666666666658</v>
      </c>
      <c r="F405" s="40">
        <v>278.63333333333327</v>
      </c>
      <c r="G405" s="40">
        <v>271.61666666666656</v>
      </c>
      <c r="H405" s="40">
        <v>310.31666666666661</v>
      </c>
      <c r="I405" s="40">
        <v>317.33333333333337</v>
      </c>
      <c r="J405" s="40">
        <v>329.66666666666663</v>
      </c>
      <c r="K405" s="31">
        <v>305</v>
      </c>
      <c r="L405" s="31">
        <v>285.64999999999998</v>
      </c>
      <c r="M405" s="31">
        <v>0.53119000000000005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2276.0500000000002</v>
      </c>
      <c r="D406" s="40">
        <v>2253.2166666666667</v>
      </c>
      <c r="E406" s="40">
        <v>2216.5333333333333</v>
      </c>
      <c r="F406" s="40">
        <v>2157.0166666666664</v>
      </c>
      <c r="G406" s="40">
        <v>2120.333333333333</v>
      </c>
      <c r="H406" s="40">
        <v>2312.7333333333336</v>
      </c>
      <c r="I406" s="40">
        <v>2349.416666666667</v>
      </c>
      <c r="J406" s="40">
        <v>2408.9333333333338</v>
      </c>
      <c r="K406" s="31">
        <v>2289.9</v>
      </c>
      <c r="L406" s="31">
        <v>2193.6999999999998</v>
      </c>
      <c r="M406" s="31">
        <v>7.7399999999999997E-2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568.04999999999995</v>
      </c>
      <c r="D407" s="40">
        <v>562.91666666666663</v>
      </c>
      <c r="E407" s="40">
        <v>552.13333333333321</v>
      </c>
      <c r="F407" s="40">
        <v>536.21666666666658</v>
      </c>
      <c r="G407" s="40">
        <v>525.43333333333317</v>
      </c>
      <c r="H407" s="40">
        <v>578.83333333333326</v>
      </c>
      <c r="I407" s="40">
        <v>589.61666666666679</v>
      </c>
      <c r="J407" s="40">
        <v>605.5333333333333</v>
      </c>
      <c r="K407" s="31">
        <v>573.70000000000005</v>
      </c>
      <c r="L407" s="31">
        <v>547</v>
      </c>
      <c r="M407" s="31">
        <v>4.5540700000000003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96.95</v>
      </c>
      <c r="D408" s="40">
        <v>96.350000000000009</v>
      </c>
      <c r="E408" s="40">
        <v>95.250000000000014</v>
      </c>
      <c r="F408" s="40">
        <v>93.550000000000011</v>
      </c>
      <c r="G408" s="40">
        <v>92.450000000000017</v>
      </c>
      <c r="H408" s="40">
        <v>98.050000000000011</v>
      </c>
      <c r="I408" s="40">
        <v>99.15</v>
      </c>
      <c r="J408" s="40">
        <v>100.85000000000001</v>
      </c>
      <c r="K408" s="31">
        <v>97.45</v>
      </c>
      <c r="L408" s="31">
        <v>94.65</v>
      </c>
      <c r="M408" s="31">
        <v>7.9179500000000003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237.5</v>
      </c>
      <c r="D409" s="40">
        <v>236</v>
      </c>
      <c r="E409" s="40">
        <v>230</v>
      </c>
      <c r="F409" s="40">
        <v>222.5</v>
      </c>
      <c r="G409" s="40">
        <v>216.5</v>
      </c>
      <c r="H409" s="40">
        <v>243.5</v>
      </c>
      <c r="I409" s="40">
        <v>249.5</v>
      </c>
      <c r="J409" s="40">
        <v>257</v>
      </c>
      <c r="K409" s="31">
        <v>242</v>
      </c>
      <c r="L409" s="31">
        <v>228.5</v>
      </c>
      <c r="M409" s="31">
        <v>0.98968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26232.95</v>
      </c>
      <c r="D410" s="40">
        <v>26114.150000000005</v>
      </c>
      <c r="E410" s="40">
        <v>25868.450000000012</v>
      </c>
      <c r="F410" s="40">
        <v>25503.950000000008</v>
      </c>
      <c r="G410" s="40">
        <v>25258.250000000015</v>
      </c>
      <c r="H410" s="40">
        <v>26478.650000000009</v>
      </c>
      <c r="I410" s="40">
        <v>26724.35</v>
      </c>
      <c r="J410" s="40">
        <v>27088.850000000006</v>
      </c>
      <c r="K410" s="31">
        <v>26359.85</v>
      </c>
      <c r="L410" s="31">
        <v>25749.65</v>
      </c>
      <c r="M410" s="31">
        <v>0.31064000000000003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1963.45</v>
      </c>
      <c r="D411" s="40">
        <v>1926.4166666666667</v>
      </c>
      <c r="E411" s="40">
        <v>1872.8333333333335</v>
      </c>
      <c r="F411" s="40">
        <v>1782.2166666666667</v>
      </c>
      <c r="G411" s="40">
        <v>1728.6333333333334</v>
      </c>
      <c r="H411" s="40">
        <v>2017.0333333333335</v>
      </c>
      <c r="I411" s="40">
        <v>2070.6166666666668</v>
      </c>
      <c r="J411" s="40">
        <v>2161.2333333333336</v>
      </c>
      <c r="K411" s="31">
        <v>1980</v>
      </c>
      <c r="L411" s="31">
        <v>1835.8</v>
      </c>
      <c r="M411" s="31">
        <v>0.79513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1279.55</v>
      </c>
      <c r="D412" s="40">
        <v>1264.2833333333335</v>
      </c>
      <c r="E412" s="40">
        <v>1246.5666666666671</v>
      </c>
      <c r="F412" s="40">
        <v>1213.5833333333335</v>
      </c>
      <c r="G412" s="40">
        <v>1195.866666666667</v>
      </c>
      <c r="H412" s="40">
        <v>1297.2666666666671</v>
      </c>
      <c r="I412" s="40">
        <v>1314.9833333333338</v>
      </c>
      <c r="J412" s="40">
        <v>1347.9666666666672</v>
      </c>
      <c r="K412" s="31">
        <v>1282</v>
      </c>
      <c r="L412" s="31">
        <v>1231.3</v>
      </c>
      <c r="M412" s="31">
        <v>9.60745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2199.85</v>
      </c>
      <c r="D413" s="40">
        <v>2185.1666666666665</v>
      </c>
      <c r="E413" s="40">
        <v>2164.333333333333</v>
      </c>
      <c r="F413" s="40">
        <v>2128.8166666666666</v>
      </c>
      <c r="G413" s="40">
        <v>2107.9833333333331</v>
      </c>
      <c r="H413" s="40">
        <v>2220.6833333333329</v>
      </c>
      <c r="I413" s="40">
        <v>2241.516666666666</v>
      </c>
      <c r="J413" s="40">
        <v>2277.0333333333328</v>
      </c>
      <c r="K413" s="31">
        <v>2206</v>
      </c>
      <c r="L413" s="31">
        <v>2149.65</v>
      </c>
      <c r="M413" s="31">
        <v>3.1365500000000002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580.9</v>
      </c>
      <c r="D414" s="40">
        <v>580.30000000000007</v>
      </c>
      <c r="E414" s="40">
        <v>569.60000000000014</v>
      </c>
      <c r="F414" s="40">
        <v>558.30000000000007</v>
      </c>
      <c r="G414" s="40">
        <v>547.60000000000014</v>
      </c>
      <c r="H414" s="40">
        <v>591.60000000000014</v>
      </c>
      <c r="I414" s="40">
        <v>602.30000000000018</v>
      </c>
      <c r="J414" s="40">
        <v>613.60000000000014</v>
      </c>
      <c r="K414" s="31">
        <v>591</v>
      </c>
      <c r="L414" s="31">
        <v>569</v>
      </c>
      <c r="M414" s="31">
        <v>2.8113600000000001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1706.65</v>
      </c>
      <c r="D415" s="40">
        <v>1702.2166666666665</v>
      </c>
      <c r="E415" s="40">
        <v>1682.4333333333329</v>
      </c>
      <c r="F415" s="40">
        <v>1658.2166666666665</v>
      </c>
      <c r="G415" s="40">
        <v>1638.4333333333329</v>
      </c>
      <c r="H415" s="40">
        <v>1726.4333333333329</v>
      </c>
      <c r="I415" s="40">
        <v>1746.2166666666662</v>
      </c>
      <c r="J415" s="40">
        <v>1770.4333333333329</v>
      </c>
      <c r="K415" s="31">
        <v>1722</v>
      </c>
      <c r="L415" s="31">
        <v>1678</v>
      </c>
      <c r="M415" s="31">
        <v>0.71396999999999999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1661.1</v>
      </c>
      <c r="D416" s="40">
        <v>1654.3666666666668</v>
      </c>
      <c r="E416" s="40">
        <v>1611.7333333333336</v>
      </c>
      <c r="F416" s="40">
        <v>1562.3666666666668</v>
      </c>
      <c r="G416" s="40">
        <v>1519.7333333333336</v>
      </c>
      <c r="H416" s="40">
        <v>1703.7333333333336</v>
      </c>
      <c r="I416" s="40">
        <v>1746.3666666666668</v>
      </c>
      <c r="J416" s="40">
        <v>1795.7333333333336</v>
      </c>
      <c r="K416" s="31">
        <v>1697</v>
      </c>
      <c r="L416" s="31">
        <v>1605</v>
      </c>
      <c r="M416" s="31">
        <v>0.76341999999999999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878.4</v>
      </c>
      <c r="D417" s="40">
        <v>875.06666666666661</v>
      </c>
      <c r="E417" s="40">
        <v>864.23333333333323</v>
      </c>
      <c r="F417" s="40">
        <v>850.06666666666661</v>
      </c>
      <c r="G417" s="40">
        <v>839.23333333333323</v>
      </c>
      <c r="H417" s="40">
        <v>889.23333333333323</v>
      </c>
      <c r="I417" s="40">
        <v>900.06666666666672</v>
      </c>
      <c r="J417" s="40">
        <v>914.23333333333323</v>
      </c>
      <c r="K417" s="31">
        <v>885.9</v>
      </c>
      <c r="L417" s="31">
        <v>860.9</v>
      </c>
      <c r="M417" s="31">
        <v>3.7145299999999999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619.4</v>
      </c>
      <c r="D418" s="40">
        <v>612.35</v>
      </c>
      <c r="E418" s="40">
        <v>600.70000000000005</v>
      </c>
      <c r="F418" s="40">
        <v>582</v>
      </c>
      <c r="G418" s="40">
        <v>570.35</v>
      </c>
      <c r="H418" s="40">
        <v>631.05000000000007</v>
      </c>
      <c r="I418" s="40">
        <v>642.69999999999993</v>
      </c>
      <c r="J418" s="40">
        <v>661.40000000000009</v>
      </c>
      <c r="K418" s="31">
        <v>624</v>
      </c>
      <c r="L418" s="31">
        <v>593.65</v>
      </c>
      <c r="M418" s="31">
        <v>0.27218999999999999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68.95</v>
      </c>
      <c r="D419" s="40">
        <v>68.066666666666677</v>
      </c>
      <c r="E419" s="40">
        <v>66.53333333333336</v>
      </c>
      <c r="F419" s="40">
        <v>64.116666666666688</v>
      </c>
      <c r="G419" s="40">
        <v>62.583333333333371</v>
      </c>
      <c r="H419" s="40">
        <v>70.483333333333348</v>
      </c>
      <c r="I419" s="40">
        <v>72.01666666666668</v>
      </c>
      <c r="J419" s="40">
        <v>74.433333333333337</v>
      </c>
      <c r="K419" s="31">
        <v>69.599999999999994</v>
      </c>
      <c r="L419" s="31">
        <v>65.650000000000006</v>
      </c>
      <c r="M419" s="31">
        <v>29.582339999999999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116.2</v>
      </c>
      <c r="D420" s="40">
        <v>115.35000000000001</v>
      </c>
      <c r="E420" s="40">
        <v>114.00000000000001</v>
      </c>
      <c r="F420" s="40">
        <v>111.80000000000001</v>
      </c>
      <c r="G420" s="40">
        <v>110.45000000000002</v>
      </c>
      <c r="H420" s="40">
        <v>117.55000000000001</v>
      </c>
      <c r="I420" s="40">
        <v>118.9</v>
      </c>
      <c r="J420" s="40">
        <v>121.10000000000001</v>
      </c>
      <c r="K420" s="31">
        <v>116.7</v>
      </c>
      <c r="L420" s="31">
        <v>113.15</v>
      </c>
      <c r="M420" s="31">
        <v>13.97536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417.6</v>
      </c>
      <c r="D421" s="40">
        <v>414.84999999999997</v>
      </c>
      <c r="E421" s="40">
        <v>410.94999999999993</v>
      </c>
      <c r="F421" s="40">
        <v>404.29999999999995</v>
      </c>
      <c r="G421" s="40">
        <v>400.39999999999992</v>
      </c>
      <c r="H421" s="40">
        <v>421.49999999999994</v>
      </c>
      <c r="I421" s="40">
        <v>425.39999999999992</v>
      </c>
      <c r="J421" s="40">
        <v>432.04999999999995</v>
      </c>
      <c r="K421" s="31">
        <v>418.75</v>
      </c>
      <c r="L421" s="31">
        <v>408.2</v>
      </c>
      <c r="M421" s="31">
        <v>190.12313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119.2</v>
      </c>
      <c r="D422" s="40">
        <v>118.83333333333333</v>
      </c>
      <c r="E422" s="40">
        <v>116.81666666666666</v>
      </c>
      <c r="F422" s="40">
        <v>114.43333333333334</v>
      </c>
      <c r="G422" s="40">
        <v>112.41666666666667</v>
      </c>
      <c r="H422" s="40">
        <v>121.21666666666665</v>
      </c>
      <c r="I422" s="40">
        <v>123.23333333333333</v>
      </c>
      <c r="J422" s="40">
        <v>125.61666666666665</v>
      </c>
      <c r="K422" s="31">
        <v>120.85</v>
      </c>
      <c r="L422" s="31">
        <v>116.45</v>
      </c>
      <c r="M422" s="31">
        <v>576.73942999999997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275.85000000000002</v>
      </c>
      <c r="D423" s="40">
        <v>270.56666666666666</v>
      </c>
      <c r="E423" s="40">
        <v>263.33333333333331</v>
      </c>
      <c r="F423" s="40">
        <v>250.81666666666666</v>
      </c>
      <c r="G423" s="40">
        <v>243.58333333333331</v>
      </c>
      <c r="H423" s="40">
        <v>283.08333333333331</v>
      </c>
      <c r="I423" s="40">
        <v>290.31666666666666</v>
      </c>
      <c r="J423" s="40">
        <v>302.83333333333331</v>
      </c>
      <c r="K423" s="31">
        <v>277.8</v>
      </c>
      <c r="L423" s="31">
        <v>258.05</v>
      </c>
      <c r="M423" s="31">
        <v>9.8583499999999997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267.14999999999998</v>
      </c>
      <c r="D424" s="40">
        <v>261.71666666666664</v>
      </c>
      <c r="E424" s="40">
        <v>250.43333333333328</v>
      </c>
      <c r="F424" s="40">
        <v>233.71666666666664</v>
      </c>
      <c r="G424" s="40">
        <v>222.43333333333328</v>
      </c>
      <c r="H424" s="40">
        <v>278.43333333333328</v>
      </c>
      <c r="I424" s="40">
        <v>289.7166666666667</v>
      </c>
      <c r="J424" s="40">
        <v>306.43333333333328</v>
      </c>
      <c r="K424" s="31">
        <v>273</v>
      </c>
      <c r="L424" s="31">
        <v>245</v>
      </c>
      <c r="M424" s="31">
        <v>11.21114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587.4</v>
      </c>
      <c r="D425" s="40">
        <v>581.9</v>
      </c>
      <c r="E425" s="40">
        <v>568.04999999999995</v>
      </c>
      <c r="F425" s="40">
        <v>548.69999999999993</v>
      </c>
      <c r="G425" s="40">
        <v>534.84999999999991</v>
      </c>
      <c r="H425" s="40">
        <v>601.25</v>
      </c>
      <c r="I425" s="40">
        <v>615.10000000000014</v>
      </c>
      <c r="J425" s="40">
        <v>634.45000000000005</v>
      </c>
      <c r="K425" s="31">
        <v>595.75</v>
      </c>
      <c r="L425" s="31">
        <v>562.54999999999995</v>
      </c>
      <c r="M425" s="31">
        <v>7.7426399999999997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567.20000000000005</v>
      </c>
      <c r="D426" s="40">
        <v>573.23333333333335</v>
      </c>
      <c r="E426" s="40">
        <v>558.9666666666667</v>
      </c>
      <c r="F426" s="40">
        <v>550.73333333333335</v>
      </c>
      <c r="G426" s="40">
        <v>536.4666666666667</v>
      </c>
      <c r="H426" s="40">
        <v>581.4666666666667</v>
      </c>
      <c r="I426" s="40">
        <v>595.73333333333335</v>
      </c>
      <c r="J426" s="40">
        <v>603.9666666666667</v>
      </c>
      <c r="K426" s="31">
        <v>587.5</v>
      </c>
      <c r="L426" s="31">
        <v>565</v>
      </c>
      <c r="M426" s="31">
        <v>4.2266300000000001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399.2</v>
      </c>
      <c r="D427" s="40">
        <v>398.0333333333333</v>
      </c>
      <c r="E427" s="40">
        <v>394.26666666666659</v>
      </c>
      <c r="F427" s="40">
        <v>389.33333333333331</v>
      </c>
      <c r="G427" s="40">
        <v>385.56666666666661</v>
      </c>
      <c r="H427" s="40">
        <v>402.96666666666658</v>
      </c>
      <c r="I427" s="40">
        <v>406.73333333333323</v>
      </c>
      <c r="J427" s="40">
        <v>411.66666666666657</v>
      </c>
      <c r="K427" s="31">
        <v>401.8</v>
      </c>
      <c r="L427" s="31">
        <v>393.1</v>
      </c>
      <c r="M427" s="31">
        <v>2.9264100000000002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282.95</v>
      </c>
      <c r="D428" s="40">
        <v>279.38333333333333</v>
      </c>
      <c r="E428" s="40">
        <v>274.31666666666666</v>
      </c>
      <c r="F428" s="40">
        <v>265.68333333333334</v>
      </c>
      <c r="G428" s="40">
        <v>260.61666666666667</v>
      </c>
      <c r="H428" s="40">
        <v>288.01666666666665</v>
      </c>
      <c r="I428" s="40">
        <v>293.08333333333326</v>
      </c>
      <c r="J428" s="40">
        <v>301.71666666666664</v>
      </c>
      <c r="K428" s="31">
        <v>284.45</v>
      </c>
      <c r="L428" s="31">
        <v>270.75</v>
      </c>
      <c r="M428" s="31">
        <v>12.07624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771.35</v>
      </c>
      <c r="D429" s="40">
        <v>767.85</v>
      </c>
      <c r="E429" s="40">
        <v>757.75</v>
      </c>
      <c r="F429" s="40">
        <v>744.15</v>
      </c>
      <c r="G429" s="40">
        <v>734.05</v>
      </c>
      <c r="H429" s="40">
        <v>781.45</v>
      </c>
      <c r="I429" s="40">
        <v>791.55000000000018</v>
      </c>
      <c r="J429" s="40">
        <v>805.15000000000009</v>
      </c>
      <c r="K429" s="31">
        <v>777.95</v>
      </c>
      <c r="L429" s="31">
        <v>754.25</v>
      </c>
      <c r="M429" s="31">
        <v>27.325369999999999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497.3</v>
      </c>
      <c r="D430" s="40">
        <v>490.08333333333331</v>
      </c>
      <c r="E430" s="40">
        <v>479.31666666666661</v>
      </c>
      <c r="F430" s="40">
        <v>461.33333333333331</v>
      </c>
      <c r="G430" s="40">
        <v>450.56666666666661</v>
      </c>
      <c r="H430" s="40">
        <v>508.06666666666661</v>
      </c>
      <c r="I430" s="40">
        <v>518.83333333333337</v>
      </c>
      <c r="J430" s="40">
        <v>536.81666666666661</v>
      </c>
      <c r="K430" s="31">
        <v>500.85</v>
      </c>
      <c r="L430" s="31">
        <v>472.1</v>
      </c>
      <c r="M430" s="31">
        <v>18.90475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3554.3</v>
      </c>
      <c r="D431" s="40">
        <v>3525.7166666666667</v>
      </c>
      <c r="E431" s="40">
        <v>3471.4333333333334</v>
      </c>
      <c r="F431" s="40">
        <v>3388.5666666666666</v>
      </c>
      <c r="G431" s="40">
        <v>3334.2833333333333</v>
      </c>
      <c r="H431" s="40">
        <v>3608.5833333333335</v>
      </c>
      <c r="I431" s="40">
        <v>3662.8666666666672</v>
      </c>
      <c r="J431" s="40">
        <v>3745.7333333333336</v>
      </c>
      <c r="K431" s="31">
        <v>3580</v>
      </c>
      <c r="L431" s="31">
        <v>3442.85</v>
      </c>
      <c r="M431" s="31">
        <v>3.576E-2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2530.6999999999998</v>
      </c>
      <c r="D432" s="40">
        <v>2490.3000000000002</v>
      </c>
      <c r="E432" s="40">
        <v>2441.9500000000003</v>
      </c>
      <c r="F432" s="40">
        <v>2353.2000000000003</v>
      </c>
      <c r="G432" s="40">
        <v>2304.8500000000004</v>
      </c>
      <c r="H432" s="40">
        <v>2579.0500000000002</v>
      </c>
      <c r="I432" s="40">
        <v>2627.4000000000005</v>
      </c>
      <c r="J432" s="40">
        <v>2716.15</v>
      </c>
      <c r="K432" s="31">
        <v>2538.65</v>
      </c>
      <c r="L432" s="31">
        <v>2401.5500000000002</v>
      </c>
      <c r="M432" s="31">
        <v>0.30538999999999999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768.6</v>
      </c>
      <c r="D433" s="40">
        <v>770.28333333333342</v>
      </c>
      <c r="E433" s="40">
        <v>757.61666666666679</v>
      </c>
      <c r="F433" s="40">
        <v>746.63333333333333</v>
      </c>
      <c r="G433" s="40">
        <v>733.9666666666667</v>
      </c>
      <c r="H433" s="40">
        <v>781.26666666666688</v>
      </c>
      <c r="I433" s="40">
        <v>793.93333333333362</v>
      </c>
      <c r="J433" s="40">
        <v>804.91666666666697</v>
      </c>
      <c r="K433" s="31">
        <v>782.95</v>
      </c>
      <c r="L433" s="31">
        <v>759.3</v>
      </c>
      <c r="M433" s="31">
        <v>0.84691000000000005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352.75</v>
      </c>
      <c r="D434" s="40">
        <v>349.86666666666662</v>
      </c>
      <c r="E434" s="40">
        <v>340.93333333333322</v>
      </c>
      <c r="F434" s="40">
        <v>329.11666666666662</v>
      </c>
      <c r="G434" s="40">
        <v>320.18333333333322</v>
      </c>
      <c r="H434" s="40">
        <v>361.68333333333322</v>
      </c>
      <c r="I434" s="40">
        <v>370.61666666666662</v>
      </c>
      <c r="J434" s="40">
        <v>382.43333333333322</v>
      </c>
      <c r="K434" s="31">
        <v>358.8</v>
      </c>
      <c r="L434" s="31">
        <v>338.05</v>
      </c>
      <c r="M434" s="31">
        <v>7.8644499999999997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331.75</v>
      </c>
      <c r="D435" s="40">
        <v>324.55</v>
      </c>
      <c r="E435" s="40">
        <v>311.3</v>
      </c>
      <c r="F435" s="40">
        <v>290.85000000000002</v>
      </c>
      <c r="G435" s="40">
        <v>277.60000000000002</v>
      </c>
      <c r="H435" s="40">
        <v>345</v>
      </c>
      <c r="I435" s="40">
        <v>358.25</v>
      </c>
      <c r="J435" s="40">
        <v>378.7</v>
      </c>
      <c r="K435" s="31">
        <v>337.8</v>
      </c>
      <c r="L435" s="31">
        <v>304.10000000000002</v>
      </c>
      <c r="M435" s="31">
        <v>4.7957599999999996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2023.1</v>
      </c>
      <c r="D436" s="40">
        <v>2001.8166666666666</v>
      </c>
      <c r="E436" s="40">
        <v>1971.3333333333333</v>
      </c>
      <c r="F436" s="40">
        <v>1919.5666666666666</v>
      </c>
      <c r="G436" s="40">
        <v>1889.0833333333333</v>
      </c>
      <c r="H436" s="40">
        <v>2053.583333333333</v>
      </c>
      <c r="I436" s="40">
        <v>2084.0666666666666</v>
      </c>
      <c r="J436" s="40">
        <v>2135.833333333333</v>
      </c>
      <c r="K436" s="31">
        <v>2032.3</v>
      </c>
      <c r="L436" s="31">
        <v>1950.05</v>
      </c>
      <c r="M436" s="31">
        <v>0.49748999999999999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630.85</v>
      </c>
      <c r="D437" s="40">
        <v>625.65</v>
      </c>
      <c r="E437" s="40">
        <v>611.29999999999995</v>
      </c>
      <c r="F437" s="40">
        <v>591.75</v>
      </c>
      <c r="G437" s="40">
        <v>577.4</v>
      </c>
      <c r="H437" s="40">
        <v>645.19999999999993</v>
      </c>
      <c r="I437" s="40">
        <v>659.55000000000007</v>
      </c>
      <c r="J437" s="40">
        <v>679.09999999999991</v>
      </c>
      <c r="K437" s="31">
        <v>640</v>
      </c>
      <c r="L437" s="31">
        <v>606.1</v>
      </c>
      <c r="M437" s="31">
        <v>0.38624000000000003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543.85</v>
      </c>
      <c r="D438" s="40">
        <v>548.01666666666677</v>
      </c>
      <c r="E438" s="40">
        <v>537.33333333333348</v>
      </c>
      <c r="F438" s="40">
        <v>530.81666666666672</v>
      </c>
      <c r="G438" s="40">
        <v>520.13333333333344</v>
      </c>
      <c r="H438" s="40">
        <v>554.53333333333353</v>
      </c>
      <c r="I438" s="40">
        <v>565.2166666666667</v>
      </c>
      <c r="J438" s="40">
        <v>571.73333333333358</v>
      </c>
      <c r="K438" s="31">
        <v>558.70000000000005</v>
      </c>
      <c r="L438" s="31">
        <v>541.5</v>
      </c>
      <c r="M438" s="31">
        <v>1.1576599999999999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</v>
      </c>
      <c r="D439" s="40">
        <v>5.9666666666666659</v>
      </c>
      <c r="E439" s="40">
        <v>5.7833333333333314</v>
      </c>
      <c r="F439" s="40">
        <v>5.5666666666666655</v>
      </c>
      <c r="G439" s="40">
        <v>5.3833333333333311</v>
      </c>
      <c r="H439" s="40">
        <v>6.1833333333333318</v>
      </c>
      <c r="I439" s="40">
        <v>6.3666666666666671</v>
      </c>
      <c r="J439" s="40">
        <v>6.5833333333333321</v>
      </c>
      <c r="K439" s="31">
        <v>6.15</v>
      </c>
      <c r="L439" s="31">
        <v>5.75</v>
      </c>
      <c r="M439" s="31">
        <v>415.18319000000002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125.75</v>
      </c>
      <c r="D440" s="40">
        <v>126.43333333333334</v>
      </c>
      <c r="E440" s="40">
        <v>124.36666666666667</v>
      </c>
      <c r="F440" s="40">
        <v>122.98333333333333</v>
      </c>
      <c r="G440" s="40">
        <v>120.91666666666667</v>
      </c>
      <c r="H440" s="40">
        <v>127.81666666666668</v>
      </c>
      <c r="I440" s="40">
        <v>129.88333333333333</v>
      </c>
      <c r="J440" s="40">
        <v>131.26666666666668</v>
      </c>
      <c r="K440" s="31">
        <v>128.5</v>
      </c>
      <c r="L440" s="31">
        <v>125.05</v>
      </c>
      <c r="M440" s="31">
        <v>0.72128000000000003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907.1</v>
      </c>
      <c r="D441" s="40">
        <v>908.16666666666663</v>
      </c>
      <c r="E441" s="40">
        <v>895.33333333333326</v>
      </c>
      <c r="F441" s="40">
        <v>883.56666666666661</v>
      </c>
      <c r="G441" s="40">
        <v>870.73333333333323</v>
      </c>
      <c r="H441" s="40">
        <v>919.93333333333328</v>
      </c>
      <c r="I441" s="40">
        <v>932.76666666666654</v>
      </c>
      <c r="J441" s="40">
        <v>944.5333333333333</v>
      </c>
      <c r="K441" s="31">
        <v>921</v>
      </c>
      <c r="L441" s="31">
        <v>896.4</v>
      </c>
      <c r="M441" s="31">
        <v>0.25448999999999999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594.65</v>
      </c>
      <c r="D442" s="40">
        <v>597.80000000000007</v>
      </c>
      <c r="E442" s="40">
        <v>587.60000000000014</v>
      </c>
      <c r="F442" s="40">
        <v>580.55000000000007</v>
      </c>
      <c r="G442" s="40">
        <v>570.35000000000014</v>
      </c>
      <c r="H442" s="40">
        <v>604.85000000000014</v>
      </c>
      <c r="I442" s="40">
        <v>615.05000000000018</v>
      </c>
      <c r="J442" s="40">
        <v>622.10000000000014</v>
      </c>
      <c r="K442" s="31">
        <v>608</v>
      </c>
      <c r="L442" s="31">
        <v>590.75</v>
      </c>
      <c r="M442" s="31">
        <v>3.8401299999999998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1421.6</v>
      </c>
      <c r="D443" s="40">
        <v>1413.6166666666668</v>
      </c>
      <c r="E443" s="40">
        <v>1378.2333333333336</v>
      </c>
      <c r="F443" s="40">
        <v>1334.8666666666668</v>
      </c>
      <c r="G443" s="40">
        <v>1299.4833333333336</v>
      </c>
      <c r="H443" s="40">
        <v>1456.9833333333336</v>
      </c>
      <c r="I443" s="40">
        <v>1492.3666666666668</v>
      </c>
      <c r="J443" s="40">
        <v>1535.7333333333336</v>
      </c>
      <c r="K443" s="31">
        <v>1449</v>
      </c>
      <c r="L443" s="31">
        <v>1370.25</v>
      </c>
      <c r="M443" s="31">
        <v>0.70167000000000002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556.45000000000005</v>
      </c>
      <c r="D444" s="40">
        <v>552.55000000000007</v>
      </c>
      <c r="E444" s="40">
        <v>540.10000000000014</v>
      </c>
      <c r="F444" s="40">
        <v>523.75000000000011</v>
      </c>
      <c r="G444" s="40">
        <v>511.30000000000018</v>
      </c>
      <c r="H444" s="40">
        <v>568.90000000000009</v>
      </c>
      <c r="I444" s="40">
        <v>581.35000000000014</v>
      </c>
      <c r="J444" s="40">
        <v>597.70000000000005</v>
      </c>
      <c r="K444" s="31">
        <v>565</v>
      </c>
      <c r="L444" s="31">
        <v>536.20000000000005</v>
      </c>
      <c r="M444" s="31">
        <v>0.18601000000000001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8814.9</v>
      </c>
      <c r="D445" s="40">
        <v>8900.9499999999989</v>
      </c>
      <c r="E445" s="40">
        <v>8711.9499999999971</v>
      </c>
      <c r="F445" s="40">
        <v>8608.9999999999982</v>
      </c>
      <c r="G445" s="40">
        <v>8419.9999999999964</v>
      </c>
      <c r="H445" s="40">
        <v>9003.8999999999978</v>
      </c>
      <c r="I445" s="40">
        <v>9192.9000000000015</v>
      </c>
      <c r="J445" s="40">
        <v>9295.8499999999985</v>
      </c>
      <c r="K445" s="31">
        <v>9089.9500000000007</v>
      </c>
      <c r="L445" s="31">
        <v>8798</v>
      </c>
      <c r="M445" s="31">
        <v>3.6999999999999998E-2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34.549999999999997</v>
      </c>
      <c r="D446" s="40">
        <v>34.25</v>
      </c>
      <c r="E446" s="40">
        <v>33.65</v>
      </c>
      <c r="F446" s="40">
        <v>32.75</v>
      </c>
      <c r="G446" s="40">
        <v>32.15</v>
      </c>
      <c r="H446" s="40">
        <v>35.15</v>
      </c>
      <c r="I446" s="40">
        <v>35.749999999999993</v>
      </c>
      <c r="J446" s="40">
        <v>36.65</v>
      </c>
      <c r="K446" s="31">
        <v>34.85</v>
      </c>
      <c r="L446" s="31">
        <v>33.35</v>
      </c>
      <c r="M446" s="31">
        <v>41.292430000000003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508.05</v>
      </c>
      <c r="D447" s="40">
        <v>504.40000000000003</v>
      </c>
      <c r="E447" s="40">
        <v>498.65000000000009</v>
      </c>
      <c r="F447" s="40">
        <v>489.25000000000006</v>
      </c>
      <c r="G447" s="40">
        <v>483.50000000000011</v>
      </c>
      <c r="H447" s="40">
        <v>513.80000000000007</v>
      </c>
      <c r="I447" s="40">
        <v>519.54999999999995</v>
      </c>
      <c r="J447" s="40">
        <v>528.95000000000005</v>
      </c>
      <c r="K447" s="31">
        <v>510.15</v>
      </c>
      <c r="L447" s="31">
        <v>495</v>
      </c>
      <c r="M447" s="31">
        <v>17.160679999999999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881.65</v>
      </c>
      <c r="D448" s="40">
        <v>876.85</v>
      </c>
      <c r="E448" s="40">
        <v>864.80000000000007</v>
      </c>
      <c r="F448" s="40">
        <v>847.95</v>
      </c>
      <c r="G448" s="40">
        <v>835.90000000000009</v>
      </c>
      <c r="H448" s="40">
        <v>893.7</v>
      </c>
      <c r="I448" s="40">
        <v>905.75</v>
      </c>
      <c r="J448" s="40">
        <v>922.6</v>
      </c>
      <c r="K448" s="31">
        <v>888.9</v>
      </c>
      <c r="L448" s="31">
        <v>860</v>
      </c>
      <c r="M448" s="31">
        <v>0.49747000000000002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18364.099999999999</v>
      </c>
      <c r="D449" s="40">
        <v>18303.766666666666</v>
      </c>
      <c r="E449" s="40">
        <v>17995.583333333332</v>
      </c>
      <c r="F449" s="40">
        <v>17627.066666666666</v>
      </c>
      <c r="G449" s="40">
        <v>17318.883333333331</v>
      </c>
      <c r="H449" s="40">
        <v>18672.283333333333</v>
      </c>
      <c r="I449" s="40">
        <v>18980.466666666667</v>
      </c>
      <c r="J449" s="40">
        <v>19348.983333333334</v>
      </c>
      <c r="K449" s="31">
        <v>18611.95</v>
      </c>
      <c r="L449" s="31">
        <v>17935.25</v>
      </c>
      <c r="M449" s="31">
        <v>1.6559999999999998E-2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829.85</v>
      </c>
      <c r="D450" s="40">
        <v>829.65</v>
      </c>
      <c r="E450" s="40">
        <v>821.4</v>
      </c>
      <c r="F450" s="40">
        <v>812.95</v>
      </c>
      <c r="G450" s="40">
        <v>804.7</v>
      </c>
      <c r="H450" s="40">
        <v>838.09999999999991</v>
      </c>
      <c r="I450" s="40">
        <v>846.34999999999991</v>
      </c>
      <c r="J450" s="40">
        <v>854.79999999999984</v>
      </c>
      <c r="K450" s="31">
        <v>837.9</v>
      </c>
      <c r="L450" s="31">
        <v>821.2</v>
      </c>
      <c r="M450" s="31">
        <v>17.597529999999999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196.6</v>
      </c>
      <c r="D451" s="40">
        <v>192.04999999999998</v>
      </c>
      <c r="E451" s="40">
        <v>184.29999999999995</v>
      </c>
      <c r="F451" s="40">
        <v>171.99999999999997</v>
      </c>
      <c r="G451" s="40">
        <v>164.24999999999994</v>
      </c>
      <c r="H451" s="40">
        <v>204.34999999999997</v>
      </c>
      <c r="I451" s="40">
        <v>212.10000000000002</v>
      </c>
      <c r="J451" s="40">
        <v>224.39999999999998</v>
      </c>
      <c r="K451" s="31">
        <v>199.8</v>
      </c>
      <c r="L451" s="31">
        <v>179.75</v>
      </c>
      <c r="M451" s="31">
        <v>58.58623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1408.2</v>
      </c>
      <c r="D452" s="40">
        <v>1398.2166666666665</v>
      </c>
      <c r="E452" s="40">
        <v>1381.4333333333329</v>
      </c>
      <c r="F452" s="40">
        <v>1354.6666666666665</v>
      </c>
      <c r="G452" s="40">
        <v>1337.883333333333</v>
      </c>
      <c r="H452" s="40">
        <v>1424.9833333333329</v>
      </c>
      <c r="I452" s="40">
        <v>1441.7666666666662</v>
      </c>
      <c r="J452" s="40">
        <v>1468.5333333333328</v>
      </c>
      <c r="K452" s="31">
        <v>1415</v>
      </c>
      <c r="L452" s="31">
        <v>1371.45</v>
      </c>
      <c r="M452" s="31">
        <v>2.79691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3613.2</v>
      </c>
      <c r="D453" s="40">
        <v>3624.9833333333331</v>
      </c>
      <c r="E453" s="40">
        <v>3582.6166666666663</v>
      </c>
      <c r="F453" s="40">
        <v>3552.0333333333333</v>
      </c>
      <c r="G453" s="40">
        <v>3509.6666666666665</v>
      </c>
      <c r="H453" s="40">
        <v>3655.5666666666662</v>
      </c>
      <c r="I453" s="40">
        <v>3697.9333333333329</v>
      </c>
      <c r="J453" s="40">
        <v>3728.516666666666</v>
      </c>
      <c r="K453" s="31">
        <v>3667.35</v>
      </c>
      <c r="L453" s="31">
        <v>3594.4</v>
      </c>
      <c r="M453" s="31">
        <v>25.111409999999999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836.9</v>
      </c>
      <c r="D454" s="40">
        <v>834.7833333333333</v>
      </c>
      <c r="E454" s="40">
        <v>829.11666666666656</v>
      </c>
      <c r="F454" s="40">
        <v>821.33333333333326</v>
      </c>
      <c r="G454" s="40">
        <v>815.66666666666652</v>
      </c>
      <c r="H454" s="40">
        <v>842.56666666666661</v>
      </c>
      <c r="I454" s="40">
        <v>848.23333333333335</v>
      </c>
      <c r="J454" s="40">
        <v>856.01666666666665</v>
      </c>
      <c r="K454" s="31">
        <v>840.45</v>
      </c>
      <c r="L454" s="31">
        <v>827</v>
      </c>
      <c r="M454" s="31">
        <v>11.70096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4745.8999999999996</v>
      </c>
      <c r="D455" s="40">
        <v>4707</v>
      </c>
      <c r="E455" s="40">
        <v>4640</v>
      </c>
      <c r="F455" s="40">
        <v>4534.1000000000004</v>
      </c>
      <c r="G455" s="40">
        <v>4467.1000000000004</v>
      </c>
      <c r="H455" s="40">
        <v>4812.8999999999996</v>
      </c>
      <c r="I455" s="40">
        <v>4879.8999999999996</v>
      </c>
      <c r="J455" s="40">
        <v>4985.7999999999993</v>
      </c>
      <c r="K455" s="31">
        <v>4774</v>
      </c>
      <c r="L455" s="31">
        <v>4601.1000000000004</v>
      </c>
      <c r="M455" s="31">
        <v>1.56979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1221.25</v>
      </c>
      <c r="D456" s="40">
        <v>1217.05</v>
      </c>
      <c r="E456" s="40">
        <v>1197.25</v>
      </c>
      <c r="F456" s="40">
        <v>1173.25</v>
      </c>
      <c r="G456" s="40">
        <v>1153.45</v>
      </c>
      <c r="H456" s="40">
        <v>1241.05</v>
      </c>
      <c r="I456" s="40">
        <v>1260.8499999999997</v>
      </c>
      <c r="J456" s="40">
        <v>1284.8499999999999</v>
      </c>
      <c r="K456" s="31">
        <v>1236.8499999999999</v>
      </c>
      <c r="L456" s="31">
        <v>1193.05</v>
      </c>
      <c r="M456" s="31">
        <v>0.38313000000000003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134.69999999999999</v>
      </c>
      <c r="D457" s="40">
        <v>133.01666666666665</v>
      </c>
      <c r="E457" s="40">
        <v>130.83333333333331</v>
      </c>
      <c r="F457" s="40">
        <v>126.96666666666667</v>
      </c>
      <c r="G457" s="40">
        <v>124.78333333333333</v>
      </c>
      <c r="H457" s="40">
        <v>136.8833333333333</v>
      </c>
      <c r="I457" s="40">
        <v>139.06666666666663</v>
      </c>
      <c r="J457" s="40">
        <v>142.93333333333328</v>
      </c>
      <c r="K457" s="31">
        <v>135.19999999999999</v>
      </c>
      <c r="L457" s="31">
        <v>129.15</v>
      </c>
      <c r="M457" s="31">
        <v>14.58201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279.8</v>
      </c>
      <c r="D458" s="40">
        <v>276.58333333333331</v>
      </c>
      <c r="E458" s="40">
        <v>271.66666666666663</v>
      </c>
      <c r="F458" s="40">
        <v>263.5333333333333</v>
      </c>
      <c r="G458" s="40">
        <v>258.61666666666662</v>
      </c>
      <c r="H458" s="40">
        <v>284.71666666666664</v>
      </c>
      <c r="I458" s="40">
        <v>289.63333333333327</v>
      </c>
      <c r="J458" s="40">
        <v>297.76666666666665</v>
      </c>
      <c r="K458" s="31">
        <v>281.5</v>
      </c>
      <c r="L458" s="31">
        <v>268.45</v>
      </c>
      <c r="M458" s="31">
        <v>375.89121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125.9</v>
      </c>
      <c r="D459" s="40">
        <v>125.38333333333333</v>
      </c>
      <c r="E459" s="40">
        <v>124.16666666666666</v>
      </c>
      <c r="F459" s="40">
        <v>122.43333333333334</v>
      </c>
      <c r="G459" s="40">
        <v>121.21666666666667</v>
      </c>
      <c r="H459" s="40">
        <v>127.11666666666665</v>
      </c>
      <c r="I459" s="40">
        <v>128.33333333333331</v>
      </c>
      <c r="J459" s="40">
        <v>130.06666666666663</v>
      </c>
      <c r="K459" s="31">
        <v>126.6</v>
      </c>
      <c r="L459" s="31">
        <v>123.65</v>
      </c>
      <c r="M459" s="31">
        <v>228.09810999999999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1404.65</v>
      </c>
      <c r="D460" s="40">
        <v>1400.55</v>
      </c>
      <c r="E460" s="40">
        <v>1381.1</v>
      </c>
      <c r="F460" s="40">
        <v>1357.55</v>
      </c>
      <c r="G460" s="40">
        <v>1338.1</v>
      </c>
      <c r="H460" s="40">
        <v>1424.1</v>
      </c>
      <c r="I460" s="40">
        <v>1443.5500000000002</v>
      </c>
      <c r="J460" s="40">
        <v>1467.1</v>
      </c>
      <c r="K460" s="31">
        <v>1420</v>
      </c>
      <c r="L460" s="31">
        <v>1377</v>
      </c>
      <c r="M460" s="31">
        <v>176.07579000000001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4020.55</v>
      </c>
      <c r="D461" s="40">
        <v>3999.3666666666668</v>
      </c>
      <c r="E461" s="40">
        <v>3939.7333333333336</v>
      </c>
      <c r="F461" s="40">
        <v>3858.916666666667</v>
      </c>
      <c r="G461" s="40">
        <v>3799.2833333333338</v>
      </c>
      <c r="H461" s="40">
        <v>4080.1833333333334</v>
      </c>
      <c r="I461" s="40">
        <v>4139.8166666666666</v>
      </c>
      <c r="J461" s="40">
        <v>4220.6333333333332</v>
      </c>
      <c r="K461" s="31">
        <v>4059</v>
      </c>
      <c r="L461" s="31">
        <v>3918.55</v>
      </c>
      <c r="M461" s="31">
        <v>9.0719999999999995E-2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1463.35</v>
      </c>
      <c r="D462" s="40">
        <v>1450.1166666666668</v>
      </c>
      <c r="E462" s="40">
        <v>1433.2333333333336</v>
      </c>
      <c r="F462" s="40">
        <v>1403.1166666666668</v>
      </c>
      <c r="G462" s="40">
        <v>1386.2333333333336</v>
      </c>
      <c r="H462" s="40">
        <v>1480.2333333333336</v>
      </c>
      <c r="I462" s="40">
        <v>1497.1166666666668</v>
      </c>
      <c r="J462" s="40">
        <v>1527.2333333333336</v>
      </c>
      <c r="K462" s="31">
        <v>1467</v>
      </c>
      <c r="L462" s="31">
        <v>1420</v>
      </c>
      <c r="M462" s="31">
        <v>53.669229999999999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152.80000000000001</v>
      </c>
      <c r="D463" s="40">
        <v>153.48333333333335</v>
      </c>
      <c r="E463" s="40">
        <v>147.9666666666667</v>
      </c>
      <c r="F463" s="40">
        <v>143.13333333333335</v>
      </c>
      <c r="G463" s="40">
        <v>137.6166666666667</v>
      </c>
      <c r="H463" s="40">
        <v>158.31666666666669</v>
      </c>
      <c r="I463" s="40">
        <v>163.83333333333334</v>
      </c>
      <c r="J463" s="40">
        <v>168.66666666666669</v>
      </c>
      <c r="K463" s="31">
        <v>159</v>
      </c>
      <c r="L463" s="31">
        <v>148.65</v>
      </c>
      <c r="M463" s="31">
        <v>39.888530000000003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960.2</v>
      </c>
      <c r="D464" s="40">
        <v>954.93333333333339</v>
      </c>
      <c r="E464" s="40">
        <v>941.31666666666683</v>
      </c>
      <c r="F464" s="40">
        <v>922.43333333333339</v>
      </c>
      <c r="G464" s="40">
        <v>908.81666666666683</v>
      </c>
      <c r="H464" s="40">
        <v>973.81666666666683</v>
      </c>
      <c r="I464" s="40">
        <v>987.43333333333339</v>
      </c>
      <c r="J464" s="40">
        <v>1006.3166666666668</v>
      </c>
      <c r="K464" s="31">
        <v>968.55</v>
      </c>
      <c r="L464" s="31">
        <v>936.05</v>
      </c>
      <c r="M464" s="31">
        <v>3.2059500000000001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1348.9</v>
      </c>
      <c r="D465" s="40">
        <v>1349.3500000000001</v>
      </c>
      <c r="E465" s="40">
        <v>1335.5500000000002</v>
      </c>
      <c r="F465" s="40">
        <v>1322.2</v>
      </c>
      <c r="G465" s="40">
        <v>1308.4000000000001</v>
      </c>
      <c r="H465" s="40">
        <v>1362.7000000000003</v>
      </c>
      <c r="I465" s="40">
        <v>1376.5</v>
      </c>
      <c r="J465" s="40">
        <v>1389.8500000000004</v>
      </c>
      <c r="K465" s="31">
        <v>1363.15</v>
      </c>
      <c r="L465" s="31">
        <v>1336</v>
      </c>
      <c r="M465" s="31">
        <v>0.27825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1280.4000000000001</v>
      </c>
      <c r="D466" s="40">
        <v>1274.3333333333335</v>
      </c>
      <c r="E466" s="40">
        <v>1258.7166666666669</v>
      </c>
      <c r="F466" s="40">
        <v>1237.0333333333335</v>
      </c>
      <c r="G466" s="40">
        <v>1221.416666666667</v>
      </c>
      <c r="H466" s="40">
        <v>1296.0166666666669</v>
      </c>
      <c r="I466" s="40">
        <v>1311.6333333333337</v>
      </c>
      <c r="J466" s="40">
        <v>1333.3166666666668</v>
      </c>
      <c r="K466" s="31">
        <v>1289.95</v>
      </c>
      <c r="L466" s="31">
        <v>1252.6500000000001</v>
      </c>
      <c r="M466" s="31">
        <v>2.6992699999999998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1535.5</v>
      </c>
      <c r="D467" s="40">
        <v>1528.8333333333333</v>
      </c>
      <c r="E467" s="40">
        <v>1506.6666666666665</v>
      </c>
      <c r="F467" s="40">
        <v>1477.8333333333333</v>
      </c>
      <c r="G467" s="40">
        <v>1455.6666666666665</v>
      </c>
      <c r="H467" s="40">
        <v>1557.6666666666665</v>
      </c>
      <c r="I467" s="40">
        <v>1579.833333333333</v>
      </c>
      <c r="J467" s="40">
        <v>1608.6666666666665</v>
      </c>
      <c r="K467" s="31">
        <v>1551</v>
      </c>
      <c r="L467" s="31">
        <v>1500</v>
      </c>
      <c r="M467" s="31">
        <v>0.65859999999999996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1869.6</v>
      </c>
      <c r="D468" s="40">
        <v>1869.8333333333333</v>
      </c>
      <c r="E468" s="40">
        <v>1852.3666666666666</v>
      </c>
      <c r="F468" s="40">
        <v>1835.1333333333332</v>
      </c>
      <c r="G468" s="40">
        <v>1817.6666666666665</v>
      </c>
      <c r="H468" s="40">
        <v>1887.0666666666666</v>
      </c>
      <c r="I468" s="40">
        <v>1904.5333333333333</v>
      </c>
      <c r="J468" s="40">
        <v>1921.7666666666667</v>
      </c>
      <c r="K468" s="31">
        <v>1887.3</v>
      </c>
      <c r="L468" s="31">
        <v>1852.6</v>
      </c>
      <c r="M468" s="31">
        <v>10.03905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3056.55</v>
      </c>
      <c r="D469" s="40">
        <v>3051.6166666666668</v>
      </c>
      <c r="E469" s="40">
        <v>3011.7333333333336</v>
      </c>
      <c r="F469" s="40">
        <v>2966.916666666667</v>
      </c>
      <c r="G469" s="40">
        <v>2927.0333333333338</v>
      </c>
      <c r="H469" s="40">
        <v>3096.4333333333334</v>
      </c>
      <c r="I469" s="40">
        <v>3136.3166666666666</v>
      </c>
      <c r="J469" s="40">
        <v>3181.1333333333332</v>
      </c>
      <c r="K469" s="31">
        <v>3091.5</v>
      </c>
      <c r="L469" s="31">
        <v>3006.8</v>
      </c>
      <c r="M469" s="31">
        <v>1.0702400000000001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460.45</v>
      </c>
      <c r="D470" s="40">
        <v>457.18333333333339</v>
      </c>
      <c r="E470" s="40">
        <v>451.36666666666679</v>
      </c>
      <c r="F470" s="40">
        <v>442.28333333333342</v>
      </c>
      <c r="G470" s="40">
        <v>436.46666666666681</v>
      </c>
      <c r="H470" s="40">
        <v>466.26666666666677</v>
      </c>
      <c r="I470" s="40">
        <v>472.08333333333337</v>
      </c>
      <c r="J470" s="40">
        <v>481.16666666666674</v>
      </c>
      <c r="K470" s="31">
        <v>463</v>
      </c>
      <c r="L470" s="31">
        <v>448.1</v>
      </c>
      <c r="M470" s="31">
        <v>5.6090999999999998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900.75</v>
      </c>
      <c r="D471" s="40">
        <v>893.31666666666661</v>
      </c>
      <c r="E471" s="40">
        <v>883.63333333333321</v>
      </c>
      <c r="F471" s="40">
        <v>866.51666666666665</v>
      </c>
      <c r="G471" s="40">
        <v>856.83333333333326</v>
      </c>
      <c r="H471" s="40">
        <v>910.43333333333317</v>
      </c>
      <c r="I471" s="40">
        <v>920.11666666666656</v>
      </c>
      <c r="J471" s="40">
        <v>937.23333333333312</v>
      </c>
      <c r="K471" s="31">
        <v>903</v>
      </c>
      <c r="L471" s="31">
        <v>876.2</v>
      </c>
      <c r="M471" s="31">
        <v>5.1270899999999999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20.45</v>
      </c>
      <c r="D472" s="40">
        <v>20.133333333333333</v>
      </c>
      <c r="E472" s="40">
        <v>19.816666666666666</v>
      </c>
      <c r="F472" s="40">
        <v>19.183333333333334</v>
      </c>
      <c r="G472" s="40">
        <v>18.866666666666667</v>
      </c>
      <c r="H472" s="40">
        <v>20.766666666666666</v>
      </c>
      <c r="I472" s="40">
        <v>21.083333333333329</v>
      </c>
      <c r="J472" s="40">
        <v>21.716666666666665</v>
      </c>
      <c r="K472" s="31">
        <v>20.45</v>
      </c>
      <c r="L472" s="31">
        <v>19.5</v>
      </c>
      <c r="M472" s="31">
        <v>160.12280000000001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125.45</v>
      </c>
      <c r="D473" s="40">
        <v>124.71666666666665</v>
      </c>
      <c r="E473" s="40">
        <v>121.93333333333331</v>
      </c>
      <c r="F473" s="40">
        <v>118.41666666666666</v>
      </c>
      <c r="G473" s="40">
        <v>115.63333333333331</v>
      </c>
      <c r="H473" s="40">
        <v>128.23333333333329</v>
      </c>
      <c r="I473" s="40">
        <v>131.01666666666665</v>
      </c>
      <c r="J473" s="40">
        <v>134.5333333333333</v>
      </c>
      <c r="K473" s="31">
        <v>127.5</v>
      </c>
      <c r="L473" s="31">
        <v>121.2</v>
      </c>
      <c r="M473" s="31">
        <v>1.5104900000000001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1281.3</v>
      </c>
      <c r="D474" s="40">
        <v>1285.55</v>
      </c>
      <c r="E474" s="40">
        <v>1261.1999999999998</v>
      </c>
      <c r="F474" s="40">
        <v>1241.0999999999999</v>
      </c>
      <c r="G474" s="40">
        <v>1216.7499999999998</v>
      </c>
      <c r="H474" s="40">
        <v>1305.6499999999999</v>
      </c>
      <c r="I474" s="40">
        <v>1329.9999999999998</v>
      </c>
      <c r="J474" s="40">
        <v>1350.1</v>
      </c>
      <c r="K474" s="31">
        <v>1309.9000000000001</v>
      </c>
      <c r="L474" s="31">
        <v>1265.45</v>
      </c>
      <c r="M474" s="31">
        <v>0.82310000000000005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12.6</v>
      </c>
      <c r="D475" s="40">
        <v>12.616666666666667</v>
      </c>
      <c r="E475" s="40">
        <v>12.483333333333334</v>
      </c>
      <c r="F475" s="40">
        <v>12.366666666666667</v>
      </c>
      <c r="G475" s="40">
        <v>12.233333333333334</v>
      </c>
      <c r="H475" s="40">
        <v>12.733333333333334</v>
      </c>
      <c r="I475" s="40">
        <v>12.866666666666667</v>
      </c>
      <c r="J475" s="40">
        <v>12.983333333333334</v>
      </c>
      <c r="K475" s="31">
        <v>12.75</v>
      </c>
      <c r="L475" s="31">
        <v>12.5</v>
      </c>
      <c r="M475" s="31">
        <v>23.094059999999999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460.6</v>
      </c>
      <c r="D476" s="40">
        <v>453.34999999999997</v>
      </c>
      <c r="E476" s="40">
        <v>438.69999999999993</v>
      </c>
      <c r="F476" s="40">
        <v>416.79999999999995</v>
      </c>
      <c r="G476" s="40">
        <v>402.14999999999992</v>
      </c>
      <c r="H476" s="40">
        <v>475.24999999999994</v>
      </c>
      <c r="I476" s="40">
        <v>489.89999999999992</v>
      </c>
      <c r="J476" s="40">
        <v>511.79999999999995</v>
      </c>
      <c r="K476" s="31">
        <v>468</v>
      </c>
      <c r="L476" s="31">
        <v>431.45</v>
      </c>
      <c r="M476" s="31">
        <v>6.10792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731.05</v>
      </c>
      <c r="D477" s="40">
        <v>726.94999999999993</v>
      </c>
      <c r="E477" s="40">
        <v>721.09999999999991</v>
      </c>
      <c r="F477" s="40">
        <v>711.15</v>
      </c>
      <c r="G477" s="40">
        <v>705.3</v>
      </c>
      <c r="H477" s="40">
        <v>736.89999999999986</v>
      </c>
      <c r="I477" s="40">
        <v>742.75</v>
      </c>
      <c r="J477" s="40">
        <v>752.69999999999982</v>
      </c>
      <c r="K477" s="31">
        <v>732.8</v>
      </c>
      <c r="L477" s="31">
        <v>717</v>
      </c>
      <c r="M477" s="31">
        <v>17.719560000000001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1093.9000000000001</v>
      </c>
      <c r="D478" s="40">
        <v>1091.8500000000001</v>
      </c>
      <c r="E478" s="40">
        <v>1069.3500000000004</v>
      </c>
      <c r="F478" s="40">
        <v>1044.8000000000002</v>
      </c>
      <c r="G478" s="40">
        <v>1022.3000000000004</v>
      </c>
      <c r="H478" s="40">
        <v>1116.4000000000003</v>
      </c>
      <c r="I478" s="40">
        <v>1138.8999999999999</v>
      </c>
      <c r="J478" s="40">
        <v>1163.4500000000003</v>
      </c>
      <c r="K478" s="31">
        <v>1114.3499999999999</v>
      </c>
      <c r="L478" s="31">
        <v>1067.3</v>
      </c>
      <c r="M478" s="31">
        <v>2.94658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157.44999999999999</v>
      </c>
      <c r="D479" s="40">
        <v>157.85</v>
      </c>
      <c r="E479" s="40">
        <v>150.69999999999999</v>
      </c>
      <c r="F479" s="40">
        <v>143.94999999999999</v>
      </c>
      <c r="G479" s="40">
        <v>136.79999999999998</v>
      </c>
      <c r="H479" s="40">
        <v>164.6</v>
      </c>
      <c r="I479" s="40">
        <v>171.75000000000003</v>
      </c>
      <c r="J479" s="40">
        <v>178.5</v>
      </c>
      <c r="K479" s="31">
        <v>165</v>
      </c>
      <c r="L479" s="31">
        <v>151.1</v>
      </c>
      <c r="M479" s="31">
        <v>29.102399999999999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20.25</v>
      </c>
      <c r="D480" s="40">
        <v>19.983333333333331</v>
      </c>
      <c r="E480" s="40">
        <v>19.166666666666661</v>
      </c>
      <c r="F480" s="40">
        <v>18.083333333333329</v>
      </c>
      <c r="G480" s="40">
        <v>17.266666666666659</v>
      </c>
      <c r="H480" s="40">
        <v>21.066666666666663</v>
      </c>
      <c r="I480" s="40">
        <v>21.883333333333333</v>
      </c>
      <c r="J480" s="40">
        <v>22.966666666666665</v>
      </c>
      <c r="K480" s="31">
        <v>20.8</v>
      </c>
      <c r="L480" s="31">
        <v>18.899999999999999</v>
      </c>
      <c r="M480" s="31">
        <v>248.39487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7455.35</v>
      </c>
      <c r="D481" s="40">
        <v>7433.583333333333</v>
      </c>
      <c r="E481" s="40">
        <v>7392.4666666666662</v>
      </c>
      <c r="F481" s="40">
        <v>7329.583333333333</v>
      </c>
      <c r="G481" s="40">
        <v>7288.4666666666662</v>
      </c>
      <c r="H481" s="40">
        <v>7496.4666666666662</v>
      </c>
      <c r="I481" s="40">
        <v>7537.583333333333</v>
      </c>
      <c r="J481" s="40">
        <v>7600.4666666666662</v>
      </c>
      <c r="K481" s="31">
        <v>7474.7</v>
      </c>
      <c r="L481" s="31">
        <v>7370.7</v>
      </c>
      <c r="M481" s="31">
        <v>1.74447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33.35</v>
      </c>
      <c r="D482" s="40">
        <v>33.333333333333336</v>
      </c>
      <c r="E482" s="40">
        <v>33.016666666666673</v>
      </c>
      <c r="F482" s="40">
        <v>32.683333333333337</v>
      </c>
      <c r="G482" s="40">
        <v>32.366666666666674</v>
      </c>
      <c r="H482" s="40">
        <v>33.666666666666671</v>
      </c>
      <c r="I482" s="40">
        <v>33.983333333333334</v>
      </c>
      <c r="J482" s="40">
        <v>34.31666666666667</v>
      </c>
      <c r="K482" s="31">
        <v>33.65</v>
      </c>
      <c r="L482" s="31">
        <v>33</v>
      </c>
      <c r="M482" s="31">
        <v>36.030790000000003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1454.1</v>
      </c>
      <c r="D483" s="40">
        <v>1460.2833333333335</v>
      </c>
      <c r="E483" s="40">
        <v>1442.5666666666671</v>
      </c>
      <c r="F483" s="40">
        <v>1431.0333333333335</v>
      </c>
      <c r="G483" s="40">
        <v>1413.3166666666671</v>
      </c>
      <c r="H483" s="40">
        <v>1471.8166666666671</v>
      </c>
      <c r="I483" s="40">
        <v>1489.5333333333338</v>
      </c>
      <c r="J483" s="40">
        <v>1501.0666666666671</v>
      </c>
      <c r="K483" s="31">
        <v>1478</v>
      </c>
      <c r="L483" s="31">
        <v>1448.75</v>
      </c>
      <c r="M483" s="31">
        <v>4.7472899999999996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692.85</v>
      </c>
      <c r="D484" s="40">
        <v>695.83333333333337</v>
      </c>
      <c r="E484" s="40">
        <v>685.26666666666677</v>
      </c>
      <c r="F484" s="40">
        <v>677.68333333333339</v>
      </c>
      <c r="G484" s="40">
        <v>667.11666666666679</v>
      </c>
      <c r="H484" s="40">
        <v>703.41666666666674</v>
      </c>
      <c r="I484" s="40">
        <v>713.98333333333335</v>
      </c>
      <c r="J484" s="40">
        <v>721.56666666666672</v>
      </c>
      <c r="K484" s="31">
        <v>706.4</v>
      </c>
      <c r="L484" s="31">
        <v>688.25</v>
      </c>
      <c r="M484" s="31">
        <v>16.21285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240.35</v>
      </c>
      <c r="D485" s="40">
        <v>239.36666666666665</v>
      </c>
      <c r="E485" s="40">
        <v>236.18333333333328</v>
      </c>
      <c r="F485" s="40">
        <v>232.01666666666662</v>
      </c>
      <c r="G485" s="40">
        <v>228.83333333333326</v>
      </c>
      <c r="H485" s="40">
        <v>243.5333333333333</v>
      </c>
      <c r="I485" s="40">
        <v>246.71666666666664</v>
      </c>
      <c r="J485" s="40">
        <v>250.88333333333333</v>
      </c>
      <c r="K485" s="31">
        <v>242.55</v>
      </c>
      <c r="L485" s="31">
        <v>235.2</v>
      </c>
      <c r="M485" s="31">
        <v>6.0448599999999999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3542.25</v>
      </c>
      <c r="D486" s="40">
        <v>3530.7833333333333</v>
      </c>
      <c r="E486" s="40">
        <v>3477.9666666666667</v>
      </c>
      <c r="F486" s="40">
        <v>3413.6833333333334</v>
      </c>
      <c r="G486" s="40">
        <v>3360.8666666666668</v>
      </c>
      <c r="H486" s="40">
        <v>3595.0666666666666</v>
      </c>
      <c r="I486" s="40">
        <v>3647.8833333333332</v>
      </c>
      <c r="J486" s="40">
        <v>3712.1666666666665</v>
      </c>
      <c r="K486" s="31">
        <v>3583.6</v>
      </c>
      <c r="L486" s="31">
        <v>3466.5</v>
      </c>
      <c r="M486" s="31">
        <v>0.16342999999999999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460.65</v>
      </c>
      <c r="D487" s="40">
        <v>456.95</v>
      </c>
      <c r="E487" s="40">
        <v>446.09999999999997</v>
      </c>
      <c r="F487" s="40">
        <v>431.54999999999995</v>
      </c>
      <c r="G487" s="40">
        <v>420.69999999999993</v>
      </c>
      <c r="H487" s="40">
        <v>471.5</v>
      </c>
      <c r="I487" s="40">
        <v>482.35</v>
      </c>
      <c r="J487" s="40">
        <v>496.90000000000003</v>
      </c>
      <c r="K487" s="31">
        <v>467.8</v>
      </c>
      <c r="L487" s="31">
        <v>442.4</v>
      </c>
      <c r="M487" s="31">
        <v>5.6841299999999997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3335.1</v>
      </c>
      <c r="D488" s="40">
        <v>3347.15</v>
      </c>
      <c r="E488" s="40">
        <v>3307.75</v>
      </c>
      <c r="F488" s="40">
        <v>3280.4</v>
      </c>
      <c r="G488" s="40">
        <v>3241</v>
      </c>
      <c r="H488" s="40">
        <v>3374.5</v>
      </c>
      <c r="I488" s="40">
        <v>3413.9000000000005</v>
      </c>
      <c r="J488" s="40">
        <v>3441.25</v>
      </c>
      <c r="K488" s="31">
        <v>3386.55</v>
      </c>
      <c r="L488" s="31">
        <v>3319.8</v>
      </c>
      <c r="M488" s="31">
        <v>6.7659999999999998E-2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721.8</v>
      </c>
      <c r="D489" s="40">
        <v>714.51666666666654</v>
      </c>
      <c r="E489" s="40">
        <v>704.3833333333331</v>
      </c>
      <c r="F489" s="40">
        <v>686.96666666666658</v>
      </c>
      <c r="G489" s="40">
        <v>676.83333333333314</v>
      </c>
      <c r="H489" s="40">
        <v>731.93333333333305</v>
      </c>
      <c r="I489" s="40">
        <v>742.06666666666649</v>
      </c>
      <c r="J489" s="40">
        <v>759.48333333333301</v>
      </c>
      <c r="K489" s="31">
        <v>724.65</v>
      </c>
      <c r="L489" s="31">
        <v>697.1</v>
      </c>
      <c r="M489" s="31">
        <v>0.99963000000000002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39.4</v>
      </c>
      <c r="D490" s="40">
        <v>39.533333333333331</v>
      </c>
      <c r="E490" s="40">
        <v>38.716666666666661</v>
      </c>
      <c r="F490" s="40">
        <v>38.033333333333331</v>
      </c>
      <c r="G490" s="40">
        <v>37.216666666666661</v>
      </c>
      <c r="H490" s="40">
        <v>40.216666666666661</v>
      </c>
      <c r="I490" s="40">
        <v>41.033333333333324</v>
      </c>
      <c r="J490" s="40">
        <v>41.716666666666661</v>
      </c>
      <c r="K490" s="31">
        <v>40.35</v>
      </c>
      <c r="L490" s="31">
        <v>38.85</v>
      </c>
      <c r="M490" s="31">
        <v>73.296139999999994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1326.2</v>
      </c>
      <c r="D491" s="40">
        <v>1315.7833333333335</v>
      </c>
      <c r="E491" s="40">
        <v>1294.9666666666672</v>
      </c>
      <c r="F491" s="40">
        <v>1263.7333333333336</v>
      </c>
      <c r="G491" s="40">
        <v>1242.9166666666672</v>
      </c>
      <c r="H491" s="40">
        <v>1347.0166666666671</v>
      </c>
      <c r="I491" s="40">
        <v>1367.8333333333333</v>
      </c>
      <c r="J491" s="40">
        <v>1399.0666666666671</v>
      </c>
      <c r="K491" s="31">
        <v>1336.6</v>
      </c>
      <c r="L491" s="31">
        <v>1284.55</v>
      </c>
      <c r="M491" s="31">
        <v>0.30969000000000002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1721.3</v>
      </c>
      <c r="D492" s="40">
        <v>1695.45</v>
      </c>
      <c r="E492" s="40">
        <v>1662.9</v>
      </c>
      <c r="F492" s="40">
        <v>1604.5</v>
      </c>
      <c r="G492" s="40">
        <v>1571.95</v>
      </c>
      <c r="H492" s="40">
        <v>1753.8500000000001</v>
      </c>
      <c r="I492" s="40">
        <v>1786.3999999999999</v>
      </c>
      <c r="J492" s="40">
        <v>1844.8000000000002</v>
      </c>
      <c r="K492" s="31">
        <v>1728</v>
      </c>
      <c r="L492" s="31">
        <v>1637.05</v>
      </c>
      <c r="M492" s="31">
        <v>0.51010999999999995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288.39999999999998</v>
      </c>
      <c r="D493" s="40">
        <v>286.13333333333333</v>
      </c>
      <c r="E493" s="40">
        <v>282.36666666666667</v>
      </c>
      <c r="F493" s="40">
        <v>276.33333333333337</v>
      </c>
      <c r="G493" s="40">
        <v>272.56666666666672</v>
      </c>
      <c r="H493" s="40">
        <v>292.16666666666663</v>
      </c>
      <c r="I493" s="40">
        <v>295.93333333333328</v>
      </c>
      <c r="J493" s="40">
        <v>301.96666666666658</v>
      </c>
      <c r="K493" s="31">
        <v>289.89999999999998</v>
      </c>
      <c r="L493" s="31">
        <v>280.10000000000002</v>
      </c>
      <c r="M493" s="31">
        <v>1.1300399999999999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806.8</v>
      </c>
      <c r="D494" s="40">
        <v>815.55000000000007</v>
      </c>
      <c r="E494" s="40">
        <v>792.10000000000014</v>
      </c>
      <c r="F494" s="40">
        <v>777.40000000000009</v>
      </c>
      <c r="G494" s="40">
        <v>753.95000000000016</v>
      </c>
      <c r="H494" s="40">
        <v>830.25000000000011</v>
      </c>
      <c r="I494" s="40">
        <v>853.70000000000016</v>
      </c>
      <c r="J494" s="40">
        <v>868.40000000000009</v>
      </c>
      <c r="K494" s="31">
        <v>839</v>
      </c>
      <c r="L494" s="31">
        <v>800.85</v>
      </c>
      <c r="M494" s="31">
        <v>6.5841900000000004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286.39999999999998</v>
      </c>
      <c r="D495" s="40">
        <v>283.83333333333331</v>
      </c>
      <c r="E495" s="40">
        <v>278.66666666666663</v>
      </c>
      <c r="F495" s="40">
        <v>270.93333333333334</v>
      </c>
      <c r="G495" s="40">
        <v>265.76666666666665</v>
      </c>
      <c r="H495" s="40">
        <v>291.56666666666661</v>
      </c>
      <c r="I495" s="40">
        <v>296.73333333333323</v>
      </c>
      <c r="J495" s="40">
        <v>304.46666666666658</v>
      </c>
      <c r="K495" s="31">
        <v>289</v>
      </c>
      <c r="L495" s="31">
        <v>276.10000000000002</v>
      </c>
      <c r="M495" s="31">
        <v>329.36022000000003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2608.65</v>
      </c>
      <c r="D496" s="40">
        <v>2556.75</v>
      </c>
      <c r="E496" s="40">
        <v>2478.5</v>
      </c>
      <c r="F496" s="40">
        <v>2348.35</v>
      </c>
      <c r="G496" s="40">
        <v>2270.1</v>
      </c>
      <c r="H496" s="40">
        <v>2686.9</v>
      </c>
      <c r="I496" s="40">
        <v>2765.15</v>
      </c>
      <c r="J496" s="40">
        <v>2895.3</v>
      </c>
      <c r="K496" s="31">
        <v>2635</v>
      </c>
      <c r="L496" s="31">
        <v>2426.6</v>
      </c>
      <c r="M496" s="31">
        <v>1.90604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1785.35</v>
      </c>
      <c r="D497" s="40">
        <v>1787.55</v>
      </c>
      <c r="E497" s="40">
        <v>1763.85</v>
      </c>
      <c r="F497" s="40">
        <v>1742.35</v>
      </c>
      <c r="G497" s="40">
        <v>1718.6499999999999</v>
      </c>
      <c r="H497" s="40">
        <v>1809.05</v>
      </c>
      <c r="I497" s="40">
        <v>1832.7500000000002</v>
      </c>
      <c r="J497" s="40">
        <v>1854.25</v>
      </c>
      <c r="K497" s="31">
        <v>1811.25</v>
      </c>
      <c r="L497" s="31">
        <v>1766.05</v>
      </c>
      <c r="M497" s="31">
        <v>0.77859999999999996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6.25</v>
      </c>
      <c r="D498" s="40">
        <v>6.2</v>
      </c>
      <c r="E498" s="40">
        <v>6.1000000000000005</v>
      </c>
      <c r="F498" s="40">
        <v>5.95</v>
      </c>
      <c r="G498" s="40">
        <v>5.8500000000000005</v>
      </c>
      <c r="H498" s="40">
        <v>6.3500000000000005</v>
      </c>
      <c r="I498" s="40">
        <v>6.45</v>
      </c>
      <c r="J498" s="40">
        <v>6.6000000000000005</v>
      </c>
      <c r="K498" s="31">
        <v>6.3</v>
      </c>
      <c r="L498" s="31">
        <v>6.05</v>
      </c>
      <c r="M498" s="31">
        <v>1605.7197200000001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973.65</v>
      </c>
      <c r="D499" s="40">
        <v>972.21666666666658</v>
      </c>
      <c r="E499" s="40">
        <v>964.48333333333312</v>
      </c>
      <c r="F499" s="40">
        <v>955.31666666666649</v>
      </c>
      <c r="G499" s="40">
        <v>947.58333333333303</v>
      </c>
      <c r="H499" s="40">
        <v>981.38333333333321</v>
      </c>
      <c r="I499" s="40">
        <v>989.11666666666656</v>
      </c>
      <c r="J499" s="40">
        <v>998.2833333333333</v>
      </c>
      <c r="K499" s="31">
        <v>979.95</v>
      </c>
      <c r="L499" s="31">
        <v>963.05</v>
      </c>
      <c r="M499" s="31">
        <v>10.7408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7175.95</v>
      </c>
      <c r="D500" s="40">
        <v>7073.7666666666673</v>
      </c>
      <c r="E500" s="40">
        <v>6947.5333333333347</v>
      </c>
      <c r="F500" s="40">
        <v>6719.1166666666677</v>
      </c>
      <c r="G500" s="40">
        <v>6592.883333333335</v>
      </c>
      <c r="H500" s="40">
        <v>7302.1833333333343</v>
      </c>
      <c r="I500" s="40">
        <v>7428.4166666666661</v>
      </c>
      <c r="J500" s="40">
        <v>7656.8333333333339</v>
      </c>
      <c r="K500" s="31">
        <v>7200</v>
      </c>
      <c r="L500" s="31">
        <v>6845.35</v>
      </c>
      <c r="M500" s="31">
        <v>9.5409999999999995E-2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115.55</v>
      </c>
      <c r="D501" s="40">
        <v>114.38333333333333</v>
      </c>
      <c r="E501" s="40">
        <v>111.76666666666665</v>
      </c>
      <c r="F501" s="40">
        <v>107.98333333333332</v>
      </c>
      <c r="G501" s="40">
        <v>105.36666666666665</v>
      </c>
      <c r="H501" s="40">
        <v>118.16666666666666</v>
      </c>
      <c r="I501" s="40">
        <v>120.78333333333333</v>
      </c>
      <c r="J501" s="40">
        <v>124.56666666666666</v>
      </c>
      <c r="K501" s="31">
        <v>117</v>
      </c>
      <c r="L501" s="31">
        <v>110.6</v>
      </c>
      <c r="M501" s="31">
        <v>19.34018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127.65</v>
      </c>
      <c r="D502" s="40">
        <v>126.66666666666667</v>
      </c>
      <c r="E502" s="40">
        <v>124.58333333333334</v>
      </c>
      <c r="F502" s="40">
        <v>121.51666666666667</v>
      </c>
      <c r="G502" s="40">
        <v>119.43333333333334</v>
      </c>
      <c r="H502" s="40">
        <v>129.73333333333335</v>
      </c>
      <c r="I502" s="40">
        <v>131.81666666666669</v>
      </c>
      <c r="J502" s="40">
        <v>134.88333333333335</v>
      </c>
      <c r="K502" s="31">
        <v>128.75</v>
      </c>
      <c r="L502" s="31">
        <v>123.6</v>
      </c>
      <c r="M502" s="31">
        <v>14.059290000000001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513.04999999999995</v>
      </c>
      <c r="D503" s="40">
        <v>511.51666666666665</v>
      </c>
      <c r="E503" s="40">
        <v>506.48333333333335</v>
      </c>
      <c r="F503" s="40">
        <v>499.91666666666669</v>
      </c>
      <c r="G503" s="40">
        <v>494.88333333333338</v>
      </c>
      <c r="H503" s="40">
        <v>518.08333333333326</v>
      </c>
      <c r="I503" s="40">
        <v>523.11666666666656</v>
      </c>
      <c r="J503" s="40">
        <v>529.68333333333328</v>
      </c>
      <c r="K503" s="31">
        <v>516.54999999999995</v>
      </c>
      <c r="L503" s="31">
        <v>504.95</v>
      </c>
      <c r="M503" s="31">
        <v>1.2117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1996</v>
      </c>
      <c r="D504" s="40">
        <v>2004.3</v>
      </c>
      <c r="E504" s="40">
        <v>1979.8</v>
      </c>
      <c r="F504" s="40">
        <v>1963.6</v>
      </c>
      <c r="G504" s="40">
        <v>1939.1</v>
      </c>
      <c r="H504" s="40">
        <v>2020.5</v>
      </c>
      <c r="I504" s="40">
        <v>2045</v>
      </c>
      <c r="J504" s="40">
        <v>2061.1999999999998</v>
      </c>
      <c r="K504" s="31">
        <v>2028.8</v>
      </c>
      <c r="L504" s="31">
        <v>1988.1</v>
      </c>
      <c r="M504" s="31">
        <v>0.98714000000000002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633.54999999999995</v>
      </c>
      <c r="D505" s="40">
        <v>631.2166666666667</v>
      </c>
      <c r="E505" s="40">
        <v>626.43333333333339</v>
      </c>
      <c r="F505" s="40">
        <v>619.31666666666672</v>
      </c>
      <c r="G505" s="40">
        <v>614.53333333333342</v>
      </c>
      <c r="H505" s="40">
        <v>638.33333333333337</v>
      </c>
      <c r="I505" s="40">
        <v>643.11666666666667</v>
      </c>
      <c r="J505" s="40">
        <v>650.23333333333335</v>
      </c>
      <c r="K505" s="31">
        <v>636</v>
      </c>
      <c r="L505" s="31">
        <v>624.1</v>
      </c>
      <c r="M505" s="31">
        <v>44.837179999999996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447.25</v>
      </c>
      <c r="D506" s="40">
        <v>438.86666666666662</v>
      </c>
      <c r="E506" s="40">
        <v>428.53333333333325</v>
      </c>
      <c r="F506" s="40">
        <v>409.81666666666661</v>
      </c>
      <c r="G506" s="40">
        <v>399.48333333333323</v>
      </c>
      <c r="H506" s="40">
        <v>457.58333333333326</v>
      </c>
      <c r="I506" s="40">
        <v>467.91666666666663</v>
      </c>
      <c r="J506" s="40">
        <v>486.63333333333327</v>
      </c>
      <c r="K506" s="31">
        <v>449.2</v>
      </c>
      <c r="L506" s="31">
        <v>420.15</v>
      </c>
      <c r="M506" s="31">
        <v>5.5985899999999997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</v>
      </c>
      <c r="D507" s="40">
        <v>10.983333333333334</v>
      </c>
      <c r="E507" s="40">
        <v>10.716666666666669</v>
      </c>
      <c r="F507" s="40">
        <v>10.433333333333334</v>
      </c>
      <c r="G507" s="40">
        <v>10.166666666666668</v>
      </c>
      <c r="H507" s="40">
        <v>11.266666666666669</v>
      </c>
      <c r="I507" s="40">
        <v>11.533333333333335</v>
      </c>
      <c r="J507" s="40">
        <v>11.81666666666667</v>
      </c>
      <c r="K507" s="31">
        <v>11.25</v>
      </c>
      <c r="L507" s="31">
        <v>10.7</v>
      </c>
      <c r="M507" s="31">
        <v>1285.70784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172.05</v>
      </c>
      <c r="D508" s="40">
        <v>171.45000000000002</v>
      </c>
      <c r="E508" s="40">
        <v>170.20000000000005</v>
      </c>
      <c r="F508" s="40">
        <v>168.35000000000002</v>
      </c>
      <c r="G508" s="40">
        <v>167.10000000000005</v>
      </c>
      <c r="H508" s="40">
        <v>173.30000000000004</v>
      </c>
      <c r="I508" s="40">
        <v>174.54999999999998</v>
      </c>
      <c r="J508" s="40">
        <v>176.40000000000003</v>
      </c>
      <c r="K508" s="31">
        <v>172.7</v>
      </c>
      <c r="L508" s="31">
        <v>169.6</v>
      </c>
      <c r="M508" s="31">
        <v>65.709360000000004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437.95</v>
      </c>
      <c r="D509" s="40">
        <v>435.68333333333334</v>
      </c>
      <c r="E509" s="40">
        <v>430.26666666666665</v>
      </c>
      <c r="F509" s="40">
        <v>422.58333333333331</v>
      </c>
      <c r="G509" s="40">
        <v>417.16666666666663</v>
      </c>
      <c r="H509" s="40">
        <v>443.36666666666667</v>
      </c>
      <c r="I509" s="40">
        <v>448.7833333333333</v>
      </c>
      <c r="J509" s="40">
        <v>456.4666666666667</v>
      </c>
      <c r="K509" s="31">
        <v>441.1</v>
      </c>
      <c r="L509" s="31">
        <v>428</v>
      </c>
      <c r="M509" s="31">
        <v>7.1590100000000003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2221.5</v>
      </c>
      <c r="D510" s="40">
        <v>2217.1666666666665</v>
      </c>
      <c r="E510" s="40">
        <v>2194.3833333333332</v>
      </c>
      <c r="F510" s="40">
        <v>2167.2666666666669</v>
      </c>
      <c r="G510" s="40">
        <v>2144.4833333333336</v>
      </c>
      <c r="H510" s="40">
        <v>2244.2833333333328</v>
      </c>
      <c r="I510" s="40">
        <v>2267.0666666666666</v>
      </c>
      <c r="J510" s="40">
        <v>2294.1833333333325</v>
      </c>
      <c r="K510" s="31">
        <v>2239.9499999999998</v>
      </c>
      <c r="L510" s="31">
        <v>2190.0500000000002</v>
      </c>
      <c r="M510" s="31">
        <v>1.2612099999999999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2261.15</v>
      </c>
      <c r="D511" s="40">
        <v>2193.3166666666666</v>
      </c>
      <c r="E511" s="40">
        <v>2119.2833333333333</v>
      </c>
      <c r="F511" s="40">
        <v>1977.4166666666665</v>
      </c>
      <c r="G511" s="40">
        <v>1903.3833333333332</v>
      </c>
      <c r="H511" s="40">
        <v>2335.1833333333334</v>
      </c>
      <c r="I511" s="40">
        <v>2409.2166666666662</v>
      </c>
      <c r="J511" s="40">
        <v>2551.0833333333335</v>
      </c>
      <c r="K511" s="31">
        <v>2267.35</v>
      </c>
      <c r="L511" s="31">
        <v>2051.4499999999998</v>
      </c>
      <c r="M511" s="31">
        <v>0.27832000000000001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516"/>
      <c r="B5" s="517"/>
      <c r="C5" s="516"/>
      <c r="D5" s="517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518" t="s">
        <v>589</v>
      </c>
      <c r="C7" s="517"/>
      <c r="D7" s="7">
        <f>Main!B10</f>
        <v>44433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44432</v>
      </c>
      <c r="B10" s="32">
        <v>539528</v>
      </c>
      <c r="C10" s="31" t="s">
        <v>1051</v>
      </c>
      <c r="D10" s="31" t="s">
        <v>1073</v>
      </c>
      <c r="E10" s="31" t="s">
        <v>598</v>
      </c>
      <c r="F10" s="92">
        <v>50000</v>
      </c>
      <c r="G10" s="32">
        <v>29.19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44432</v>
      </c>
      <c r="B11" s="32">
        <v>539528</v>
      </c>
      <c r="C11" s="31" t="s">
        <v>1051</v>
      </c>
      <c r="D11" s="31" t="s">
        <v>1052</v>
      </c>
      <c r="E11" s="31" t="s">
        <v>599</v>
      </c>
      <c r="F11" s="92">
        <v>50000</v>
      </c>
      <c r="G11" s="32">
        <v>29.01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44432</v>
      </c>
      <c r="B12" s="32">
        <v>542484</v>
      </c>
      <c r="C12" s="31" t="s">
        <v>1111</v>
      </c>
      <c r="D12" s="31" t="s">
        <v>1112</v>
      </c>
      <c r="E12" s="31" t="s">
        <v>599</v>
      </c>
      <c r="F12" s="92">
        <v>914133</v>
      </c>
      <c r="G12" s="32">
        <v>261.75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44432</v>
      </c>
      <c r="B13" s="32">
        <v>542484</v>
      </c>
      <c r="C13" s="31" t="s">
        <v>1111</v>
      </c>
      <c r="D13" s="31" t="s">
        <v>1113</v>
      </c>
      <c r="E13" s="31" t="s">
        <v>598</v>
      </c>
      <c r="F13" s="92">
        <v>723477</v>
      </c>
      <c r="G13" s="32">
        <v>262.27999999999997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44432</v>
      </c>
      <c r="B14" s="32">
        <v>507944</v>
      </c>
      <c r="C14" s="31" t="s">
        <v>1114</v>
      </c>
      <c r="D14" s="31" t="s">
        <v>600</v>
      </c>
      <c r="E14" s="31" t="s">
        <v>598</v>
      </c>
      <c r="F14" s="92">
        <v>26087</v>
      </c>
      <c r="G14" s="32">
        <v>850.22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44432</v>
      </c>
      <c r="B15" s="32">
        <v>507944</v>
      </c>
      <c r="C15" s="31" t="s">
        <v>1114</v>
      </c>
      <c r="D15" s="31" t="s">
        <v>600</v>
      </c>
      <c r="E15" s="31" t="s">
        <v>599</v>
      </c>
      <c r="F15" s="92">
        <v>26087</v>
      </c>
      <c r="G15" s="32">
        <v>897.58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44432</v>
      </c>
      <c r="B16" s="32">
        <v>523186</v>
      </c>
      <c r="C16" s="31" t="s">
        <v>1115</v>
      </c>
      <c r="D16" s="31" t="s">
        <v>1116</v>
      </c>
      <c r="E16" s="31" t="s">
        <v>598</v>
      </c>
      <c r="F16" s="92">
        <v>11870</v>
      </c>
      <c r="G16" s="32">
        <v>222.24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44432</v>
      </c>
      <c r="B17" s="32">
        <v>539546</v>
      </c>
      <c r="C17" s="31" t="s">
        <v>1117</v>
      </c>
      <c r="D17" s="31" t="s">
        <v>1118</v>
      </c>
      <c r="E17" s="31" t="s">
        <v>598</v>
      </c>
      <c r="F17" s="92">
        <v>50593</v>
      </c>
      <c r="G17" s="32">
        <v>8.1999999999999993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44432</v>
      </c>
      <c r="B18" s="32">
        <v>511696</v>
      </c>
      <c r="C18" s="31" t="s">
        <v>1119</v>
      </c>
      <c r="D18" s="31" t="s">
        <v>1120</v>
      </c>
      <c r="E18" s="31" t="s">
        <v>598</v>
      </c>
      <c r="F18" s="92">
        <v>50000</v>
      </c>
      <c r="G18" s="32">
        <v>50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44432</v>
      </c>
      <c r="B19" s="32">
        <v>511696</v>
      </c>
      <c r="C19" s="31" t="s">
        <v>1119</v>
      </c>
      <c r="D19" s="31" t="s">
        <v>1121</v>
      </c>
      <c r="E19" s="31" t="s">
        <v>599</v>
      </c>
      <c r="F19" s="92">
        <v>50000</v>
      </c>
      <c r="G19" s="32">
        <v>50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44432</v>
      </c>
      <c r="B20" s="32">
        <v>530545</v>
      </c>
      <c r="C20" s="31" t="s">
        <v>1122</v>
      </c>
      <c r="D20" s="31" t="s">
        <v>1092</v>
      </c>
      <c r="E20" s="31" t="s">
        <v>599</v>
      </c>
      <c r="F20" s="92">
        <v>30000</v>
      </c>
      <c r="G20" s="32">
        <v>141.41999999999999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44432</v>
      </c>
      <c r="B21" s="32">
        <v>526797</v>
      </c>
      <c r="C21" s="31" t="s">
        <v>1053</v>
      </c>
      <c r="D21" s="31" t="s">
        <v>1054</v>
      </c>
      <c r="E21" s="31" t="s">
        <v>598</v>
      </c>
      <c r="F21" s="92">
        <v>11174479</v>
      </c>
      <c r="G21" s="32">
        <v>173.45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44432</v>
      </c>
      <c r="B22" s="32">
        <v>526797</v>
      </c>
      <c r="C22" s="31" t="s">
        <v>1053</v>
      </c>
      <c r="D22" s="31" t="s">
        <v>1123</v>
      </c>
      <c r="E22" s="31" t="s">
        <v>599</v>
      </c>
      <c r="F22" s="92">
        <v>1448055</v>
      </c>
      <c r="G22" s="32">
        <v>173.45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44432</v>
      </c>
      <c r="B23" s="32">
        <v>526797</v>
      </c>
      <c r="C23" s="31" t="s">
        <v>1053</v>
      </c>
      <c r="D23" s="31" t="s">
        <v>1055</v>
      </c>
      <c r="E23" s="31" t="s">
        <v>599</v>
      </c>
      <c r="F23" s="92">
        <v>9726424</v>
      </c>
      <c r="G23" s="32">
        <v>173.45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44432</v>
      </c>
      <c r="B24" s="32">
        <v>532894</v>
      </c>
      <c r="C24" s="31" t="s">
        <v>1124</v>
      </c>
      <c r="D24" s="31" t="s">
        <v>1125</v>
      </c>
      <c r="E24" s="31" t="s">
        <v>598</v>
      </c>
      <c r="F24" s="92">
        <v>800000</v>
      </c>
      <c r="G24" s="32">
        <v>5.88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44432</v>
      </c>
      <c r="B25" s="32">
        <v>532894</v>
      </c>
      <c r="C25" s="31" t="s">
        <v>1124</v>
      </c>
      <c r="D25" s="31" t="s">
        <v>1126</v>
      </c>
      <c r="E25" s="31" t="s">
        <v>599</v>
      </c>
      <c r="F25" s="92">
        <v>800000</v>
      </c>
      <c r="G25" s="32">
        <v>5.88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44432</v>
      </c>
      <c r="B26" s="32">
        <v>514360</v>
      </c>
      <c r="C26" s="31" t="s">
        <v>1127</v>
      </c>
      <c r="D26" s="31" t="s">
        <v>1128</v>
      </c>
      <c r="E26" s="31" t="s">
        <v>598</v>
      </c>
      <c r="F26" s="92">
        <v>100119</v>
      </c>
      <c r="G26" s="32">
        <v>24.6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44432</v>
      </c>
      <c r="B27" s="32">
        <v>514360</v>
      </c>
      <c r="C27" s="31" t="s">
        <v>1127</v>
      </c>
      <c r="D27" s="31" t="s">
        <v>1129</v>
      </c>
      <c r="E27" s="31" t="s">
        <v>599</v>
      </c>
      <c r="F27" s="92">
        <v>100000</v>
      </c>
      <c r="G27" s="32">
        <v>24.6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44432</v>
      </c>
      <c r="B28" s="32">
        <v>540702</v>
      </c>
      <c r="C28" s="31" t="s">
        <v>1081</v>
      </c>
      <c r="D28" s="31" t="s">
        <v>1083</v>
      </c>
      <c r="E28" s="31" t="s">
        <v>598</v>
      </c>
      <c r="F28" s="92">
        <v>269761</v>
      </c>
      <c r="G28" s="32">
        <v>80.45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44432</v>
      </c>
      <c r="B29" s="32">
        <v>540702</v>
      </c>
      <c r="C29" s="31" t="s">
        <v>1081</v>
      </c>
      <c r="D29" s="31" t="s">
        <v>1083</v>
      </c>
      <c r="E29" s="31" t="s">
        <v>599</v>
      </c>
      <c r="F29" s="92">
        <v>50510</v>
      </c>
      <c r="G29" s="32">
        <v>80.27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44432</v>
      </c>
      <c r="B30" s="32">
        <v>539767</v>
      </c>
      <c r="C30" s="31" t="s">
        <v>1074</v>
      </c>
      <c r="D30" s="31" t="s">
        <v>1130</v>
      </c>
      <c r="E30" s="31" t="s">
        <v>598</v>
      </c>
      <c r="F30" s="92">
        <v>30883</v>
      </c>
      <c r="G30" s="32">
        <v>12.91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44432</v>
      </c>
      <c r="B31" s="32">
        <v>539767</v>
      </c>
      <c r="C31" s="31" t="s">
        <v>1074</v>
      </c>
      <c r="D31" s="31" t="s">
        <v>1130</v>
      </c>
      <c r="E31" s="31" t="s">
        <v>599</v>
      </c>
      <c r="F31" s="92">
        <v>30000</v>
      </c>
      <c r="G31" s="32">
        <v>12.78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44432</v>
      </c>
      <c r="B32" s="32">
        <v>539767</v>
      </c>
      <c r="C32" s="31" t="s">
        <v>1074</v>
      </c>
      <c r="D32" s="31" t="s">
        <v>1075</v>
      </c>
      <c r="E32" s="31" t="s">
        <v>598</v>
      </c>
      <c r="F32" s="92">
        <v>41545</v>
      </c>
      <c r="G32" s="32">
        <v>12.78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44432</v>
      </c>
      <c r="B33" s="32">
        <v>517554</v>
      </c>
      <c r="C33" s="31" t="s">
        <v>1131</v>
      </c>
      <c r="D33" s="31" t="s">
        <v>1132</v>
      </c>
      <c r="E33" s="31" t="s">
        <v>598</v>
      </c>
      <c r="F33" s="92">
        <v>80000</v>
      </c>
      <c r="G33" s="32">
        <v>9.9499999999999993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44432</v>
      </c>
      <c r="B34" s="32">
        <v>517554</v>
      </c>
      <c r="C34" s="31" t="s">
        <v>1131</v>
      </c>
      <c r="D34" s="31" t="s">
        <v>1133</v>
      </c>
      <c r="E34" s="31" t="s">
        <v>599</v>
      </c>
      <c r="F34" s="92">
        <v>128629</v>
      </c>
      <c r="G34" s="32">
        <v>10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44432</v>
      </c>
      <c r="B35" s="32">
        <v>540416</v>
      </c>
      <c r="C35" s="31" t="s">
        <v>1076</v>
      </c>
      <c r="D35" s="31" t="s">
        <v>1077</v>
      </c>
      <c r="E35" s="31" t="s">
        <v>598</v>
      </c>
      <c r="F35" s="92">
        <v>27200</v>
      </c>
      <c r="G35" s="32">
        <v>87.95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44432</v>
      </c>
      <c r="B36" s="32">
        <v>533608</v>
      </c>
      <c r="C36" s="31" t="s">
        <v>1134</v>
      </c>
      <c r="D36" s="31" t="s">
        <v>1135</v>
      </c>
      <c r="E36" s="31" t="s">
        <v>598</v>
      </c>
      <c r="F36" s="92">
        <v>110000</v>
      </c>
      <c r="G36" s="32">
        <v>89.25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44432</v>
      </c>
      <c r="B37" s="32">
        <v>533608</v>
      </c>
      <c r="C37" s="31" t="s">
        <v>1134</v>
      </c>
      <c r="D37" s="31" t="s">
        <v>1136</v>
      </c>
      <c r="E37" s="31" t="s">
        <v>599</v>
      </c>
      <c r="F37" s="92">
        <v>110000</v>
      </c>
      <c r="G37" s="32">
        <v>89.25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44432</v>
      </c>
      <c r="B38" s="32">
        <v>539561</v>
      </c>
      <c r="C38" s="31" t="s">
        <v>1137</v>
      </c>
      <c r="D38" s="31" t="s">
        <v>1138</v>
      </c>
      <c r="E38" s="31" t="s">
        <v>598</v>
      </c>
      <c r="F38" s="92">
        <v>19901</v>
      </c>
      <c r="G38" s="32">
        <v>130.27000000000001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44432</v>
      </c>
      <c r="B39" s="32">
        <v>539561</v>
      </c>
      <c r="C39" s="31" t="s">
        <v>1137</v>
      </c>
      <c r="D39" s="31" t="s">
        <v>1139</v>
      </c>
      <c r="E39" s="31" t="s">
        <v>599</v>
      </c>
      <c r="F39" s="92">
        <v>20000</v>
      </c>
      <c r="G39" s="32">
        <v>130.27000000000001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44432</v>
      </c>
      <c r="B40" s="32">
        <v>519191</v>
      </c>
      <c r="C40" s="31" t="s">
        <v>1140</v>
      </c>
      <c r="D40" s="31" t="s">
        <v>1141</v>
      </c>
      <c r="E40" s="31" t="s">
        <v>598</v>
      </c>
      <c r="F40" s="92">
        <v>29648</v>
      </c>
      <c r="G40" s="32">
        <v>27.96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44432</v>
      </c>
      <c r="B41" s="32">
        <v>519191</v>
      </c>
      <c r="C41" s="31" t="s">
        <v>1140</v>
      </c>
      <c r="D41" s="31" t="s">
        <v>1141</v>
      </c>
      <c r="E41" s="31" t="s">
        <v>599</v>
      </c>
      <c r="F41" s="92">
        <v>16</v>
      </c>
      <c r="G41" s="32">
        <v>28.9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44432</v>
      </c>
      <c r="B42" s="32">
        <v>570005</v>
      </c>
      <c r="C42" s="31" t="s">
        <v>1028</v>
      </c>
      <c r="D42" s="31" t="s">
        <v>1142</v>
      </c>
      <c r="E42" s="31" t="s">
        <v>599</v>
      </c>
      <c r="F42" s="92">
        <v>300000</v>
      </c>
      <c r="G42" s="32">
        <v>4.9000000000000004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44432</v>
      </c>
      <c r="B43" s="32">
        <v>539584</v>
      </c>
      <c r="C43" s="31" t="s">
        <v>1056</v>
      </c>
      <c r="D43" s="31" t="s">
        <v>1143</v>
      </c>
      <c r="E43" s="31" t="s">
        <v>599</v>
      </c>
      <c r="F43" s="92">
        <v>1440256</v>
      </c>
      <c r="G43" s="32">
        <v>1.99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44432</v>
      </c>
      <c r="B44" s="32">
        <v>539584</v>
      </c>
      <c r="C44" s="31" t="s">
        <v>1056</v>
      </c>
      <c r="D44" s="31" t="s">
        <v>600</v>
      </c>
      <c r="E44" s="31" t="s">
        <v>598</v>
      </c>
      <c r="F44" s="92">
        <v>9</v>
      </c>
      <c r="G44" s="32">
        <v>1.98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44432</v>
      </c>
      <c r="B45" s="32">
        <v>539584</v>
      </c>
      <c r="C45" s="31" t="s">
        <v>1056</v>
      </c>
      <c r="D45" s="31" t="s">
        <v>600</v>
      </c>
      <c r="E45" s="31" t="s">
        <v>599</v>
      </c>
      <c r="F45" s="92">
        <v>2300018</v>
      </c>
      <c r="G45" s="32">
        <v>1.99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44432</v>
      </c>
      <c r="B46" s="32">
        <v>539584</v>
      </c>
      <c r="C46" s="31" t="s">
        <v>1056</v>
      </c>
      <c r="D46" s="31" t="s">
        <v>1144</v>
      </c>
      <c r="E46" s="31" t="s">
        <v>599</v>
      </c>
      <c r="F46" s="92">
        <v>499900</v>
      </c>
      <c r="G46" s="32">
        <v>1.99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44432</v>
      </c>
      <c r="B47" s="32">
        <v>539584</v>
      </c>
      <c r="C47" s="31" t="s">
        <v>1056</v>
      </c>
      <c r="D47" s="31" t="s">
        <v>1145</v>
      </c>
      <c r="E47" s="31" t="s">
        <v>599</v>
      </c>
      <c r="F47" s="92">
        <v>326000</v>
      </c>
      <c r="G47" s="32">
        <v>1.99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44432</v>
      </c>
      <c r="B48" s="32">
        <v>539584</v>
      </c>
      <c r="C48" s="31" t="s">
        <v>1056</v>
      </c>
      <c r="D48" s="31" t="s">
        <v>1146</v>
      </c>
      <c r="E48" s="31" t="s">
        <v>599</v>
      </c>
      <c r="F48" s="92">
        <v>344436</v>
      </c>
      <c r="G48" s="32">
        <v>1.99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44432</v>
      </c>
      <c r="B49" s="32">
        <v>539584</v>
      </c>
      <c r="C49" s="31" t="s">
        <v>1056</v>
      </c>
      <c r="D49" s="31" t="s">
        <v>1147</v>
      </c>
      <c r="E49" s="31" t="s">
        <v>599</v>
      </c>
      <c r="F49" s="92">
        <v>472000</v>
      </c>
      <c r="G49" s="32">
        <v>1.99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44432</v>
      </c>
      <c r="B50" s="32">
        <v>539584</v>
      </c>
      <c r="C50" s="31" t="s">
        <v>1056</v>
      </c>
      <c r="D50" s="31" t="s">
        <v>1148</v>
      </c>
      <c r="E50" s="31" t="s">
        <v>599</v>
      </c>
      <c r="F50" s="92">
        <v>485000</v>
      </c>
      <c r="G50" s="32">
        <v>1.99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44432</v>
      </c>
      <c r="B51" s="32">
        <v>539584</v>
      </c>
      <c r="C51" s="31" t="s">
        <v>1056</v>
      </c>
      <c r="D51" s="31" t="s">
        <v>1149</v>
      </c>
      <c r="E51" s="31" t="s">
        <v>599</v>
      </c>
      <c r="F51" s="92">
        <v>600000</v>
      </c>
      <c r="G51" s="32">
        <v>1.99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44432</v>
      </c>
      <c r="B52" s="32">
        <v>540253</v>
      </c>
      <c r="C52" s="31" t="s">
        <v>1150</v>
      </c>
      <c r="D52" s="31" t="s">
        <v>1151</v>
      </c>
      <c r="E52" s="31" t="s">
        <v>598</v>
      </c>
      <c r="F52" s="92">
        <v>45000</v>
      </c>
      <c r="G52" s="32">
        <v>1.34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44432</v>
      </c>
      <c r="B53" s="32">
        <v>540253</v>
      </c>
      <c r="C53" s="31" t="s">
        <v>1150</v>
      </c>
      <c r="D53" s="31" t="s">
        <v>1152</v>
      </c>
      <c r="E53" s="31" t="s">
        <v>599</v>
      </c>
      <c r="F53" s="92">
        <v>43006</v>
      </c>
      <c r="G53" s="32">
        <v>1.34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44432</v>
      </c>
      <c r="B54" s="32">
        <v>506655</v>
      </c>
      <c r="C54" s="31" t="s">
        <v>532</v>
      </c>
      <c r="D54" s="31" t="s">
        <v>1153</v>
      </c>
      <c r="E54" s="31" t="s">
        <v>598</v>
      </c>
      <c r="F54" s="92">
        <v>589498</v>
      </c>
      <c r="G54" s="32">
        <v>565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44432</v>
      </c>
      <c r="B55" s="32">
        <v>506655</v>
      </c>
      <c r="C55" s="31" t="s">
        <v>532</v>
      </c>
      <c r="D55" s="31" t="s">
        <v>1154</v>
      </c>
      <c r="E55" s="31" t="s">
        <v>599</v>
      </c>
      <c r="F55" s="92">
        <v>980681</v>
      </c>
      <c r="G55" s="32">
        <v>565.04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44432</v>
      </c>
      <c r="B56" s="32">
        <v>531411</v>
      </c>
      <c r="C56" s="31" t="s">
        <v>1155</v>
      </c>
      <c r="D56" s="31" t="s">
        <v>1156</v>
      </c>
      <c r="E56" s="31" t="s">
        <v>598</v>
      </c>
      <c r="F56" s="92">
        <v>1300000</v>
      </c>
      <c r="G56" s="32">
        <v>1.2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44432</v>
      </c>
      <c r="B57" s="32">
        <v>531411</v>
      </c>
      <c r="C57" s="31" t="s">
        <v>1155</v>
      </c>
      <c r="D57" s="31" t="s">
        <v>600</v>
      </c>
      <c r="E57" s="31" t="s">
        <v>598</v>
      </c>
      <c r="F57" s="92">
        <v>7</v>
      </c>
      <c r="G57" s="32">
        <v>1.21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44432</v>
      </c>
      <c r="B58" s="32">
        <v>531411</v>
      </c>
      <c r="C58" s="31" t="s">
        <v>1155</v>
      </c>
      <c r="D58" s="31" t="s">
        <v>600</v>
      </c>
      <c r="E58" s="31" t="s">
        <v>599</v>
      </c>
      <c r="F58" s="92">
        <v>687325</v>
      </c>
      <c r="G58" s="32">
        <v>1.24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44432</v>
      </c>
      <c r="B59" s="32">
        <v>532035</v>
      </c>
      <c r="C59" s="31" t="s">
        <v>1157</v>
      </c>
      <c r="D59" s="31" t="s">
        <v>1158</v>
      </c>
      <c r="E59" s="31" t="s">
        <v>598</v>
      </c>
      <c r="F59" s="92">
        <v>100000</v>
      </c>
      <c r="G59" s="32">
        <v>12.95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44432</v>
      </c>
      <c r="B60" s="32" t="s">
        <v>757</v>
      </c>
      <c r="C60" s="31" t="s">
        <v>1078</v>
      </c>
      <c r="D60" s="31" t="s">
        <v>1080</v>
      </c>
      <c r="E60" s="31" t="s">
        <v>598</v>
      </c>
      <c r="F60" s="92">
        <v>309480</v>
      </c>
      <c r="G60" s="32">
        <v>154.58000000000001</v>
      </c>
      <c r="H60" s="32" t="s">
        <v>601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44432</v>
      </c>
      <c r="B61" s="32" t="s">
        <v>757</v>
      </c>
      <c r="C61" s="31" t="s">
        <v>1078</v>
      </c>
      <c r="D61" s="31" t="s">
        <v>1079</v>
      </c>
      <c r="E61" s="31" t="s">
        <v>598</v>
      </c>
      <c r="F61" s="92">
        <v>308817</v>
      </c>
      <c r="G61" s="32">
        <v>154.58000000000001</v>
      </c>
      <c r="H61" s="32" t="s">
        <v>601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44432</v>
      </c>
      <c r="B62" s="32" t="s">
        <v>1159</v>
      </c>
      <c r="C62" s="20" t="s">
        <v>1160</v>
      </c>
      <c r="D62" s="20" t="s">
        <v>1161</v>
      </c>
      <c r="E62" s="31" t="s">
        <v>598</v>
      </c>
      <c r="F62" s="92">
        <v>25600</v>
      </c>
      <c r="G62" s="32">
        <v>104.43</v>
      </c>
      <c r="H62" s="32" t="s">
        <v>601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44432</v>
      </c>
      <c r="B63" s="32" t="s">
        <v>1159</v>
      </c>
      <c r="C63" s="31" t="s">
        <v>1160</v>
      </c>
      <c r="D63" s="31" t="s">
        <v>1162</v>
      </c>
      <c r="E63" s="31" t="s">
        <v>598</v>
      </c>
      <c r="F63" s="92">
        <v>27200</v>
      </c>
      <c r="G63" s="32">
        <v>103.79</v>
      </c>
      <c r="H63" s="32" t="s">
        <v>601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44432</v>
      </c>
      <c r="B64" s="32" t="s">
        <v>1163</v>
      </c>
      <c r="C64" s="31" t="s">
        <v>1164</v>
      </c>
      <c r="D64" s="31" t="s">
        <v>1165</v>
      </c>
      <c r="E64" s="31" t="s">
        <v>598</v>
      </c>
      <c r="F64" s="92">
        <v>167000</v>
      </c>
      <c r="G64" s="32">
        <v>123.54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44432</v>
      </c>
      <c r="B65" s="32" t="s">
        <v>1166</v>
      </c>
      <c r="C65" s="31" t="s">
        <v>1167</v>
      </c>
      <c r="D65" s="31" t="s">
        <v>600</v>
      </c>
      <c r="E65" s="31" t="s">
        <v>598</v>
      </c>
      <c r="F65" s="92">
        <v>150001</v>
      </c>
      <c r="G65" s="32">
        <v>76.69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44432</v>
      </c>
      <c r="B66" s="32" t="s">
        <v>1081</v>
      </c>
      <c r="C66" s="31" t="s">
        <v>1082</v>
      </c>
      <c r="D66" s="31" t="s">
        <v>1083</v>
      </c>
      <c r="E66" s="31" t="s">
        <v>598</v>
      </c>
      <c r="F66" s="92">
        <v>385974</v>
      </c>
      <c r="G66" s="32">
        <v>78.209999999999994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44432</v>
      </c>
      <c r="B67" s="32" t="s">
        <v>1018</v>
      </c>
      <c r="C67" s="31" t="s">
        <v>1019</v>
      </c>
      <c r="D67" s="31" t="s">
        <v>1168</v>
      </c>
      <c r="E67" s="31" t="s">
        <v>598</v>
      </c>
      <c r="F67" s="92">
        <v>92227</v>
      </c>
      <c r="G67" s="32">
        <v>53.48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44432</v>
      </c>
      <c r="B68" s="32" t="s">
        <v>1018</v>
      </c>
      <c r="C68" s="31" t="s">
        <v>1019</v>
      </c>
      <c r="D68" s="31" t="s">
        <v>1169</v>
      </c>
      <c r="E68" s="31" t="s">
        <v>598</v>
      </c>
      <c r="F68" s="92">
        <v>90961</v>
      </c>
      <c r="G68" s="32">
        <v>53.56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44432</v>
      </c>
      <c r="B69" s="32" t="s">
        <v>1170</v>
      </c>
      <c r="C69" s="31" t="s">
        <v>1171</v>
      </c>
      <c r="D69" s="31" t="s">
        <v>1090</v>
      </c>
      <c r="E69" s="31" t="s">
        <v>598</v>
      </c>
      <c r="F69" s="92">
        <v>756102</v>
      </c>
      <c r="G69" s="32">
        <v>18.36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44432</v>
      </c>
      <c r="B70" s="32" t="s">
        <v>1084</v>
      </c>
      <c r="C70" s="31" t="s">
        <v>1085</v>
      </c>
      <c r="D70" s="31" t="s">
        <v>1086</v>
      </c>
      <c r="E70" s="31" t="s">
        <v>598</v>
      </c>
      <c r="F70" s="92">
        <v>807206</v>
      </c>
      <c r="G70" s="32">
        <v>17.62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44432</v>
      </c>
      <c r="B71" s="32" t="s">
        <v>1084</v>
      </c>
      <c r="C71" s="31" t="s">
        <v>1085</v>
      </c>
      <c r="D71" s="31" t="s">
        <v>1172</v>
      </c>
      <c r="E71" s="31" t="s">
        <v>598</v>
      </c>
      <c r="F71" s="92">
        <v>305286</v>
      </c>
      <c r="G71" s="32">
        <v>17.28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44432</v>
      </c>
      <c r="B72" s="32" t="s">
        <v>1173</v>
      </c>
      <c r="C72" s="31" t="s">
        <v>1174</v>
      </c>
      <c r="D72" s="31" t="s">
        <v>1175</v>
      </c>
      <c r="E72" s="31" t="s">
        <v>598</v>
      </c>
      <c r="F72" s="92">
        <v>146078</v>
      </c>
      <c r="G72" s="32">
        <v>490.25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44432</v>
      </c>
      <c r="B73" s="32" t="s">
        <v>1176</v>
      </c>
      <c r="C73" s="31" t="s">
        <v>1177</v>
      </c>
      <c r="D73" s="31" t="s">
        <v>1178</v>
      </c>
      <c r="E73" s="31" t="s">
        <v>598</v>
      </c>
      <c r="F73" s="92">
        <v>61044</v>
      </c>
      <c r="G73" s="32">
        <v>39.380000000000003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44432</v>
      </c>
      <c r="B74" s="32" t="s">
        <v>1088</v>
      </c>
      <c r="C74" s="31" t="s">
        <v>1089</v>
      </c>
      <c r="D74" s="31" t="s">
        <v>1086</v>
      </c>
      <c r="E74" s="31" t="s">
        <v>598</v>
      </c>
      <c r="F74" s="92">
        <v>3610792</v>
      </c>
      <c r="G74" s="32">
        <v>2.16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44432</v>
      </c>
      <c r="B75" s="32" t="s">
        <v>757</v>
      </c>
      <c r="C75" s="31" t="s">
        <v>1078</v>
      </c>
      <c r="D75" s="31" t="s">
        <v>1079</v>
      </c>
      <c r="E75" s="31" t="s">
        <v>599</v>
      </c>
      <c r="F75" s="92">
        <v>308817</v>
      </c>
      <c r="G75" s="32">
        <v>154.58000000000001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44432</v>
      </c>
      <c r="B76" s="32" t="s">
        <v>757</v>
      </c>
      <c r="C76" s="31" t="s">
        <v>1078</v>
      </c>
      <c r="D76" s="31" t="s">
        <v>1080</v>
      </c>
      <c r="E76" s="31" t="s">
        <v>599</v>
      </c>
      <c r="F76" s="92">
        <v>309480</v>
      </c>
      <c r="G76" s="32">
        <v>154.58000000000001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44432</v>
      </c>
      <c r="B77" s="32" t="s">
        <v>1159</v>
      </c>
      <c r="C77" s="31" t="s">
        <v>1160</v>
      </c>
      <c r="D77" s="31" t="s">
        <v>1179</v>
      </c>
      <c r="E77" s="31" t="s">
        <v>599</v>
      </c>
      <c r="F77" s="92">
        <v>25600</v>
      </c>
      <c r="G77" s="32">
        <v>103.41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44432</v>
      </c>
      <c r="B78" s="32" t="s">
        <v>1159</v>
      </c>
      <c r="C78" s="31" t="s">
        <v>1160</v>
      </c>
      <c r="D78" s="31" t="s">
        <v>1162</v>
      </c>
      <c r="E78" s="31" t="s">
        <v>599</v>
      </c>
      <c r="F78" s="92">
        <v>4800</v>
      </c>
      <c r="G78" s="32">
        <v>104.7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44432</v>
      </c>
      <c r="B79" s="32" t="s">
        <v>1180</v>
      </c>
      <c r="C79" s="31" t="s">
        <v>1181</v>
      </c>
      <c r="D79" s="31" t="s">
        <v>1182</v>
      </c>
      <c r="E79" s="31" t="s">
        <v>599</v>
      </c>
      <c r="F79" s="92">
        <v>1399559</v>
      </c>
      <c r="G79" s="32">
        <v>142.1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44432</v>
      </c>
      <c r="B80" s="32" t="s">
        <v>1183</v>
      </c>
      <c r="C80" s="31" t="s">
        <v>1184</v>
      </c>
      <c r="D80" s="31" t="s">
        <v>1185</v>
      </c>
      <c r="E80" s="31" t="s">
        <v>599</v>
      </c>
      <c r="F80" s="92">
        <v>892613</v>
      </c>
      <c r="G80" s="32">
        <v>534.97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44432</v>
      </c>
      <c r="B81" s="32" t="s">
        <v>1183</v>
      </c>
      <c r="C81" s="31" t="s">
        <v>1184</v>
      </c>
      <c r="D81" s="31" t="s">
        <v>1087</v>
      </c>
      <c r="E81" s="31" t="s">
        <v>599</v>
      </c>
      <c r="F81" s="92">
        <v>1194856</v>
      </c>
      <c r="G81" s="32">
        <v>548.95000000000005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44432</v>
      </c>
      <c r="B82" s="32" t="s">
        <v>1166</v>
      </c>
      <c r="C82" s="31" t="s">
        <v>1167</v>
      </c>
      <c r="D82" s="31" t="s">
        <v>600</v>
      </c>
      <c r="E82" s="31" t="s">
        <v>599</v>
      </c>
      <c r="F82" s="92">
        <v>88728</v>
      </c>
      <c r="G82" s="32">
        <v>77.03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44432</v>
      </c>
      <c r="B83" s="32" t="s">
        <v>1186</v>
      </c>
      <c r="C83" s="31" t="s">
        <v>1187</v>
      </c>
      <c r="D83" s="31" t="s">
        <v>1188</v>
      </c>
      <c r="E83" s="31" t="s">
        <v>599</v>
      </c>
      <c r="F83" s="92">
        <v>79720</v>
      </c>
      <c r="G83" s="32">
        <v>112.15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44432</v>
      </c>
      <c r="B84" s="32" t="s">
        <v>1081</v>
      </c>
      <c r="C84" s="31" t="s">
        <v>1082</v>
      </c>
      <c r="D84" s="31" t="s">
        <v>1083</v>
      </c>
      <c r="E84" s="31" t="s">
        <v>599</v>
      </c>
      <c r="F84" s="92">
        <v>294196</v>
      </c>
      <c r="G84" s="32">
        <v>77.23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44432</v>
      </c>
      <c r="B85" s="32" t="s">
        <v>1018</v>
      </c>
      <c r="C85" s="31" t="s">
        <v>1019</v>
      </c>
      <c r="D85" s="31" t="s">
        <v>1168</v>
      </c>
      <c r="E85" s="31" t="s">
        <v>599</v>
      </c>
      <c r="F85" s="92">
        <v>91376</v>
      </c>
      <c r="G85" s="32">
        <v>53.6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44432</v>
      </c>
      <c r="B86" s="32" t="s">
        <v>1018</v>
      </c>
      <c r="C86" s="31" t="s">
        <v>1019</v>
      </c>
      <c r="D86" s="31" t="s">
        <v>1169</v>
      </c>
      <c r="E86" s="31" t="s">
        <v>599</v>
      </c>
      <c r="F86" s="92">
        <v>121887</v>
      </c>
      <c r="G86" s="32">
        <v>53.36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44432</v>
      </c>
      <c r="B87" s="32" t="s">
        <v>1170</v>
      </c>
      <c r="C87" s="31" t="s">
        <v>1171</v>
      </c>
      <c r="D87" s="31" t="s">
        <v>1090</v>
      </c>
      <c r="E87" s="31" t="s">
        <v>599</v>
      </c>
      <c r="F87" s="92">
        <v>848173</v>
      </c>
      <c r="G87" s="32">
        <v>18.79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44432</v>
      </c>
      <c r="B88" s="32" t="s">
        <v>1084</v>
      </c>
      <c r="C88" s="31" t="s">
        <v>1085</v>
      </c>
      <c r="D88" s="31" t="s">
        <v>1086</v>
      </c>
      <c r="E88" s="31" t="s">
        <v>599</v>
      </c>
      <c r="F88" s="92">
        <v>14103</v>
      </c>
      <c r="G88" s="32">
        <v>18.3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44432</v>
      </c>
      <c r="B89" s="32" t="s">
        <v>1084</v>
      </c>
      <c r="C89" s="31" t="s">
        <v>1085</v>
      </c>
      <c r="D89" s="31" t="s">
        <v>1172</v>
      </c>
      <c r="E89" s="31" t="s">
        <v>599</v>
      </c>
      <c r="F89" s="92">
        <v>46500</v>
      </c>
      <c r="G89" s="32">
        <v>17.43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44432</v>
      </c>
      <c r="B90" s="32" t="s">
        <v>1084</v>
      </c>
      <c r="C90" s="31" t="s">
        <v>1085</v>
      </c>
      <c r="D90" s="31" t="s">
        <v>1091</v>
      </c>
      <c r="E90" s="31" t="s">
        <v>599</v>
      </c>
      <c r="F90" s="92">
        <v>1055929</v>
      </c>
      <c r="G90" s="32">
        <v>17.559999999999999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44432</v>
      </c>
      <c r="B91" s="32" t="s">
        <v>1173</v>
      </c>
      <c r="C91" s="31" t="s">
        <v>1174</v>
      </c>
      <c r="D91" s="31" t="s">
        <v>1175</v>
      </c>
      <c r="E91" s="31" t="s">
        <v>599</v>
      </c>
      <c r="F91" s="92">
        <v>81143</v>
      </c>
      <c r="G91" s="32">
        <v>500.36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44432</v>
      </c>
      <c r="B92" s="32" t="s">
        <v>1176</v>
      </c>
      <c r="C92" s="31" t="s">
        <v>1177</v>
      </c>
      <c r="D92" s="31" t="s">
        <v>1178</v>
      </c>
      <c r="E92" s="31" t="s">
        <v>599</v>
      </c>
      <c r="F92" s="92">
        <v>20347</v>
      </c>
      <c r="G92" s="32">
        <v>40.69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/>
      <c r="B93" s="32"/>
      <c r="C93" s="31"/>
      <c r="D93" s="31"/>
      <c r="E93" s="31"/>
      <c r="F93" s="92"/>
      <c r="G93" s="32"/>
      <c r="H93" s="32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/>
      <c r="B94" s="32"/>
      <c r="C94" s="31"/>
      <c r="D94" s="31"/>
      <c r="E94" s="31"/>
      <c r="F94" s="92"/>
      <c r="G94" s="32"/>
      <c r="H94" s="32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/>
      <c r="B95" s="32"/>
      <c r="C95" s="31"/>
      <c r="D95" s="31"/>
      <c r="E95" s="31"/>
      <c r="F95" s="92"/>
      <c r="G95" s="32"/>
      <c r="H95" s="32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/>
      <c r="B96" s="32"/>
      <c r="C96" s="31"/>
      <c r="D96" s="31"/>
      <c r="E96" s="31"/>
      <c r="F96" s="92"/>
      <c r="G96" s="32"/>
      <c r="H96" s="32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/>
      <c r="B97" s="32"/>
      <c r="C97" s="31"/>
      <c r="D97" s="31"/>
      <c r="E97" s="31"/>
      <c r="F97" s="92"/>
      <c r="G97" s="32"/>
      <c r="H97" s="32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/>
      <c r="B98" s="32"/>
      <c r="C98" s="31"/>
      <c r="D98" s="31"/>
      <c r="E98" s="31"/>
      <c r="F98" s="92"/>
      <c r="G98" s="32"/>
      <c r="H98" s="32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/>
      <c r="B99" s="32"/>
      <c r="C99" s="31"/>
      <c r="D99" s="31"/>
      <c r="E99" s="31"/>
      <c r="F99" s="92"/>
      <c r="G99" s="32"/>
      <c r="H99" s="32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/>
      <c r="B100" s="32"/>
      <c r="C100" s="31"/>
      <c r="D100" s="31"/>
      <c r="E100" s="31"/>
      <c r="F100" s="92"/>
      <c r="G100" s="32"/>
      <c r="H100" s="32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/>
      <c r="B101" s="32"/>
      <c r="C101" s="31"/>
      <c r="D101" s="31"/>
      <c r="E101" s="31"/>
      <c r="F101" s="92"/>
      <c r="G101" s="32"/>
      <c r="H101" s="32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/>
      <c r="B102" s="32"/>
      <c r="C102" s="31"/>
      <c r="D102" s="31"/>
      <c r="E102" s="31"/>
      <c r="F102" s="92"/>
      <c r="G102" s="32"/>
      <c r="H102" s="32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/>
      <c r="B103" s="32"/>
      <c r="C103" s="31"/>
      <c r="D103" s="31"/>
      <c r="E103" s="31"/>
      <c r="F103" s="92"/>
      <c r="G103" s="32"/>
      <c r="H103" s="32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/>
      <c r="B104" s="32"/>
      <c r="C104" s="31"/>
      <c r="D104" s="31"/>
      <c r="E104" s="31"/>
      <c r="F104" s="92"/>
      <c r="G104" s="32"/>
      <c r="H104" s="32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/>
      <c r="B105" s="32"/>
      <c r="C105" s="31"/>
      <c r="D105" s="31"/>
      <c r="E105" s="31"/>
      <c r="F105" s="92"/>
      <c r="G105" s="32"/>
      <c r="H105" s="32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/>
      <c r="B106" s="32"/>
      <c r="C106" s="31"/>
      <c r="D106" s="31"/>
      <c r="E106" s="31"/>
      <c r="F106" s="92"/>
      <c r="G106" s="32"/>
      <c r="H106" s="32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/>
      <c r="B107" s="32"/>
      <c r="C107" s="31"/>
      <c r="D107" s="31"/>
      <c r="E107" s="31"/>
      <c r="F107" s="92"/>
      <c r="G107" s="32"/>
      <c r="H107" s="32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/>
      <c r="B108" s="32"/>
      <c r="C108" s="31"/>
      <c r="D108" s="31"/>
      <c r="E108" s="31"/>
      <c r="F108" s="92"/>
      <c r="G108" s="32"/>
      <c r="H108" s="3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9"/>
  <sheetViews>
    <sheetView zoomScale="85" zoomScaleNormal="85" workbookViewId="0">
      <selection activeCell="J28" sqref="J2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932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44433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602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603</v>
      </c>
      <c r="E9" s="102" t="s">
        <v>604</v>
      </c>
      <c r="F9" s="102" t="s">
        <v>605</v>
      </c>
      <c r="G9" s="102" t="s">
        <v>606</v>
      </c>
      <c r="H9" s="102" t="s">
        <v>607</v>
      </c>
      <c r="I9" s="102" t="s">
        <v>608</v>
      </c>
      <c r="J9" s="101" t="s">
        <v>609</v>
      </c>
      <c r="K9" s="102" t="s">
        <v>610</v>
      </c>
      <c r="L9" s="104" t="s">
        <v>611</v>
      </c>
      <c r="M9" s="104" t="s">
        <v>612</v>
      </c>
      <c r="N9" s="102" t="s">
        <v>613</v>
      </c>
      <c r="O9" s="103" t="s">
        <v>614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02">
        <v>1</v>
      </c>
      <c r="B10" s="301">
        <v>44357</v>
      </c>
      <c r="C10" s="384"/>
      <c r="D10" s="350" t="s">
        <v>82</v>
      </c>
      <c r="E10" s="385" t="s">
        <v>618</v>
      </c>
      <c r="F10" s="302">
        <v>3585</v>
      </c>
      <c r="G10" s="302">
        <v>3345</v>
      </c>
      <c r="H10" s="385">
        <v>3730</v>
      </c>
      <c r="I10" s="386" t="s">
        <v>620</v>
      </c>
      <c r="J10" s="106" t="s">
        <v>770</v>
      </c>
      <c r="K10" s="106">
        <f t="shared" ref="K10" si="0">H10-F10</f>
        <v>145</v>
      </c>
      <c r="L10" s="108">
        <f>(F10*-0.8)/100</f>
        <v>-28.68</v>
      </c>
      <c r="M10" s="109">
        <f t="shared" ref="M10" si="1">(K10+L10)/F10</f>
        <v>3.2446304044630406E-2</v>
      </c>
      <c r="N10" s="106" t="s">
        <v>616</v>
      </c>
      <c r="O10" s="110">
        <v>44426</v>
      </c>
      <c r="P10" s="105"/>
      <c r="Q10" s="1"/>
      <c r="R10" s="1" t="s">
        <v>617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2">
        <v>2</v>
      </c>
      <c r="B11" s="301">
        <v>44363</v>
      </c>
      <c r="C11" s="384"/>
      <c r="D11" s="350" t="s">
        <v>102</v>
      </c>
      <c r="E11" s="385" t="s">
        <v>615</v>
      </c>
      <c r="F11" s="302">
        <v>1189.75</v>
      </c>
      <c r="G11" s="302">
        <v>1111.5</v>
      </c>
      <c r="H11" s="385">
        <v>1252</v>
      </c>
      <c r="I11" s="386" t="s">
        <v>622</v>
      </c>
      <c r="J11" s="106" t="s">
        <v>956</v>
      </c>
      <c r="K11" s="106">
        <f t="shared" ref="K11" si="2">H11-F11</f>
        <v>62.25</v>
      </c>
      <c r="L11" s="108">
        <f>(F11*-0.8)/100</f>
        <v>-9.5180000000000007</v>
      </c>
      <c r="M11" s="109">
        <f t="shared" ref="M11" si="3">(K11+L11)/F11</f>
        <v>4.4321916368985081E-2</v>
      </c>
      <c r="N11" s="106" t="s">
        <v>616</v>
      </c>
      <c r="O11" s="110">
        <v>44418</v>
      </c>
      <c r="P11" s="105"/>
      <c r="Q11" s="1"/>
      <c r="R11" s="1" t="s">
        <v>617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0">
        <v>3</v>
      </c>
      <c r="B12" s="112">
        <v>44385</v>
      </c>
      <c r="C12" s="121"/>
      <c r="D12" s="113" t="s">
        <v>585</v>
      </c>
      <c r="E12" s="114" t="s">
        <v>618</v>
      </c>
      <c r="F12" s="111" t="s">
        <v>623</v>
      </c>
      <c r="G12" s="111">
        <v>2060</v>
      </c>
      <c r="H12" s="114"/>
      <c r="I12" s="115">
        <v>2500</v>
      </c>
      <c r="J12" s="116" t="s">
        <v>619</v>
      </c>
      <c r="K12" s="116"/>
      <c r="L12" s="117"/>
      <c r="M12" s="118"/>
      <c r="N12" s="116"/>
      <c r="O12" s="119"/>
      <c r="P12" s="105"/>
      <c r="Q12" s="1"/>
      <c r="R12" s="1" t="s">
        <v>621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0">
        <v>4</v>
      </c>
      <c r="B13" s="317">
        <v>44385</v>
      </c>
      <c r="C13" s="381"/>
      <c r="D13" s="347" t="s">
        <v>155</v>
      </c>
      <c r="E13" s="382" t="s">
        <v>615</v>
      </c>
      <c r="F13" s="306">
        <v>7335</v>
      </c>
      <c r="G13" s="306">
        <v>6905</v>
      </c>
      <c r="H13" s="382">
        <v>6905</v>
      </c>
      <c r="I13" s="383" t="s">
        <v>624</v>
      </c>
      <c r="J13" s="307" t="s">
        <v>997</v>
      </c>
      <c r="K13" s="307">
        <f t="shared" ref="K13" si="4">H13-F13</f>
        <v>-430</v>
      </c>
      <c r="L13" s="308">
        <f>(F13*-0.8)/100</f>
        <v>-58.68</v>
      </c>
      <c r="M13" s="309">
        <f t="shared" ref="M13" si="5">(K13+L13)/F13</f>
        <v>-6.6623040218132243E-2</v>
      </c>
      <c r="N13" s="307" t="s">
        <v>633</v>
      </c>
      <c r="O13" s="322">
        <v>44424</v>
      </c>
      <c r="P13" s="105"/>
      <c r="Q13" s="1"/>
      <c r="R13" s="1" t="s">
        <v>617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0">
        <v>5</v>
      </c>
      <c r="B14" s="112">
        <v>44396</v>
      </c>
      <c r="C14" s="121"/>
      <c r="D14" s="113" t="s">
        <v>131</v>
      </c>
      <c r="E14" s="114" t="s">
        <v>618</v>
      </c>
      <c r="F14" s="111" t="s">
        <v>856</v>
      </c>
      <c r="G14" s="111">
        <v>510</v>
      </c>
      <c r="H14" s="114"/>
      <c r="I14" s="115" t="s">
        <v>857</v>
      </c>
      <c r="J14" s="116" t="s">
        <v>619</v>
      </c>
      <c r="K14" s="116"/>
      <c r="L14" s="117"/>
      <c r="M14" s="118"/>
      <c r="N14" s="116"/>
      <c r="O14" s="119"/>
      <c r="P14" s="105"/>
      <c r="Q14" s="1"/>
      <c r="R14" s="1" t="s">
        <v>617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0">
        <v>6</v>
      </c>
      <c r="B15" s="112">
        <v>44397</v>
      </c>
      <c r="C15" s="121"/>
      <c r="D15" s="113" t="s">
        <v>137</v>
      </c>
      <c r="E15" s="114" t="s">
        <v>618</v>
      </c>
      <c r="F15" s="111" t="s">
        <v>858</v>
      </c>
      <c r="G15" s="111">
        <v>96.5</v>
      </c>
      <c r="H15" s="114"/>
      <c r="I15" s="115" t="s">
        <v>859</v>
      </c>
      <c r="J15" s="116" t="s">
        <v>619</v>
      </c>
      <c r="K15" s="116"/>
      <c r="L15" s="117"/>
      <c r="M15" s="118"/>
      <c r="N15" s="116"/>
      <c r="O15" s="119"/>
      <c r="P15" s="105"/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2">
        <v>7</v>
      </c>
      <c r="B16" s="301">
        <v>44399</v>
      </c>
      <c r="C16" s="384"/>
      <c r="D16" s="350" t="s">
        <v>147</v>
      </c>
      <c r="E16" s="385" t="s">
        <v>615</v>
      </c>
      <c r="F16" s="302">
        <v>1577</v>
      </c>
      <c r="G16" s="302">
        <v>1447</v>
      </c>
      <c r="H16" s="385">
        <v>1673</v>
      </c>
      <c r="I16" s="386" t="s">
        <v>860</v>
      </c>
      <c r="J16" s="106" t="s">
        <v>996</v>
      </c>
      <c r="K16" s="106">
        <f t="shared" ref="K16:K17" si="6">H16-F16</f>
        <v>96</v>
      </c>
      <c r="L16" s="108">
        <f>(F16*-0.8)/100</f>
        <v>-12.616000000000001</v>
      </c>
      <c r="M16" s="109">
        <f t="shared" ref="M16:M17" si="7">(K16+L16)/F16</f>
        <v>5.2875079264426125E-2</v>
      </c>
      <c r="N16" s="106" t="s">
        <v>616</v>
      </c>
      <c r="O16" s="110">
        <v>44421</v>
      </c>
      <c r="P16" s="105"/>
      <c r="Q16" s="1"/>
      <c r="R16" s="1" t="s">
        <v>617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18">
        <v>8</v>
      </c>
      <c r="B17" s="419">
        <v>44407</v>
      </c>
      <c r="C17" s="420"/>
      <c r="D17" s="421" t="s">
        <v>51</v>
      </c>
      <c r="E17" s="422" t="s">
        <v>618</v>
      </c>
      <c r="F17" s="423">
        <v>715</v>
      </c>
      <c r="G17" s="423">
        <v>675</v>
      </c>
      <c r="H17" s="422">
        <v>740</v>
      </c>
      <c r="I17" s="424" t="s">
        <v>872</v>
      </c>
      <c r="J17" s="425" t="s">
        <v>998</v>
      </c>
      <c r="K17" s="425">
        <f t="shared" si="6"/>
        <v>25</v>
      </c>
      <c r="L17" s="426">
        <f t="shared" ref="L17" si="8">(F17*-0.7)/100</f>
        <v>-5.004999999999999</v>
      </c>
      <c r="M17" s="427">
        <f t="shared" si="7"/>
        <v>2.7965034965034965E-2</v>
      </c>
      <c r="N17" s="425" t="s">
        <v>616</v>
      </c>
      <c r="O17" s="428">
        <v>44424</v>
      </c>
      <c r="P17" s="105"/>
      <c r="Q17" s="1"/>
      <c r="R17" s="1" t="s">
        <v>617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80">
        <v>9</v>
      </c>
      <c r="B18" s="317">
        <v>44410</v>
      </c>
      <c r="C18" s="381"/>
      <c r="D18" s="347" t="s">
        <v>878</v>
      </c>
      <c r="E18" s="382" t="s">
        <v>618</v>
      </c>
      <c r="F18" s="306">
        <v>63.3</v>
      </c>
      <c r="G18" s="306">
        <v>59</v>
      </c>
      <c r="H18" s="382">
        <v>59</v>
      </c>
      <c r="I18" s="383" t="s">
        <v>879</v>
      </c>
      <c r="J18" s="307" t="s">
        <v>945</v>
      </c>
      <c r="K18" s="307">
        <f t="shared" ref="K18" si="9">H18-F18</f>
        <v>-4.2999999999999972</v>
      </c>
      <c r="L18" s="308">
        <f>(F18*-0.8)/100</f>
        <v>-0.50639999999999996</v>
      </c>
      <c r="M18" s="309">
        <f t="shared" ref="M18" si="10">(K18+L18)/F18</f>
        <v>-7.5930489731437567E-2</v>
      </c>
      <c r="N18" s="307" t="s">
        <v>633</v>
      </c>
      <c r="O18" s="322">
        <v>44418</v>
      </c>
      <c r="P18" s="105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80">
        <v>10</v>
      </c>
      <c r="B19" s="317">
        <v>44417</v>
      </c>
      <c r="C19" s="381"/>
      <c r="D19" s="347" t="s">
        <v>364</v>
      </c>
      <c r="E19" s="382" t="s">
        <v>618</v>
      </c>
      <c r="F19" s="306">
        <v>74</v>
      </c>
      <c r="G19" s="306">
        <v>69</v>
      </c>
      <c r="H19" s="382">
        <v>68.5</v>
      </c>
      <c r="I19" s="383" t="s">
        <v>944</v>
      </c>
      <c r="J19" s="307" t="s">
        <v>902</v>
      </c>
      <c r="K19" s="307">
        <f t="shared" ref="K19" si="11">H19-F19</f>
        <v>-5.5</v>
      </c>
      <c r="L19" s="308">
        <f>(F19*-0.8)/100</f>
        <v>-0.59200000000000008</v>
      </c>
      <c r="M19" s="309">
        <f t="shared" ref="M19" si="12">(K19+L19)/F19</f>
        <v>-8.2324324324324336E-2</v>
      </c>
      <c r="N19" s="307" t="s">
        <v>633</v>
      </c>
      <c r="O19" s="322">
        <v>44431</v>
      </c>
      <c r="P19" s="105"/>
      <c r="Q19" s="1"/>
      <c r="R19" s="1" t="s">
        <v>617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20">
        <v>11</v>
      </c>
      <c r="B20" s="112">
        <v>44421</v>
      </c>
      <c r="C20" s="121"/>
      <c r="D20" s="113" t="s">
        <v>471</v>
      </c>
      <c r="E20" s="114" t="s">
        <v>618</v>
      </c>
      <c r="F20" s="111" t="s">
        <v>994</v>
      </c>
      <c r="G20" s="111">
        <v>1415</v>
      </c>
      <c r="H20" s="114"/>
      <c r="I20" s="115" t="s">
        <v>995</v>
      </c>
      <c r="J20" s="116" t="s">
        <v>619</v>
      </c>
      <c r="K20" s="120"/>
      <c r="L20" s="112"/>
      <c r="M20" s="121"/>
      <c r="N20" s="113"/>
      <c r="O20" s="114"/>
      <c r="P20" s="105"/>
      <c r="Q20" s="1"/>
      <c r="R20" s="1" t="s">
        <v>617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0">
        <v>12</v>
      </c>
      <c r="B21" s="112">
        <v>44428</v>
      </c>
      <c r="C21" s="121"/>
      <c r="D21" s="113" t="s">
        <v>273</v>
      </c>
      <c r="E21" s="114" t="s">
        <v>618</v>
      </c>
      <c r="F21" s="111" t="s">
        <v>1044</v>
      </c>
      <c r="G21" s="111">
        <v>1740</v>
      </c>
      <c r="H21" s="114"/>
      <c r="I21" s="115" t="s">
        <v>1045</v>
      </c>
      <c r="J21" s="116" t="s">
        <v>619</v>
      </c>
      <c r="K21" s="120"/>
      <c r="L21" s="112"/>
      <c r="M21" s="121"/>
      <c r="N21" s="113"/>
      <c r="O21" s="114"/>
      <c r="P21" s="105"/>
      <c r="Q21" s="1"/>
      <c r="R21" s="1" t="s">
        <v>617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0"/>
      <c r="B22" s="112"/>
      <c r="C22" s="121"/>
      <c r="D22" s="113"/>
      <c r="E22" s="114"/>
      <c r="F22" s="111"/>
      <c r="G22" s="111"/>
      <c r="H22" s="114"/>
      <c r="I22" s="115"/>
      <c r="J22" s="116"/>
      <c r="K22" s="120"/>
      <c r="L22" s="112"/>
      <c r="M22" s="121"/>
      <c r="N22" s="113"/>
      <c r="O22" s="114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0"/>
      <c r="B23" s="112"/>
      <c r="C23" s="121"/>
      <c r="D23" s="113"/>
      <c r="E23" s="114"/>
      <c r="F23" s="111"/>
      <c r="G23" s="111"/>
      <c r="H23" s="114"/>
      <c r="I23" s="115"/>
      <c r="J23" s="116"/>
      <c r="K23" s="120"/>
      <c r="L23" s="112"/>
      <c r="M23" s="121"/>
      <c r="N23" s="113"/>
      <c r="O23" s="114"/>
      <c r="P23" s="10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12"/>
      <c r="C24" s="121"/>
      <c r="D24" s="113"/>
      <c r="E24" s="114"/>
      <c r="F24" s="111"/>
      <c r="G24" s="111"/>
      <c r="H24" s="114"/>
      <c r="I24" s="115"/>
      <c r="J24" s="116"/>
      <c r="K24" s="120"/>
      <c r="L24" s="112"/>
      <c r="M24" s="121"/>
      <c r="N24" s="113"/>
      <c r="O24" s="114"/>
      <c r="P24" s="10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27"/>
      <c r="B25" s="128"/>
      <c r="C25" s="129"/>
      <c r="D25" s="130"/>
      <c r="E25" s="131"/>
      <c r="F25" s="131"/>
      <c r="H25" s="131"/>
      <c r="I25" s="132"/>
      <c r="J25" s="133"/>
      <c r="K25" s="133"/>
      <c r="L25" s="134"/>
      <c r="M25" s="135"/>
      <c r="N25" s="136"/>
      <c r="O25" s="137"/>
      <c r="P25" s="138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4.25" customHeight="1">
      <c r="A26" s="127"/>
      <c r="B26" s="128"/>
      <c r="C26" s="129"/>
      <c r="D26" s="130"/>
      <c r="E26" s="131"/>
      <c r="F26" s="131"/>
      <c r="G26" s="127"/>
      <c r="H26" s="131"/>
      <c r="I26" s="132"/>
      <c r="J26" s="133"/>
      <c r="K26" s="133"/>
      <c r="L26" s="134"/>
      <c r="M26" s="135"/>
      <c r="N26" s="136"/>
      <c r="O26" s="137"/>
      <c r="P26" s="138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625</v>
      </c>
      <c r="B27" s="140"/>
      <c r="C27" s="141"/>
      <c r="D27" s="142"/>
      <c r="E27" s="143"/>
      <c r="F27" s="143"/>
      <c r="G27" s="143"/>
      <c r="H27" s="143"/>
      <c r="I27" s="143"/>
      <c r="J27" s="144"/>
      <c r="K27" s="143"/>
      <c r="L27" s="145"/>
      <c r="M27" s="61"/>
      <c r="N27" s="144"/>
      <c r="O27" s="14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6" t="s">
        <v>626</v>
      </c>
      <c r="B28" s="139"/>
      <c r="C28" s="139"/>
      <c r="D28" s="139"/>
      <c r="E28" s="44"/>
      <c r="F28" s="147" t="s">
        <v>627</v>
      </c>
      <c r="G28" s="6"/>
      <c r="H28" s="6"/>
      <c r="I28" s="6"/>
      <c r="J28" s="148"/>
      <c r="K28" s="149"/>
      <c r="L28" s="149"/>
      <c r="M28" s="150"/>
      <c r="N28" s="1"/>
      <c r="O28" s="15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9" t="s">
        <v>628</v>
      </c>
      <c r="B29" s="139"/>
      <c r="C29" s="139"/>
      <c r="D29" s="139"/>
      <c r="E29" s="6"/>
      <c r="F29" s="147" t="s">
        <v>629</v>
      </c>
      <c r="G29" s="6"/>
      <c r="H29" s="6"/>
      <c r="I29" s="6"/>
      <c r="J29" s="148"/>
      <c r="K29" s="149"/>
      <c r="L29" s="149"/>
      <c r="M29" s="150"/>
      <c r="N29" s="1"/>
      <c r="O29" s="15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9"/>
      <c r="B30" s="139"/>
      <c r="C30" s="139"/>
      <c r="D30" s="139"/>
      <c r="E30" s="6"/>
      <c r="F30" s="6"/>
      <c r="G30" s="6"/>
      <c r="H30" s="6"/>
      <c r="I30" s="6"/>
      <c r="J30" s="152"/>
      <c r="K30" s="149"/>
      <c r="L30" s="149"/>
      <c r="M30" s="6"/>
      <c r="N30" s="153"/>
      <c r="O30" s="1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.75" customHeight="1">
      <c r="A31" s="1"/>
      <c r="B31" s="154" t="s">
        <v>630</v>
      </c>
      <c r="C31" s="154"/>
      <c r="D31" s="154"/>
      <c r="E31" s="154"/>
      <c r="F31" s="155"/>
      <c r="G31" s="6"/>
      <c r="H31" s="6"/>
      <c r="I31" s="156"/>
      <c r="J31" s="157"/>
      <c r="K31" s="158"/>
      <c r="L31" s="157"/>
      <c r="M31" s="6"/>
      <c r="N31" s="1"/>
      <c r="O31" s="1"/>
      <c r="P31" s="1"/>
      <c r="R31" s="61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101" t="s">
        <v>16</v>
      </c>
      <c r="B32" s="159" t="s">
        <v>590</v>
      </c>
      <c r="C32" s="104"/>
      <c r="D32" s="103" t="s">
        <v>603</v>
      </c>
      <c r="E32" s="102" t="s">
        <v>604</v>
      </c>
      <c r="F32" s="102" t="s">
        <v>605</v>
      </c>
      <c r="G32" s="102" t="s">
        <v>631</v>
      </c>
      <c r="H32" s="102" t="s">
        <v>607</v>
      </c>
      <c r="I32" s="102" t="s">
        <v>608</v>
      </c>
      <c r="J32" s="102" t="s">
        <v>609</v>
      </c>
      <c r="K32" s="159" t="s">
        <v>632</v>
      </c>
      <c r="L32" s="160" t="s">
        <v>611</v>
      </c>
      <c r="M32" s="104" t="s">
        <v>612</v>
      </c>
      <c r="N32" s="102" t="s">
        <v>613</v>
      </c>
      <c r="O32" s="103" t="s">
        <v>614</v>
      </c>
      <c r="P32" s="1"/>
      <c r="Q32" s="1"/>
      <c r="R32" s="61"/>
      <c r="S32" s="61"/>
      <c r="T32" s="61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5" customHeight="1">
      <c r="A33" s="303">
        <v>1</v>
      </c>
      <c r="B33" s="317">
        <v>44397</v>
      </c>
      <c r="C33" s="304"/>
      <c r="D33" s="305" t="s">
        <v>329</v>
      </c>
      <c r="E33" s="306" t="s">
        <v>618</v>
      </c>
      <c r="F33" s="306">
        <v>846</v>
      </c>
      <c r="G33" s="306">
        <v>821</v>
      </c>
      <c r="H33" s="306">
        <v>832.5</v>
      </c>
      <c r="I33" s="306">
        <v>895</v>
      </c>
      <c r="J33" s="307" t="s">
        <v>903</v>
      </c>
      <c r="K33" s="307">
        <f t="shared" ref="K33" si="13">H33-F33</f>
        <v>-13.5</v>
      </c>
      <c r="L33" s="308">
        <f>(F33*-0.7)/100</f>
        <v>-5.9219999999999997</v>
      </c>
      <c r="M33" s="309">
        <f t="shared" ref="M33" si="14">(K33+L33)/F33</f>
        <v>-2.295744680851064E-2</v>
      </c>
      <c r="N33" s="307" t="s">
        <v>633</v>
      </c>
      <c r="O33" s="322">
        <v>44412</v>
      </c>
      <c r="P33" s="1"/>
      <c r="Q33" s="1"/>
      <c r="R33" s="6" t="s">
        <v>617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15">
        <v>2</v>
      </c>
      <c r="B34" s="301">
        <v>44399</v>
      </c>
      <c r="C34" s="310"/>
      <c r="D34" s="316" t="s">
        <v>540</v>
      </c>
      <c r="E34" s="302" t="s">
        <v>618</v>
      </c>
      <c r="F34" s="302">
        <v>2097</v>
      </c>
      <c r="G34" s="302">
        <v>2040</v>
      </c>
      <c r="H34" s="302">
        <v>2147.5</v>
      </c>
      <c r="I34" s="302" t="s">
        <v>861</v>
      </c>
      <c r="J34" s="106" t="s">
        <v>877</v>
      </c>
      <c r="K34" s="106">
        <f t="shared" ref="K34" si="15">H34-F34</f>
        <v>50.5</v>
      </c>
      <c r="L34" s="108">
        <f t="shared" ref="L34" si="16">(F34*-0.7)/100</f>
        <v>-14.678999999999998</v>
      </c>
      <c r="M34" s="109">
        <f t="shared" ref="M34" si="17">(K34+L34)/F34</f>
        <v>1.7082021936099187E-2</v>
      </c>
      <c r="N34" s="106" t="s">
        <v>616</v>
      </c>
      <c r="O34" s="110">
        <v>44410</v>
      </c>
      <c r="P34" s="1"/>
      <c r="Q34" s="1"/>
      <c r="R34" s="6" t="s">
        <v>617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15">
        <v>2</v>
      </c>
      <c r="B35" s="301">
        <v>44406</v>
      </c>
      <c r="C35" s="310"/>
      <c r="D35" s="316" t="s">
        <v>317</v>
      </c>
      <c r="E35" s="302" t="s">
        <v>618</v>
      </c>
      <c r="F35" s="302">
        <v>1147.5</v>
      </c>
      <c r="G35" s="302">
        <v>1115</v>
      </c>
      <c r="H35" s="302">
        <v>1182.5</v>
      </c>
      <c r="I35" s="302" t="s">
        <v>867</v>
      </c>
      <c r="J35" s="106" t="s">
        <v>862</v>
      </c>
      <c r="K35" s="106">
        <f t="shared" ref="K35:K36" si="18">H35-F35</f>
        <v>35</v>
      </c>
      <c r="L35" s="108">
        <f t="shared" ref="L35" si="19">(F35*-0.7)/100</f>
        <v>-8.0325000000000006</v>
      </c>
      <c r="M35" s="109">
        <f t="shared" ref="M35:M36" si="20">(K35+L35)/F35</f>
        <v>2.3501089324618737E-2</v>
      </c>
      <c r="N35" s="106" t="s">
        <v>616</v>
      </c>
      <c r="O35" s="110">
        <v>44410</v>
      </c>
      <c r="P35" s="1"/>
      <c r="Q35" s="1"/>
      <c r="R35" s="6" t="s">
        <v>621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03">
        <v>4</v>
      </c>
      <c r="B36" s="317">
        <v>44407</v>
      </c>
      <c r="C36" s="304"/>
      <c r="D36" s="305" t="s">
        <v>354</v>
      </c>
      <c r="E36" s="306" t="s">
        <v>618</v>
      </c>
      <c r="F36" s="306">
        <v>184.5</v>
      </c>
      <c r="G36" s="306">
        <v>179</v>
      </c>
      <c r="H36" s="306">
        <v>179</v>
      </c>
      <c r="I36" s="306" t="s">
        <v>871</v>
      </c>
      <c r="J36" s="307" t="s">
        <v>902</v>
      </c>
      <c r="K36" s="307">
        <f t="shared" si="18"/>
        <v>-5.5</v>
      </c>
      <c r="L36" s="308">
        <f>(F36*-0.7)/100</f>
        <v>-1.2915000000000001</v>
      </c>
      <c r="M36" s="309">
        <f t="shared" si="20"/>
        <v>-3.6810298102981032E-2</v>
      </c>
      <c r="N36" s="307" t="s">
        <v>633</v>
      </c>
      <c r="O36" s="322">
        <v>44411</v>
      </c>
      <c r="P36" s="1"/>
      <c r="Q36" s="1"/>
      <c r="R36" s="6" t="s">
        <v>621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3">
        <v>5</v>
      </c>
      <c r="B37" s="317">
        <v>44410</v>
      </c>
      <c r="C37" s="304"/>
      <c r="D37" s="305" t="s">
        <v>154</v>
      </c>
      <c r="E37" s="306" t="s">
        <v>618</v>
      </c>
      <c r="F37" s="306">
        <v>551</v>
      </c>
      <c r="G37" s="306">
        <v>534</v>
      </c>
      <c r="H37" s="306">
        <v>534.5</v>
      </c>
      <c r="I37" s="306">
        <v>580</v>
      </c>
      <c r="J37" s="307" t="s">
        <v>880</v>
      </c>
      <c r="K37" s="307">
        <f t="shared" ref="K37" si="21">H37-F37</f>
        <v>-16.5</v>
      </c>
      <c r="L37" s="308">
        <f>(F37*-0.07)/100</f>
        <v>-0.38569999999999999</v>
      </c>
      <c r="M37" s="309">
        <f t="shared" ref="M37" si="22">(K37+L37)/F37</f>
        <v>-3.0645553539019963E-2</v>
      </c>
      <c r="N37" s="307" t="s">
        <v>633</v>
      </c>
      <c r="O37" s="322">
        <v>44410</v>
      </c>
      <c r="P37" s="1"/>
      <c r="Q37" s="1"/>
      <c r="R37" s="6" t="s">
        <v>621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57">
        <v>6</v>
      </c>
      <c r="B38" s="358">
        <v>44410</v>
      </c>
      <c r="C38" s="359"/>
      <c r="D38" s="360" t="s">
        <v>197</v>
      </c>
      <c r="E38" s="361" t="s">
        <v>618</v>
      </c>
      <c r="F38" s="361">
        <v>569.5</v>
      </c>
      <c r="G38" s="361">
        <v>554</v>
      </c>
      <c r="H38" s="361">
        <v>554</v>
      </c>
      <c r="I38" s="361" t="s">
        <v>881</v>
      </c>
      <c r="J38" s="307" t="s">
        <v>880</v>
      </c>
      <c r="K38" s="307">
        <f t="shared" ref="K38" si="23">H38-F38</f>
        <v>-15.5</v>
      </c>
      <c r="L38" s="308">
        <f>(F38*-0.7)/100</f>
        <v>-3.9864999999999999</v>
      </c>
      <c r="M38" s="309">
        <f t="shared" ref="M38" si="24">(K38+L38)/F38</f>
        <v>-3.4216856892010532E-2</v>
      </c>
      <c r="N38" s="307" t="s">
        <v>633</v>
      </c>
      <c r="O38" s="322">
        <v>44413</v>
      </c>
      <c r="P38" s="1"/>
      <c r="Q38" s="1"/>
      <c r="R38" s="6" t="s">
        <v>617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03">
        <v>7</v>
      </c>
      <c r="B39" s="317">
        <v>44410</v>
      </c>
      <c r="C39" s="304"/>
      <c r="D39" s="305" t="s">
        <v>883</v>
      </c>
      <c r="E39" s="306" t="s">
        <v>618</v>
      </c>
      <c r="F39" s="306">
        <v>305.5</v>
      </c>
      <c r="G39" s="306">
        <v>297</v>
      </c>
      <c r="H39" s="306">
        <v>297</v>
      </c>
      <c r="I39" s="306" t="s">
        <v>882</v>
      </c>
      <c r="J39" s="307" t="s">
        <v>904</v>
      </c>
      <c r="K39" s="307">
        <f t="shared" ref="K39" si="25">H39-F39</f>
        <v>-8.5</v>
      </c>
      <c r="L39" s="308">
        <f>(F39*-0.7)/100</f>
        <v>-2.1385000000000001</v>
      </c>
      <c r="M39" s="309">
        <f t="shared" ref="M39" si="26">(K39+L39)/F39</f>
        <v>-3.4823240589198036E-2</v>
      </c>
      <c r="N39" s="307" t="s">
        <v>633</v>
      </c>
      <c r="O39" s="322">
        <v>44412</v>
      </c>
      <c r="P39" s="1"/>
      <c r="Q39" s="1"/>
      <c r="R39" s="6" t="s">
        <v>617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36">
        <v>8</v>
      </c>
      <c r="B40" s="337">
        <v>44411</v>
      </c>
      <c r="C40" s="338"/>
      <c r="D40" s="339" t="s">
        <v>885</v>
      </c>
      <c r="E40" s="340" t="s">
        <v>618</v>
      </c>
      <c r="F40" s="340">
        <v>178.25</v>
      </c>
      <c r="G40" s="340">
        <v>173</v>
      </c>
      <c r="H40" s="340">
        <v>182.5</v>
      </c>
      <c r="I40" s="340" t="s">
        <v>886</v>
      </c>
      <c r="J40" s="106" t="s">
        <v>887</v>
      </c>
      <c r="K40" s="106">
        <f t="shared" ref="K40:K42" si="27">H40-F40</f>
        <v>4.25</v>
      </c>
      <c r="L40" s="108">
        <f>(F40*-0.07)/100</f>
        <v>-0.12477500000000001</v>
      </c>
      <c r="M40" s="109">
        <f t="shared" ref="M40:M42" si="28">(K40+L40)/F40</f>
        <v>2.3142917251051897E-2</v>
      </c>
      <c r="N40" s="106" t="s">
        <v>616</v>
      </c>
      <c r="O40" s="389">
        <v>44411</v>
      </c>
      <c r="P40" s="1"/>
      <c r="Q40" s="1"/>
      <c r="R40" s="6" t="s">
        <v>617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54">
        <v>9</v>
      </c>
      <c r="B41" s="328">
        <v>44412</v>
      </c>
      <c r="C41" s="355"/>
      <c r="D41" s="356" t="s">
        <v>503</v>
      </c>
      <c r="E41" s="327" t="s">
        <v>618</v>
      </c>
      <c r="F41" s="327">
        <v>2159</v>
      </c>
      <c r="G41" s="327">
        <v>2085</v>
      </c>
      <c r="H41" s="327">
        <v>2085</v>
      </c>
      <c r="I41" s="327" t="s">
        <v>908</v>
      </c>
      <c r="J41" s="307" t="s">
        <v>918</v>
      </c>
      <c r="K41" s="307">
        <f t="shared" si="27"/>
        <v>-74</v>
      </c>
      <c r="L41" s="308">
        <f>(F41*-0.7)/100</f>
        <v>-15.113</v>
      </c>
      <c r="M41" s="309">
        <f t="shared" si="28"/>
        <v>-4.1275127373784158E-2</v>
      </c>
      <c r="N41" s="307" t="s">
        <v>633</v>
      </c>
      <c r="O41" s="322">
        <v>44413</v>
      </c>
      <c r="P41" s="1"/>
      <c r="Q41" s="1"/>
      <c r="R41" s="6" t="s">
        <v>617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54">
        <v>10</v>
      </c>
      <c r="B42" s="328">
        <v>44412</v>
      </c>
      <c r="C42" s="355"/>
      <c r="D42" s="356" t="s">
        <v>465</v>
      </c>
      <c r="E42" s="327" t="s">
        <v>618</v>
      </c>
      <c r="F42" s="327">
        <v>284</v>
      </c>
      <c r="G42" s="327">
        <v>274</v>
      </c>
      <c r="H42" s="327">
        <v>275</v>
      </c>
      <c r="I42" s="327" t="s">
        <v>913</v>
      </c>
      <c r="J42" s="307" t="s">
        <v>926</v>
      </c>
      <c r="K42" s="307">
        <f t="shared" si="27"/>
        <v>-9</v>
      </c>
      <c r="L42" s="308">
        <f>(F42*-0.7)/100</f>
        <v>-1.9879999999999998</v>
      </c>
      <c r="M42" s="309">
        <f t="shared" si="28"/>
        <v>-3.8690140845070421E-2</v>
      </c>
      <c r="N42" s="307" t="s">
        <v>633</v>
      </c>
      <c r="O42" s="322">
        <v>44413</v>
      </c>
      <c r="P42" s="1"/>
      <c r="Q42" s="1"/>
      <c r="R42" s="6" t="s">
        <v>617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336">
        <v>11</v>
      </c>
      <c r="B43" s="337">
        <v>44413</v>
      </c>
      <c r="C43" s="338"/>
      <c r="D43" s="339" t="s">
        <v>189</v>
      </c>
      <c r="E43" s="340" t="s">
        <v>618</v>
      </c>
      <c r="F43" s="340">
        <v>135.5</v>
      </c>
      <c r="G43" s="340">
        <v>131.80000000000001</v>
      </c>
      <c r="H43" s="340">
        <v>138.5</v>
      </c>
      <c r="I43" s="340" t="s">
        <v>919</v>
      </c>
      <c r="J43" s="106" t="s">
        <v>920</v>
      </c>
      <c r="K43" s="106">
        <f t="shared" ref="K43" si="29">H43-F43</f>
        <v>3</v>
      </c>
      <c r="L43" s="108">
        <f>(F43*-0.07)/100</f>
        <v>-9.4850000000000018E-2</v>
      </c>
      <c r="M43" s="109">
        <f t="shared" ref="M43" si="30">(K43+L43)/F43</f>
        <v>2.1440221402214021E-2</v>
      </c>
      <c r="N43" s="106" t="s">
        <v>616</v>
      </c>
      <c r="O43" s="389">
        <v>44413</v>
      </c>
      <c r="P43" s="1"/>
      <c r="Q43" s="1"/>
      <c r="R43" s="6" t="s">
        <v>617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336">
        <v>12</v>
      </c>
      <c r="B44" s="337">
        <v>44414</v>
      </c>
      <c r="C44" s="338"/>
      <c r="D44" s="339" t="s">
        <v>164</v>
      </c>
      <c r="E44" s="340" t="s">
        <v>618</v>
      </c>
      <c r="F44" s="340">
        <v>1515</v>
      </c>
      <c r="G44" s="340">
        <v>1470</v>
      </c>
      <c r="H44" s="340">
        <v>1550</v>
      </c>
      <c r="I44" s="340" t="s">
        <v>927</v>
      </c>
      <c r="J44" s="106" t="s">
        <v>862</v>
      </c>
      <c r="K44" s="106">
        <f t="shared" ref="K44:K45" si="31">H44-F44</f>
        <v>35</v>
      </c>
      <c r="L44" s="108">
        <f>(F44*-0.07)/100</f>
        <v>-1.0605000000000002</v>
      </c>
      <c r="M44" s="109">
        <f t="shared" ref="M44:M45" si="32">(K44+L44)/F44</f>
        <v>2.2402310231023105E-2</v>
      </c>
      <c r="N44" s="106" t="s">
        <v>616</v>
      </c>
      <c r="O44" s="389">
        <v>44414</v>
      </c>
      <c r="P44" s="1"/>
      <c r="Q44" s="1"/>
      <c r="R44" s="6" t="s">
        <v>617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365" customFormat="1" ht="15" customHeight="1">
      <c r="A45" s="354">
        <v>13</v>
      </c>
      <c r="B45" s="328">
        <v>44417</v>
      </c>
      <c r="C45" s="355"/>
      <c r="D45" s="356" t="s">
        <v>134</v>
      </c>
      <c r="E45" s="327" t="s">
        <v>618</v>
      </c>
      <c r="F45" s="327">
        <v>1035</v>
      </c>
      <c r="G45" s="327">
        <v>1005</v>
      </c>
      <c r="H45" s="327">
        <v>1005</v>
      </c>
      <c r="I45" s="327">
        <v>1100</v>
      </c>
      <c r="J45" s="307" t="s">
        <v>1017</v>
      </c>
      <c r="K45" s="307">
        <f t="shared" si="31"/>
        <v>-30</v>
      </c>
      <c r="L45" s="308">
        <f>(F45*-0.7)/100</f>
        <v>-7.2450000000000001</v>
      </c>
      <c r="M45" s="309">
        <f t="shared" si="32"/>
        <v>-3.5985507246376808E-2</v>
      </c>
      <c r="N45" s="307" t="s">
        <v>633</v>
      </c>
      <c r="O45" s="322">
        <v>44425</v>
      </c>
      <c r="P45" s="363"/>
      <c r="Q45" s="363"/>
      <c r="R45" s="364" t="s">
        <v>621</v>
      </c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</row>
    <row r="46" spans="1:38" s="365" customFormat="1" ht="15" customHeight="1">
      <c r="A46" s="354">
        <v>14</v>
      </c>
      <c r="B46" s="328">
        <v>44417</v>
      </c>
      <c r="C46" s="355"/>
      <c r="D46" s="356" t="s">
        <v>170</v>
      </c>
      <c r="E46" s="327" t="s">
        <v>618</v>
      </c>
      <c r="F46" s="327">
        <v>178</v>
      </c>
      <c r="G46" s="327">
        <v>173</v>
      </c>
      <c r="H46" s="327">
        <v>172.5</v>
      </c>
      <c r="I46" s="327" t="s">
        <v>933</v>
      </c>
      <c r="J46" s="307" t="s">
        <v>902</v>
      </c>
      <c r="K46" s="307">
        <f t="shared" ref="K46:K47" si="33">H46-F46</f>
        <v>-5.5</v>
      </c>
      <c r="L46" s="308">
        <f>(F46*-0.7)/100</f>
        <v>-1.246</v>
      </c>
      <c r="M46" s="309">
        <f t="shared" ref="M46:M47" si="34">(K46+L46)/F46</f>
        <v>-3.7898876404494387E-2</v>
      </c>
      <c r="N46" s="307" t="s">
        <v>633</v>
      </c>
      <c r="O46" s="322">
        <v>44418</v>
      </c>
      <c r="P46" s="363"/>
      <c r="Q46" s="363"/>
      <c r="R46" s="364" t="s">
        <v>617</v>
      </c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  <c r="AE46" s="363"/>
      <c r="AF46" s="363"/>
      <c r="AG46" s="363"/>
      <c r="AH46" s="363"/>
      <c r="AI46" s="363"/>
      <c r="AJ46" s="363"/>
      <c r="AK46" s="363"/>
      <c r="AL46" s="363"/>
    </row>
    <row r="47" spans="1:38" s="365" customFormat="1" ht="15" customHeight="1">
      <c r="A47" s="336">
        <v>15</v>
      </c>
      <c r="B47" s="337">
        <v>44417</v>
      </c>
      <c r="C47" s="338"/>
      <c r="D47" s="339" t="s">
        <v>269</v>
      </c>
      <c r="E47" s="340" t="s">
        <v>618</v>
      </c>
      <c r="F47" s="340">
        <v>701</v>
      </c>
      <c r="G47" s="340">
        <v>685</v>
      </c>
      <c r="H47" s="340">
        <v>715</v>
      </c>
      <c r="I47" s="340" t="s">
        <v>934</v>
      </c>
      <c r="J47" s="106" t="s">
        <v>946</v>
      </c>
      <c r="K47" s="106">
        <f t="shared" si="33"/>
        <v>14</v>
      </c>
      <c r="L47" s="108">
        <f t="shared" ref="L47" si="35">(F47*-0.7)/100</f>
        <v>-4.907</v>
      </c>
      <c r="M47" s="109">
        <f t="shared" si="34"/>
        <v>1.2971469329529244E-2</v>
      </c>
      <c r="N47" s="106" t="s">
        <v>616</v>
      </c>
      <c r="O47" s="110">
        <v>44418</v>
      </c>
      <c r="P47" s="363"/>
      <c r="Q47" s="363"/>
      <c r="R47" s="364" t="s">
        <v>617</v>
      </c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</row>
    <row r="48" spans="1:38" s="365" customFormat="1" ht="15" customHeight="1">
      <c r="A48" s="336">
        <v>16</v>
      </c>
      <c r="B48" s="337">
        <v>44418</v>
      </c>
      <c r="C48" s="338"/>
      <c r="D48" s="339" t="s">
        <v>198</v>
      </c>
      <c r="E48" s="340" t="s">
        <v>618</v>
      </c>
      <c r="F48" s="340">
        <v>854.5</v>
      </c>
      <c r="G48" s="340">
        <v>832</v>
      </c>
      <c r="H48" s="340">
        <v>876</v>
      </c>
      <c r="I48" s="340" t="s">
        <v>949</v>
      </c>
      <c r="J48" s="106" t="s">
        <v>970</v>
      </c>
      <c r="K48" s="106">
        <f t="shared" ref="K48" si="36">H48-F48</f>
        <v>21.5</v>
      </c>
      <c r="L48" s="108">
        <f t="shared" ref="L48" si="37">(F48*-0.7)/100</f>
        <v>-5.9814999999999996</v>
      </c>
      <c r="M48" s="109">
        <f t="shared" ref="M48" si="38">(K48+L48)/F48</f>
        <v>1.8160912814511411E-2</v>
      </c>
      <c r="N48" s="106" t="s">
        <v>616</v>
      </c>
      <c r="O48" s="110">
        <v>44420</v>
      </c>
      <c r="P48" s="363"/>
      <c r="Q48" s="363"/>
      <c r="R48" s="364" t="s">
        <v>621</v>
      </c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</row>
    <row r="49" spans="1:38" s="365" customFormat="1" ht="15" customHeight="1">
      <c r="A49" s="354">
        <v>17</v>
      </c>
      <c r="B49" s="328">
        <v>44419</v>
      </c>
      <c r="C49" s="355"/>
      <c r="D49" s="356" t="s">
        <v>417</v>
      </c>
      <c r="E49" s="327" t="s">
        <v>618</v>
      </c>
      <c r="F49" s="327">
        <v>401</v>
      </c>
      <c r="G49" s="327">
        <v>388</v>
      </c>
      <c r="H49" s="327">
        <v>388</v>
      </c>
      <c r="I49" s="327" t="s">
        <v>958</v>
      </c>
      <c r="J49" s="307" t="s">
        <v>959</v>
      </c>
      <c r="K49" s="307">
        <f t="shared" ref="K49:K51" si="39">H49-F49</f>
        <v>-13</v>
      </c>
      <c r="L49" s="308">
        <f>(F49*-0.07)/100</f>
        <v>-0.28070000000000006</v>
      </c>
      <c r="M49" s="309">
        <f t="shared" ref="M49:M51" si="40">(K49+L49)/F49</f>
        <v>-3.3118952618453865E-2</v>
      </c>
      <c r="N49" s="307" t="s">
        <v>633</v>
      </c>
      <c r="O49" s="322">
        <v>44419</v>
      </c>
      <c r="P49" s="363"/>
      <c r="Q49" s="363"/>
      <c r="R49" s="364" t="s">
        <v>617</v>
      </c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</row>
    <row r="50" spans="1:38" s="365" customFormat="1" ht="15" customHeight="1">
      <c r="A50" s="336">
        <v>18</v>
      </c>
      <c r="B50" s="337">
        <v>44419</v>
      </c>
      <c r="C50" s="338"/>
      <c r="D50" s="339" t="s">
        <v>425</v>
      </c>
      <c r="E50" s="340" t="s">
        <v>618</v>
      </c>
      <c r="F50" s="340">
        <v>1695</v>
      </c>
      <c r="G50" s="340">
        <v>1645</v>
      </c>
      <c r="H50" s="340">
        <v>1730</v>
      </c>
      <c r="I50" s="340" t="s">
        <v>960</v>
      </c>
      <c r="J50" s="106" t="s">
        <v>862</v>
      </c>
      <c r="K50" s="106">
        <f t="shared" si="39"/>
        <v>35</v>
      </c>
      <c r="L50" s="108">
        <f>(F50*-0.07)/100</f>
        <v>-1.1865000000000001</v>
      </c>
      <c r="M50" s="109">
        <f t="shared" si="40"/>
        <v>1.9948967551622416E-2</v>
      </c>
      <c r="N50" s="106" t="s">
        <v>616</v>
      </c>
      <c r="O50" s="389">
        <v>44419</v>
      </c>
      <c r="P50" s="363"/>
      <c r="Q50" s="363"/>
      <c r="R50" s="364" t="s">
        <v>617</v>
      </c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3"/>
      <c r="AL50" s="363"/>
    </row>
    <row r="51" spans="1:38" s="365" customFormat="1" ht="15" customHeight="1">
      <c r="A51" s="336">
        <v>19</v>
      </c>
      <c r="B51" s="337">
        <v>44421</v>
      </c>
      <c r="C51" s="338"/>
      <c r="D51" s="339" t="s">
        <v>133</v>
      </c>
      <c r="E51" s="340" t="s">
        <v>618</v>
      </c>
      <c r="F51" s="340">
        <v>1672</v>
      </c>
      <c r="G51" s="340">
        <v>1615</v>
      </c>
      <c r="H51" s="340">
        <v>1717.5</v>
      </c>
      <c r="I51" s="340" t="s">
        <v>993</v>
      </c>
      <c r="J51" s="106" t="s">
        <v>1005</v>
      </c>
      <c r="K51" s="106">
        <f t="shared" si="39"/>
        <v>45.5</v>
      </c>
      <c r="L51" s="108">
        <f t="shared" ref="L51" si="41">(F51*-0.7)/100</f>
        <v>-11.703999999999999</v>
      </c>
      <c r="M51" s="109">
        <f t="shared" si="40"/>
        <v>2.0212918660287082E-2</v>
      </c>
      <c r="N51" s="106" t="s">
        <v>616</v>
      </c>
      <c r="O51" s="110">
        <v>44425</v>
      </c>
      <c r="P51" s="363"/>
      <c r="Q51" s="363"/>
      <c r="R51" s="364" t="s">
        <v>617</v>
      </c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</row>
    <row r="52" spans="1:38" s="365" customFormat="1" ht="15" customHeight="1">
      <c r="A52" s="336">
        <v>20</v>
      </c>
      <c r="B52" s="337">
        <v>44421</v>
      </c>
      <c r="C52" s="338"/>
      <c r="D52" s="339" t="s">
        <v>127</v>
      </c>
      <c r="E52" s="340" t="s">
        <v>618</v>
      </c>
      <c r="F52" s="340">
        <v>1446</v>
      </c>
      <c r="G52" s="340">
        <v>1395</v>
      </c>
      <c r="H52" s="340">
        <v>1486.5</v>
      </c>
      <c r="I52" s="340">
        <v>1550</v>
      </c>
      <c r="J52" s="106" t="s">
        <v>1058</v>
      </c>
      <c r="K52" s="106">
        <f t="shared" ref="K52:K55" si="42">H52-F52</f>
        <v>40.5</v>
      </c>
      <c r="L52" s="108">
        <f t="shared" ref="L52:L55" si="43">(F52*-0.7)/100</f>
        <v>-10.122</v>
      </c>
      <c r="M52" s="109">
        <f t="shared" ref="M52:M55" si="44">(K52+L52)/F52</f>
        <v>2.100829875518672E-2</v>
      </c>
      <c r="N52" s="106" t="s">
        <v>616</v>
      </c>
      <c r="O52" s="110">
        <v>44428</v>
      </c>
      <c r="P52" s="363"/>
      <c r="Q52" s="363"/>
      <c r="R52" s="364" t="s">
        <v>617</v>
      </c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3"/>
      <c r="AH52" s="363"/>
      <c r="AI52" s="363"/>
      <c r="AJ52" s="363"/>
      <c r="AK52" s="363"/>
      <c r="AL52" s="363"/>
    </row>
    <row r="53" spans="1:38" s="365" customFormat="1" ht="15" customHeight="1">
      <c r="A53" s="354">
        <v>21</v>
      </c>
      <c r="B53" s="328">
        <v>44424</v>
      </c>
      <c r="C53" s="355"/>
      <c r="D53" s="356" t="s">
        <v>438</v>
      </c>
      <c r="E53" s="327" t="s">
        <v>618</v>
      </c>
      <c r="F53" s="327">
        <v>168.5</v>
      </c>
      <c r="G53" s="327">
        <v>163</v>
      </c>
      <c r="H53" s="327">
        <v>163</v>
      </c>
      <c r="I53" s="327">
        <v>180</v>
      </c>
      <c r="J53" s="307" t="s">
        <v>902</v>
      </c>
      <c r="K53" s="307">
        <f t="shared" si="42"/>
        <v>-5.5</v>
      </c>
      <c r="L53" s="308">
        <f t="shared" si="43"/>
        <v>-1.1795</v>
      </c>
      <c r="M53" s="309">
        <f t="shared" si="44"/>
        <v>-3.9640949554896145E-2</v>
      </c>
      <c r="N53" s="307" t="s">
        <v>633</v>
      </c>
      <c r="O53" s="322">
        <v>44428</v>
      </c>
      <c r="P53" s="363"/>
      <c r="Q53" s="363"/>
      <c r="R53" s="364" t="s">
        <v>617</v>
      </c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</row>
    <row r="54" spans="1:38" s="365" customFormat="1" ht="15" customHeight="1">
      <c r="A54" s="354">
        <v>22</v>
      </c>
      <c r="B54" s="328">
        <v>44425</v>
      </c>
      <c r="C54" s="355"/>
      <c r="D54" s="356" t="s">
        <v>585</v>
      </c>
      <c r="E54" s="327" t="s">
        <v>618</v>
      </c>
      <c r="F54" s="327">
        <v>2215</v>
      </c>
      <c r="G54" s="327">
        <v>2170</v>
      </c>
      <c r="H54" s="327">
        <v>2170</v>
      </c>
      <c r="I54" s="327" t="s">
        <v>1006</v>
      </c>
      <c r="J54" s="307" t="s">
        <v>1010</v>
      </c>
      <c r="K54" s="307">
        <f t="shared" si="42"/>
        <v>-45</v>
      </c>
      <c r="L54" s="308">
        <f t="shared" si="43"/>
        <v>-15.505000000000001</v>
      </c>
      <c r="M54" s="309">
        <f t="shared" si="44"/>
        <v>-2.731602708803612E-2</v>
      </c>
      <c r="N54" s="307" t="s">
        <v>633</v>
      </c>
      <c r="O54" s="322">
        <v>44428</v>
      </c>
      <c r="P54" s="363"/>
      <c r="Q54" s="363"/>
      <c r="R54" s="364" t="s">
        <v>621</v>
      </c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</row>
    <row r="55" spans="1:38" s="365" customFormat="1" ht="15" customHeight="1">
      <c r="A55" s="354">
        <v>23</v>
      </c>
      <c r="B55" s="328">
        <v>44426</v>
      </c>
      <c r="C55" s="355"/>
      <c r="D55" s="356" t="s">
        <v>111</v>
      </c>
      <c r="E55" s="327" t="s">
        <v>618</v>
      </c>
      <c r="F55" s="327">
        <v>347.5</v>
      </c>
      <c r="G55" s="327">
        <v>337</v>
      </c>
      <c r="H55" s="327">
        <v>337</v>
      </c>
      <c r="I55" s="327" t="s">
        <v>1027</v>
      </c>
      <c r="J55" s="307" t="s">
        <v>931</v>
      </c>
      <c r="K55" s="307">
        <f t="shared" si="42"/>
        <v>-10.5</v>
      </c>
      <c r="L55" s="308">
        <f t="shared" si="43"/>
        <v>-2.4324999999999997</v>
      </c>
      <c r="M55" s="309">
        <f t="shared" si="44"/>
        <v>-3.7215827338129497E-2</v>
      </c>
      <c r="N55" s="307" t="s">
        <v>633</v>
      </c>
      <c r="O55" s="322">
        <v>44428</v>
      </c>
      <c r="P55" s="363"/>
      <c r="Q55" s="363"/>
      <c r="R55" s="364" t="s">
        <v>617</v>
      </c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</row>
    <row r="56" spans="1:38" s="365" customFormat="1" ht="15" customHeight="1">
      <c r="A56" s="443">
        <v>24</v>
      </c>
      <c r="B56" s="444">
        <v>44428</v>
      </c>
      <c r="C56" s="445"/>
      <c r="D56" s="446" t="s">
        <v>40</v>
      </c>
      <c r="E56" s="447" t="s">
        <v>618</v>
      </c>
      <c r="F56" s="447" t="s">
        <v>1042</v>
      </c>
      <c r="G56" s="447">
        <v>899</v>
      </c>
      <c r="H56" s="447"/>
      <c r="I56" s="447" t="s">
        <v>1043</v>
      </c>
      <c r="J56" s="448" t="s">
        <v>619</v>
      </c>
      <c r="K56" s="449"/>
      <c r="L56" s="450"/>
      <c r="M56" s="451"/>
      <c r="N56" s="452"/>
      <c r="O56" s="453"/>
      <c r="P56" s="363"/>
      <c r="Q56" s="363"/>
      <c r="R56" s="364" t="s">
        <v>617</v>
      </c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</row>
    <row r="57" spans="1:38" s="365" customFormat="1" ht="15" customHeight="1">
      <c r="A57" s="336">
        <v>25</v>
      </c>
      <c r="B57" s="337">
        <v>44431</v>
      </c>
      <c r="C57" s="338"/>
      <c r="D57" s="339" t="s">
        <v>69</v>
      </c>
      <c r="E57" s="340" t="s">
        <v>954</v>
      </c>
      <c r="F57" s="340">
        <v>75.25</v>
      </c>
      <c r="G57" s="340">
        <v>77.5</v>
      </c>
      <c r="H57" s="340">
        <v>73.900000000000006</v>
      </c>
      <c r="I57" s="340" t="s">
        <v>1057</v>
      </c>
      <c r="J57" s="106" t="s">
        <v>1059</v>
      </c>
      <c r="K57" s="106">
        <f>F57-H57</f>
        <v>1.3499999999999943</v>
      </c>
      <c r="L57" s="108">
        <f>(F57*-0.07)/100</f>
        <v>-5.2675E-2</v>
      </c>
      <c r="M57" s="109">
        <f t="shared" ref="M57" si="45">(K57+L57)/F57</f>
        <v>1.7240199335548097E-2</v>
      </c>
      <c r="N57" s="106" t="s">
        <v>616</v>
      </c>
      <c r="O57" s="389">
        <v>44431</v>
      </c>
      <c r="R57" s="489" t="s">
        <v>617</v>
      </c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</row>
    <row r="58" spans="1:38" s="365" customFormat="1" ht="15" customHeight="1">
      <c r="A58" s="443">
        <v>26</v>
      </c>
      <c r="B58" s="444">
        <v>44431</v>
      </c>
      <c r="C58" s="445"/>
      <c r="D58" s="446" t="s">
        <v>156</v>
      </c>
      <c r="E58" s="447" t="s">
        <v>618</v>
      </c>
      <c r="F58" s="447" t="s">
        <v>1060</v>
      </c>
      <c r="G58" s="447">
        <v>680</v>
      </c>
      <c r="H58" s="447"/>
      <c r="I58" s="447" t="s">
        <v>1061</v>
      </c>
      <c r="J58" s="443" t="s">
        <v>619</v>
      </c>
      <c r="K58" s="444"/>
      <c r="L58" s="445"/>
      <c r="M58" s="446"/>
      <c r="N58" s="447"/>
      <c r="O58" s="447"/>
      <c r="R58" s="489" t="s">
        <v>617</v>
      </c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</row>
    <row r="59" spans="1:38" s="365" customFormat="1" ht="15" customHeight="1">
      <c r="A59" s="502">
        <v>27</v>
      </c>
      <c r="B59" s="461">
        <v>44432</v>
      </c>
      <c r="C59" s="503"/>
      <c r="D59" s="504" t="s">
        <v>200</v>
      </c>
      <c r="E59" s="340" t="s">
        <v>954</v>
      </c>
      <c r="F59" s="340">
        <v>278</v>
      </c>
      <c r="G59" s="340">
        <v>285.5</v>
      </c>
      <c r="H59" s="340">
        <v>273</v>
      </c>
      <c r="I59" s="340" t="s">
        <v>1094</v>
      </c>
      <c r="J59" s="106" t="s">
        <v>1011</v>
      </c>
      <c r="K59" s="106">
        <f>F59-H59</f>
        <v>5</v>
      </c>
      <c r="L59" s="108">
        <f>(F59*-0.07)/100</f>
        <v>-0.1946</v>
      </c>
      <c r="M59" s="109">
        <f t="shared" ref="M59" si="46">(K59+L59)/F59</f>
        <v>1.7285611510791367E-2</v>
      </c>
      <c r="N59" s="106" t="s">
        <v>616</v>
      </c>
      <c r="O59" s="389">
        <v>44432</v>
      </c>
      <c r="R59" s="460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F59" s="363"/>
      <c r="AG59" s="363"/>
      <c r="AH59" s="363"/>
      <c r="AI59" s="363"/>
      <c r="AJ59" s="363"/>
      <c r="AK59" s="363"/>
      <c r="AL59" s="363"/>
    </row>
    <row r="60" spans="1:38" s="365" customFormat="1" ht="15" customHeight="1">
      <c r="A60" s="443">
        <v>28</v>
      </c>
      <c r="B60" s="444">
        <v>44432</v>
      </c>
      <c r="C60" s="445"/>
      <c r="D60" s="446" t="s">
        <v>278</v>
      </c>
      <c r="E60" s="447" t="s">
        <v>618</v>
      </c>
      <c r="F60" s="447" t="s">
        <v>1097</v>
      </c>
      <c r="G60" s="447">
        <v>580</v>
      </c>
      <c r="H60" s="447"/>
      <c r="I60" s="447" t="s">
        <v>1098</v>
      </c>
      <c r="J60" s="443" t="s">
        <v>619</v>
      </c>
      <c r="K60" s="444"/>
      <c r="L60" s="445"/>
      <c r="M60" s="446"/>
      <c r="N60" s="447"/>
      <c r="O60" s="447"/>
      <c r="R60" s="460"/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  <c r="AE60" s="363"/>
      <c r="AF60" s="363"/>
      <c r="AG60" s="363"/>
      <c r="AH60" s="363"/>
      <c r="AI60" s="363"/>
      <c r="AJ60" s="363"/>
      <c r="AK60" s="363"/>
      <c r="AL60" s="363"/>
    </row>
    <row r="61" spans="1:38" s="365" customFormat="1" ht="15" customHeight="1">
      <c r="A61" s="443"/>
      <c r="B61" s="444"/>
      <c r="C61" s="445"/>
      <c r="D61" s="446"/>
      <c r="E61" s="447"/>
      <c r="F61" s="447"/>
      <c r="G61" s="447"/>
      <c r="H61" s="447"/>
      <c r="I61" s="447"/>
      <c r="J61" s="443"/>
      <c r="K61" s="444"/>
      <c r="L61" s="445"/>
      <c r="M61" s="446"/>
      <c r="N61" s="447"/>
      <c r="O61" s="447"/>
      <c r="R61" s="460"/>
      <c r="S61" s="363"/>
      <c r="T61" s="363"/>
      <c r="U61" s="363"/>
      <c r="V61" s="363"/>
      <c r="W61" s="363"/>
      <c r="X61" s="363"/>
      <c r="Y61" s="363"/>
      <c r="Z61" s="363"/>
      <c r="AA61" s="363"/>
      <c r="AB61" s="363"/>
      <c r="AC61" s="363"/>
      <c r="AD61" s="363"/>
      <c r="AE61" s="363"/>
      <c r="AF61" s="363"/>
      <c r="AG61" s="363"/>
      <c r="AH61" s="363"/>
      <c r="AI61" s="363"/>
      <c r="AJ61" s="363"/>
      <c r="AK61" s="363"/>
      <c r="AL61" s="363"/>
    </row>
    <row r="62" spans="1:38" s="365" customFormat="1" ht="15" customHeight="1">
      <c r="A62" s="443"/>
      <c r="B62" s="444"/>
      <c r="C62" s="445"/>
      <c r="D62" s="446"/>
      <c r="E62" s="447"/>
      <c r="F62" s="447"/>
      <c r="G62" s="447"/>
      <c r="H62" s="447"/>
      <c r="I62" s="447"/>
      <c r="J62" s="443"/>
      <c r="K62" s="444"/>
      <c r="L62" s="445"/>
      <c r="M62" s="446"/>
      <c r="N62" s="447"/>
      <c r="O62" s="447"/>
      <c r="S62" s="363"/>
      <c r="T62" s="363"/>
      <c r="U62" s="363"/>
      <c r="V62" s="363"/>
      <c r="W62" s="363"/>
      <c r="X62" s="363"/>
      <c r="Y62" s="363"/>
      <c r="Z62" s="363"/>
      <c r="AA62" s="363"/>
      <c r="AB62" s="363"/>
      <c r="AC62" s="363"/>
      <c r="AD62" s="363"/>
      <c r="AE62" s="363"/>
      <c r="AF62" s="363"/>
      <c r="AG62" s="363"/>
      <c r="AH62" s="363"/>
      <c r="AI62" s="363"/>
      <c r="AJ62" s="363"/>
      <c r="AK62" s="363"/>
      <c r="AL62" s="363"/>
    </row>
    <row r="63" spans="1:38" ht="15" customHeight="1">
      <c r="A63" s="367"/>
      <c r="B63" s="368"/>
      <c r="C63" s="369"/>
      <c r="D63" s="370"/>
      <c r="E63" s="371"/>
      <c r="F63" s="371"/>
      <c r="G63" s="371"/>
      <c r="H63" s="371"/>
      <c r="I63" s="371"/>
      <c r="J63" s="454"/>
      <c r="K63" s="454"/>
      <c r="L63" s="374"/>
      <c r="M63" s="455"/>
      <c r="N63" s="454"/>
      <c r="O63" s="456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164"/>
      <c r="B65" s="128"/>
      <c r="C65" s="165"/>
      <c r="D65" s="166"/>
      <c r="E65" s="127"/>
      <c r="F65" s="127"/>
      <c r="G65" s="127"/>
      <c r="H65" s="127"/>
      <c r="I65" s="127"/>
      <c r="J65" s="167"/>
      <c r="K65" s="167"/>
      <c r="L65" s="168"/>
      <c r="M65" s="169"/>
      <c r="N65" s="133"/>
      <c r="O65" s="170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44.25" customHeight="1">
      <c r="A66" s="139" t="s">
        <v>625</v>
      </c>
      <c r="B66" s="165"/>
      <c r="C66" s="165"/>
      <c r="D66" s="1"/>
      <c r="E66" s="6"/>
      <c r="F66" s="6"/>
      <c r="G66" s="6"/>
      <c r="H66" s="6" t="s">
        <v>638</v>
      </c>
      <c r="I66" s="6"/>
      <c r="J66" s="6"/>
      <c r="K66" s="135"/>
      <c r="L66" s="169"/>
      <c r="M66" s="135"/>
      <c r="N66" s="136"/>
      <c r="O66" s="135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38" ht="12.75" customHeight="1">
      <c r="A67" s="146" t="s">
        <v>626</v>
      </c>
      <c r="B67" s="139"/>
      <c r="C67" s="139"/>
      <c r="D67" s="139"/>
      <c r="E67" s="44"/>
      <c r="F67" s="147" t="s">
        <v>627</v>
      </c>
      <c r="G67" s="61"/>
      <c r="H67" s="44"/>
      <c r="I67" s="61"/>
      <c r="J67" s="6"/>
      <c r="K67" s="171"/>
      <c r="L67" s="172"/>
      <c r="M67" s="6"/>
      <c r="N67" s="129"/>
      <c r="O67" s="173"/>
      <c r="P67" s="44"/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4.25" customHeight="1">
      <c r="A68" s="146"/>
      <c r="B68" s="139"/>
      <c r="C68" s="139"/>
      <c r="D68" s="139"/>
      <c r="E68" s="6"/>
      <c r="F68" s="147" t="s">
        <v>629</v>
      </c>
      <c r="G68" s="61"/>
      <c r="H68" s="44"/>
      <c r="I68" s="61"/>
      <c r="J68" s="6"/>
      <c r="K68" s="171"/>
      <c r="L68" s="172"/>
      <c r="M68" s="6"/>
      <c r="N68" s="129"/>
      <c r="O68" s="173"/>
      <c r="P68" s="44"/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14.25" customHeight="1">
      <c r="A69" s="139"/>
      <c r="B69" s="139"/>
      <c r="C69" s="139"/>
      <c r="D69" s="139"/>
      <c r="E69" s="6"/>
      <c r="F69" s="6"/>
      <c r="G69" s="6"/>
      <c r="H69" s="6"/>
      <c r="I69" s="6"/>
      <c r="J69" s="152"/>
      <c r="K69" s="149"/>
      <c r="L69" s="150"/>
      <c r="M69" s="6"/>
      <c r="N69" s="153"/>
      <c r="O69" s="1"/>
      <c r="P69" s="44"/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174" t="s">
        <v>639</v>
      </c>
      <c r="B70" s="174"/>
      <c r="C70" s="174"/>
      <c r="D70" s="174"/>
      <c r="E70" s="6"/>
      <c r="F70" s="6"/>
      <c r="G70" s="6"/>
      <c r="H70" s="6"/>
      <c r="I70" s="6"/>
      <c r="J70" s="6"/>
      <c r="K70" s="6"/>
      <c r="L70" s="6"/>
      <c r="M70" s="6"/>
      <c r="N70" s="6"/>
      <c r="O70" s="24"/>
      <c r="Q70" s="44"/>
      <c r="R70" s="6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38.25" customHeight="1">
      <c r="A71" s="102" t="s">
        <v>16</v>
      </c>
      <c r="B71" s="102" t="s">
        <v>590</v>
      </c>
      <c r="C71" s="102"/>
      <c r="D71" s="103" t="s">
        <v>603</v>
      </c>
      <c r="E71" s="102" t="s">
        <v>604</v>
      </c>
      <c r="F71" s="102" t="s">
        <v>605</v>
      </c>
      <c r="G71" s="102" t="s">
        <v>631</v>
      </c>
      <c r="H71" s="102" t="s">
        <v>607</v>
      </c>
      <c r="I71" s="102" t="s">
        <v>608</v>
      </c>
      <c r="J71" s="101" t="s">
        <v>609</v>
      </c>
      <c r="K71" s="175" t="s">
        <v>640</v>
      </c>
      <c r="L71" s="104" t="s">
        <v>611</v>
      </c>
      <c r="M71" s="175" t="s">
        <v>641</v>
      </c>
      <c r="N71" s="102" t="s">
        <v>642</v>
      </c>
      <c r="O71" s="101" t="s">
        <v>613</v>
      </c>
      <c r="P71" s="103" t="s">
        <v>614</v>
      </c>
      <c r="Q71" s="44"/>
      <c r="R71" s="6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3.5" customHeight="1">
      <c r="A72" s="327">
        <v>1</v>
      </c>
      <c r="B72" s="328">
        <v>44405</v>
      </c>
      <c r="C72" s="329"/>
      <c r="D72" s="329" t="s">
        <v>865</v>
      </c>
      <c r="E72" s="327" t="s">
        <v>618</v>
      </c>
      <c r="F72" s="327">
        <v>1501</v>
      </c>
      <c r="G72" s="327">
        <v>1470</v>
      </c>
      <c r="H72" s="330">
        <v>1470</v>
      </c>
      <c r="I72" s="330" t="s">
        <v>866</v>
      </c>
      <c r="J72" s="331" t="s">
        <v>884</v>
      </c>
      <c r="K72" s="330">
        <f t="shared" ref="K72:K73" si="47">H72-F72</f>
        <v>-31</v>
      </c>
      <c r="L72" s="332">
        <f t="shared" ref="L72:L73" si="48">(H72*N72)*0.07%</f>
        <v>437.32500000000005</v>
      </c>
      <c r="M72" s="333">
        <f t="shared" ref="M72:M73" si="49">(K72*N72)-L72</f>
        <v>-13612.325000000001</v>
      </c>
      <c r="N72" s="330">
        <v>425</v>
      </c>
      <c r="O72" s="334" t="s">
        <v>633</v>
      </c>
      <c r="P72" s="335">
        <v>44410</v>
      </c>
      <c r="Q72" s="176"/>
      <c r="R72" s="6" t="s">
        <v>621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12">
        <v>2</v>
      </c>
      <c r="B73" s="341">
        <v>44406</v>
      </c>
      <c r="C73" s="342"/>
      <c r="D73" s="342" t="s">
        <v>868</v>
      </c>
      <c r="E73" s="312" t="s">
        <v>618</v>
      </c>
      <c r="F73" s="312">
        <v>2340</v>
      </c>
      <c r="G73" s="312">
        <v>2295</v>
      </c>
      <c r="H73" s="314">
        <v>2366.5</v>
      </c>
      <c r="I73" s="314" t="s">
        <v>869</v>
      </c>
      <c r="J73" s="106" t="s">
        <v>895</v>
      </c>
      <c r="K73" s="318">
        <f t="shared" si="47"/>
        <v>26.5</v>
      </c>
      <c r="L73" s="319">
        <f t="shared" si="48"/>
        <v>496.96500000000009</v>
      </c>
      <c r="M73" s="320">
        <f t="shared" si="49"/>
        <v>7453.0349999999999</v>
      </c>
      <c r="N73" s="314">
        <v>300</v>
      </c>
      <c r="O73" s="107" t="s">
        <v>616</v>
      </c>
      <c r="P73" s="321">
        <v>44411</v>
      </c>
      <c r="Q73" s="176"/>
      <c r="R73" s="6" t="s">
        <v>617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12">
        <v>3</v>
      </c>
      <c r="B74" s="301">
        <v>44407</v>
      </c>
      <c r="C74" s="313"/>
      <c r="D74" s="313" t="s">
        <v>873</v>
      </c>
      <c r="E74" s="302" t="s">
        <v>618</v>
      </c>
      <c r="F74" s="302">
        <v>433</v>
      </c>
      <c r="G74" s="302">
        <v>425</v>
      </c>
      <c r="H74" s="311">
        <v>438.5</v>
      </c>
      <c r="I74" s="314">
        <v>445</v>
      </c>
      <c r="J74" s="106" t="s">
        <v>635</v>
      </c>
      <c r="K74" s="318">
        <f t="shared" ref="K74:K75" si="50">H74-F74</f>
        <v>5.5</v>
      </c>
      <c r="L74" s="319">
        <f t="shared" ref="L74:L75" si="51">(H74*N74)*0.07%</f>
        <v>460.42500000000007</v>
      </c>
      <c r="M74" s="320">
        <f t="shared" ref="M74:M75" si="52">(K74*N74)-L74</f>
        <v>7789.5749999999998</v>
      </c>
      <c r="N74" s="314">
        <v>1500</v>
      </c>
      <c r="O74" s="107" t="s">
        <v>616</v>
      </c>
      <c r="P74" s="321">
        <v>44410</v>
      </c>
      <c r="Q74" s="176"/>
      <c r="R74" s="6" t="s">
        <v>617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12">
        <v>4</v>
      </c>
      <c r="B75" s="301">
        <v>44407</v>
      </c>
      <c r="C75" s="313"/>
      <c r="D75" s="313" t="s">
        <v>874</v>
      </c>
      <c r="E75" s="302" t="s">
        <v>618</v>
      </c>
      <c r="F75" s="302">
        <v>1616.5</v>
      </c>
      <c r="G75" s="302">
        <v>1595</v>
      </c>
      <c r="H75" s="311">
        <v>1639</v>
      </c>
      <c r="I75" s="314" t="s">
        <v>875</v>
      </c>
      <c r="J75" s="106" t="s">
        <v>896</v>
      </c>
      <c r="K75" s="318">
        <f t="shared" si="50"/>
        <v>22.5</v>
      </c>
      <c r="L75" s="319">
        <f t="shared" si="51"/>
        <v>659.6975000000001</v>
      </c>
      <c r="M75" s="320">
        <f t="shared" si="52"/>
        <v>12277.8025</v>
      </c>
      <c r="N75" s="314">
        <v>575</v>
      </c>
      <c r="O75" s="107" t="s">
        <v>616</v>
      </c>
      <c r="P75" s="321">
        <v>44411</v>
      </c>
      <c r="Q75" s="176"/>
      <c r="R75" s="6" t="s">
        <v>621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312">
        <v>5</v>
      </c>
      <c r="B76" s="301">
        <v>44407</v>
      </c>
      <c r="C76" s="313"/>
      <c r="D76" s="313" t="s">
        <v>876</v>
      </c>
      <c r="E76" s="302" t="s">
        <v>618</v>
      </c>
      <c r="F76" s="302">
        <v>849</v>
      </c>
      <c r="G76" s="302">
        <v>836</v>
      </c>
      <c r="H76" s="311">
        <v>856</v>
      </c>
      <c r="I76" s="314">
        <v>870</v>
      </c>
      <c r="J76" s="106" t="s">
        <v>905</v>
      </c>
      <c r="K76" s="318">
        <f t="shared" ref="K76:K77" si="53">H76-F76</f>
        <v>7</v>
      </c>
      <c r="L76" s="319">
        <f t="shared" ref="L76:L77" si="54">(H76*N76)*0.07%</f>
        <v>659.12000000000012</v>
      </c>
      <c r="M76" s="320">
        <f t="shared" ref="M76:M77" si="55">(K76*N76)-L76</f>
        <v>7040.88</v>
      </c>
      <c r="N76" s="314">
        <v>1100</v>
      </c>
      <c r="O76" s="107" t="s">
        <v>616</v>
      </c>
      <c r="P76" s="321">
        <v>44411</v>
      </c>
      <c r="Q76" s="176"/>
      <c r="R76" s="6" t="s">
        <v>621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27">
        <v>6</v>
      </c>
      <c r="B77" s="328">
        <v>44411</v>
      </c>
      <c r="C77" s="329"/>
      <c r="D77" s="329" t="s">
        <v>892</v>
      </c>
      <c r="E77" s="327" t="s">
        <v>618</v>
      </c>
      <c r="F77" s="327">
        <v>1692</v>
      </c>
      <c r="G77" s="327">
        <v>1655</v>
      </c>
      <c r="H77" s="330">
        <v>1655</v>
      </c>
      <c r="I77" s="330" t="s">
        <v>893</v>
      </c>
      <c r="J77" s="331" t="s">
        <v>928</v>
      </c>
      <c r="K77" s="330">
        <f t="shared" si="53"/>
        <v>-37</v>
      </c>
      <c r="L77" s="332">
        <f t="shared" si="54"/>
        <v>405.47500000000008</v>
      </c>
      <c r="M77" s="333">
        <f t="shared" si="55"/>
        <v>-13355.475</v>
      </c>
      <c r="N77" s="330">
        <v>350</v>
      </c>
      <c r="O77" s="334" t="s">
        <v>633</v>
      </c>
      <c r="P77" s="335">
        <v>44414</v>
      </c>
      <c r="Q77" s="176"/>
      <c r="R77" s="6" t="s">
        <v>621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312">
        <v>7</v>
      </c>
      <c r="B78" s="341">
        <v>44411</v>
      </c>
      <c r="C78" s="313"/>
      <c r="D78" s="313" t="s">
        <v>894</v>
      </c>
      <c r="E78" s="302" t="s">
        <v>618</v>
      </c>
      <c r="F78" s="302">
        <v>571</v>
      </c>
      <c r="G78" s="302">
        <v>560</v>
      </c>
      <c r="H78" s="311">
        <v>577</v>
      </c>
      <c r="I78" s="314">
        <v>590</v>
      </c>
      <c r="J78" s="106" t="s">
        <v>906</v>
      </c>
      <c r="K78" s="318">
        <f t="shared" ref="K78:K79" si="56">H78-F78</f>
        <v>6</v>
      </c>
      <c r="L78" s="319">
        <f t="shared" ref="L78:L79" si="57">(H78*N78)*0.07%</f>
        <v>565.46</v>
      </c>
      <c r="M78" s="320">
        <f t="shared" ref="M78:M79" si="58">(K78*N78)-L78</f>
        <v>7834.54</v>
      </c>
      <c r="N78" s="314">
        <v>1400</v>
      </c>
      <c r="O78" s="107" t="s">
        <v>616</v>
      </c>
      <c r="P78" s="321">
        <v>44412</v>
      </c>
      <c r="Q78" s="176"/>
      <c r="R78" s="6" t="s">
        <v>621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312">
        <v>8</v>
      </c>
      <c r="B79" s="341">
        <v>44411</v>
      </c>
      <c r="C79" s="313"/>
      <c r="D79" s="313" t="s">
        <v>897</v>
      </c>
      <c r="E79" s="302" t="s">
        <v>618</v>
      </c>
      <c r="F79" s="302">
        <v>2534</v>
      </c>
      <c r="G79" s="302">
        <v>2490</v>
      </c>
      <c r="H79" s="311">
        <v>2567.5</v>
      </c>
      <c r="I79" s="314" t="s">
        <v>898</v>
      </c>
      <c r="J79" s="106" t="s">
        <v>909</v>
      </c>
      <c r="K79" s="318">
        <f t="shared" si="56"/>
        <v>33.5</v>
      </c>
      <c r="L79" s="319">
        <f t="shared" si="57"/>
        <v>494.24375000000009</v>
      </c>
      <c r="M79" s="320">
        <f t="shared" si="58"/>
        <v>8718.2562500000004</v>
      </c>
      <c r="N79" s="314">
        <v>275</v>
      </c>
      <c r="O79" s="107" t="s">
        <v>616</v>
      </c>
      <c r="P79" s="321">
        <v>44412</v>
      </c>
      <c r="Q79" s="176"/>
      <c r="R79" s="6" t="s">
        <v>621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312">
        <v>9</v>
      </c>
      <c r="B80" s="341">
        <v>44411</v>
      </c>
      <c r="C80" s="350"/>
      <c r="D80" s="313" t="s">
        <v>899</v>
      </c>
      <c r="E80" s="302" t="s">
        <v>618</v>
      </c>
      <c r="F80" s="302">
        <v>1438</v>
      </c>
      <c r="G80" s="302">
        <v>1414</v>
      </c>
      <c r="H80" s="302">
        <v>1454</v>
      </c>
      <c r="I80" s="311" t="s">
        <v>900</v>
      </c>
      <c r="J80" s="106" t="s">
        <v>907</v>
      </c>
      <c r="K80" s="318">
        <f t="shared" ref="K80:K81" si="59">H80-F80</f>
        <v>16</v>
      </c>
      <c r="L80" s="319">
        <f t="shared" ref="L80:L81" si="60">(H80*N80)*0.07%</f>
        <v>559.79000000000008</v>
      </c>
      <c r="M80" s="320">
        <f t="shared" ref="M80:M81" si="61">(K80*N80)-L80</f>
        <v>8240.2099999999991</v>
      </c>
      <c r="N80" s="314">
        <v>550</v>
      </c>
      <c r="O80" s="107" t="s">
        <v>616</v>
      </c>
      <c r="P80" s="321">
        <v>44412</v>
      </c>
      <c r="Q80" s="176"/>
      <c r="R80" s="6" t="s">
        <v>617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351">
        <v>10</v>
      </c>
      <c r="B81" s="346">
        <v>44412</v>
      </c>
      <c r="C81" s="352"/>
      <c r="D81" s="352" t="s">
        <v>910</v>
      </c>
      <c r="E81" s="306" t="s">
        <v>618</v>
      </c>
      <c r="F81" s="306">
        <v>2441</v>
      </c>
      <c r="G81" s="306">
        <v>2416</v>
      </c>
      <c r="H81" s="348">
        <v>2416</v>
      </c>
      <c r="I81" s="353" t="s">
        <v>911</v>
      </c>
      <c r="J81" s="331" t="s">
        <v>912</v>
      </c>
      <c r="K81" s="330">
        <f t="shared" si="59"/>
        <v>-25</v>
      </c>
      <c r="L81" s="332">
        <f t="shared" si="60"/>
        <v>845.60000000000014</v>
      </c>
      <c r="M81" s="333">
        <f t="shared" si="61"/>
        <v>-13345.6</v>
      </c>
      <c r="N81" s="330">
        <v>500</v>
      </c>
      <c r="O81" s="334" t="s">
        <v>633</v>
      </c>
      <c r="P81" s="335">
        <v>44412</v>
      </c>
      <c r="Q81" s="176"/>
      <c r="R81" s="6" t="s">
        <v>621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351">
        <v>11</v>
      </c>
      <c r="B82" s="346">
        <v>44413</v>
      </c>
      <c r="C82" s="352"/>
      <c r="D82" s="352" t="s">
        <v>922</v>
      </c>
      <c r="E82" s="306" t="s">
        <v>618</v>
      </c>
      <c r="F82" s="306">
        <v>407</v>
      </c>
      <c r="G82" s="306">
        <v>397</v>
      </c>
      <c r="H82" s="348">
        <v>397</v>
      </c>
      <c r="I82" s="353" t="s">
        <v>923</v>
      </c>
      <c r="J82" s="331" t="s">
        <v>936</v>
      </c>
      <c r="K82" s="330">
        <f t="shared" ref="K82:K83" si="62">H82-F82</f>
        <v>-10</v>
      </c>
      <c r="L82" s="332">
        <f t="shared" ref="L82:L83" si="63">(H82*N82)*0.07%</f>
        <v>444.64000000000004</v>
      </c>
      <c r="M82" s="333">
        <f t="shared" ref="M82:M83" si="64">(K82*N82)-L82</f>
        <v>-16444.64</v>
      </c>
      <c r="N82" s="330">
        <v>1600</v>
      </c>
      <c r="O82" s="334" t="s">
        <v>633</v>
      </c>
      <c r="P82" s="335">
        <v>44417</v>
      </c>
      <c r="Q82" s="176"/>
      <c r="R82" s="6" t="s">
        <v>621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312">
        <v>12</v>
      </c>
      <c r="B83" s="341">
        <v>44413</v>
      </c>
      <c r="C83" s="313"/>
      <c r="D83" s="313" t="s">
        <v>924</v>
      </c>
      <c r="E83" s="302" t="s">
        <v>618</v>
      </c>
      <c r="F83" s="302">
        <v>671.5</v>
      </c>
      <c r="G83" s="302">
        <v>660</v>
      </c>
      <c r="H83" s="311">
        <v>679</v>
      </c>
      <c r="I83" s="314" t="s">
        <v>925</v>
      </c>
      <c r="J83" s="106" t="s">
        <v>937</v>
      </c>
      <c r="K83" s="318">
        <f t="shared" si="62"/>
        <v>7.5</v>
      </c>
      <c r="L83" s="319">
        <f t="shared" si="63"/>
        <v>522.83000000000004</v>
      </c>
      <c r="M83" s="320">
        <f t="shared" si="64"/>
        <v>7727.17</v>
      </c>
      <c r="N83" s="314">
        <v>1100</v>
      </c>
      <c r="O83" s="107" t="s">
        <v>616</v>
      </c>
      <c r="P83" s="321">
        <v>44417</v>
      </c>
      <c r="Q83" s="176"/>
      <c r="R83" s="6" t="s">
        <v>617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312">
        <v>13</v>
      </c>
      <c r="B84" s="341">
        <v>44414</v>
      </c>
      <c r="C84" s="313"/>
      <c r="D84" s="313" t="s">
        <v>894</v>
      </c>
      <c r="E84" s="302" t="s">
        <v>618</v>
      </c>
      <c r="F84" s="302">
        <v>569.5</v>
      </c>
      <c r="G84" s="302">
        <v>560</v>
      </c>
      <c r="H84" s="311">
        <v>575.5</v>
      </c>
      <c r="I84" s="314">
        <v>590</v>
      </c>
      <c r="J84" s="106" t="s">
        <v>906</v>
      </c>
      <c r="K84" s="318">
        <f t="shared" ref="K84:K85" si="65">H84-F84</f>
        <v>6</v>
      </c>
      <c r="L84" s="319">
        <f t="shared" ref="L84:L85" si="66">(H84*N84)*0.07%</f>
        <v>563.99000000000012</v>
      </c>
      <c r="M84" s="320">
        <f t="shared" ref="M84:M85" si="67">(K84*N84)-L84</f>
        <v>7836.01</v>
      </c>
      <c r="N84" s="314">
        <v>1400</v>
      </c>
      <c r="O84" s="107" t="s">
        <v>616</v>
      </c>
      <c r="P84" s="390">
        <v>44414</v>
      </c>
      <c r="Q84" s="176"/>
      <c r="R84" s="6" t="s">
        <v>621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312">
        <v>14</v>
      </c>
      <c r="B85" s="341">
        <v>44414</v>
      </c>
      <c r="C85" s="313"/>
      <c r="D85" s="313" t="s">
        <v>929</v>
      </c>
      <c r="E85" s="302" t="s">
        <v>618</v>
      </c>
      <c r="F85" s="302">
        <v>214.5</v>
      </c>
      <c r="G85" s="302">
        <v>210</v>
      </c>
      <c r="H85" s="311">
        <v>217.75</v>
      </c>
      <c r="I85" s="314">
        <v>222</v>
      </c>
      <c r="J85" s="106" t="s">
        <v>935</v>
      </c>
      <c r="K85" s="318">
        <f t="shared" si="65"/>
        <v>3.25</v>
      </c>
      <c r="L85" s="319">
        <f t="shared" si="66"/>
        <v>487.76000000000005</v>
      </c>
      <c r="M85" s="320">
        <f t="shared" si="67"/>
        <v>9912.24</v>
      </c>
      <c r="N85" s="314">
        <v>3200</v>
      </c>
      <c r="O85" s="107" t="s">
        <v>616</v>
      </c>
      <c r="P85" s="321">
        <v>44417</v>
      </c>
      <c r="Q85" s="176"/>
      <c r="R85" s="6" t="s">
        <v>617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351">
        <v>15</v>
      </c>
      <c r="B86" s="346">
        <v>44414</v>
      </c>
      <c r="C86" s="352"/>
      <c r="D86" s="352" t="s">
        <v>930</v>
      </c>
      <c r="E86" s="306" t="s">
        <v>618</v>
      </c>
      <c r="F86" s="306">
        <v>538.5</v>
      </c>
      <c r="G86" s="306">
        <v>528</v>
      </c>
      <c r="H86" s="348">
        <v>528</v>
      </c>
      <c r="I86" s="353">
        <v>560</v>
      </c>
      <c r="J86" s="331" t="s">
        <v>931</v>
      </c>
      <c r="K86" s="330">
        <f t="shared" ref="K86" si="68">H86-F86</f>
        <v>-10.5</v>
      </c>
      <c r="L86" s="332">
        <f t="shared" ref="L86" si="69">(H86*N86)*0.07%</f>
        <v>462.00000000000006</v>
      </c>
      <c r="M86" s="333">
        <f t="shared" ref="M86" si="70">(K86*N86)-L86</f>
        <v>-13587</v>
      </c>
      <c r="N86" s="330">
        <v>1250</v>
      </c>
      <c r="O86" s="334" t="s">
        <v>633</v>
      </c>
      <c r="P86" s="335">
        <v>44414</v>
      </c>
      <c r="Q86" s="176"/>
      <c r="R86" s="6" t="s">
        <v>621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351">
        <v>16</v>
      </c>
      <c r="B87" s="346">
        <v>44417</v>
      </c>
      <c r="C87" s="352"/>
      <c r="D87" s="352" t="s">
        <v>938</v>
      </c>
      <c r="E87" s="306" t="s">
        <v>618</v>
      </c>
      <c r="F87" s="306">
        <v>1143</v>
      </c>
      <c r="G87" s="306">
        <v>1127</v>
      </c>
      <c r="H87" s="348">
        <v>1127</v>
      </c>
      <c r="I87" s="353">
        <v>1175</v>
      </c>
      <c r="J87" s="331" t="s">
        <v>939</v>
      </c>
      <c r="K87" s="330">
        <f t="shared" ref="K87:K89" si="71">H87-F87</f>
        <v>-16</v>
      </c>
      <c r="L87" s="332">
        <f t="shared" ref="L87:L89" si="72">(H87*N87)*0.07%</f>
        <v>670.56500000000005</v>
      </c>
      <c r="M87" s="333">
        <f t="shared" ref="M87:M89" si="73">(K87*N87)-L87</f>
        <v>-14270.565000000001</v>
      </c>
      <c r="N87" s="330">
        <v>850</v>
      </c>
      <c r="O87" s="334" t="s">
        <v>633</v>
      </c>
      <c r="P87" s="335">
        <v>44417</v>
      </c>
      <c r="Q87" s="176"/>
      <c r="R87" s="6" t="s">
        <v>621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312">
        <v>17</v>
      </c>
      <c r="B88" s="337">
        <v>44417</v>
      </c>
      <c r="C88" s="313"/>
      <c r="D88" s="313" t="s">
        <v>940</v>
      </c>
      <c r="E88" s="302" t="s">
        <v>618</v>
      </c>
      <c r="F88" s="302">
        <v>2632</v>
      </c>
      <c r="G88" s="302">
        <v>2595</v>
      </c>
      <c r="H88" s="311">
        <v>2664</v>
      </c>
      <c r="I88" s="314" t="s">
        <v>941</v>
      </c>
      <c r="J88" s="106" t="s">
        <v>948</v>
      </c>
      <c r="K88" s="318">
        <f t="shared" si="71"/>
        <v>32</v>
      </c>
      <c r="L88" s="319">
        <f t="shared" si="72"/>
        <v>559.44000000000005</v>
      </c>
      <c r="M88" s="320">
        <f t="shared" si="73"/>
        <v>9040.56</v>
      </c>
      <c r="N88" s="314">
        <v>300</v>
      </c>
      <c r="O88" s="107" t="s">
        <v>616</v>
      </c>
      <c r="P88" s="321">
        <v>44418</v>
      </c>
      <c r="Q88" s="176"/>
      <c r="R88" s="6" t="s">
        <v>617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312">
        <v>18</v>
      </c>
      <c r="B89" s="337">
        <v>44417</v>
      </c>
      <c r="C89" s="313"/>
      <c r="D89" s="313" t="s">
        <v>924</v>
      </c>
      <c r="E89" s="302" t="s">
        <v>618</v>
      </c>
      <c r="F89" s="302">
        <v>669</v>
      </c>
      <c r="G89" s="302">
        <v>658</v>
      </c>
      <c r="H89" s="311">
        <v>676</v>
      </c>
      <c r="I89" s="314" t="s">
        <v>942</v>
      </c>
      <c r="J89" s="106" t="s">
        <v>967</v>
      </c>
      <c r="K89" s="318">
        <f t="shared" si="71"/>
        <v>7</v>
      </c>
      <c r="L89" s="319">
        <f t="shared" si="72"/>
        <v>520.5200000000001</v>
      </c>
      <c r="M89" s="320">
        <f t="shared" si="73"/>
        <v>7179.48</v>
      </c>
      <c r="N89" s="314">
        <v>1100</v>
      </c>
      <c r="O89" s="107" t="s">
        <v>616</v>
      </c>
      <c r="P89" s="321">
        <v>44420</v>
      </c>
      <c r="Q89" s="176"/>
      <c r="R89" s="6" t="s">
        <v>617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312">
        <v>19</v>
      </c>
      <c r="B90" s="337">
        <v>44417</v>
      </c>
      <c r="C90" s="313"/>
      <c r="D90" s="313" t="s">
        <v>943</v>
      </c>
      <c r="E90" s="302" t="s">
        <v>618</v>
      </c>
      <c r="F90" s="302">
        <v>941</v>
      </c>
      <c r="G90" s="302">
        <v>926</v>
      </c>
      <c r="H90" s="311">
        <v>952</v>
      </c>
      <c r="I90" s="314">
        <v>975</v>
      </c>
      <c r="J90" s="106" t="s">
        <v>947</v>
      </c>
      <c r="K90" s="318">
        <f t="shared" ref="K90" si="74">H90-F90</f>
        <v>11</v>
      </c>
      <c r="L90" s="319">
        <f t="shared" ref="L90" si="75">(H90*N90)*0.07%</f>
        <v>566.44000000000005</v>
      </c>
      <c r="M90" s="320">
        <f t="shared" ref="M90" si="76">(K90*N90)-L90</f>
        <v>8783.56</v>
      </c>
      <c r="N90" s="314">
        <v>850</v>
      </c>
      <c r="O90" s="107" t="s">
        <v>616</v>
      </c>
      <c r="P90" s="390">
        <v>44417</v>
      </c>
      <c r="Q90" s="176"/>
      <c r="R90" s="6" t="s">
        <v>621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s="379" customFormat="1" ht="13.5" customHeight="1">
      <c r="A91" s="312">
        <v>20</v>
      </c>
      <c r="B91" s="337">
        <v>44418</v>
      </c>
      <c r="C91" s="313"/>
      <c r="D91" s="313" t="s">
        <v>943</v>
      </c>
      <c r="E91" s="302" t="s">
        <v>618</v>
      </c>
      <c r="F91" s="302">
        <v>941</v>
      </c>
      <c r="G91" s="302">
        <v>926</v>
      </c>
      <c r="H91" s="311">
        <v>954</v>
      </c>
      <c r="I91" s="314">
        <v>975</v>
      </c>
      <c r="J91" s="106" t="s">
        <v>948</v>
      </c>
      <c r="K91" s="318">
        <f t="shared" ref="K91:K92" si="77">H91-F91</f>
        <v>13</v>
      </c>
      <c r="L91" s="319">
        <f t="shared" ref="L91:L92" si="78">(H91*N91)*0.07%</f>
        <v>567.63000000000011</v>
      </c>
      <c r="M91" s="320">
        <f t="shared" ref="M91:M92" si="79">(K91*N91)-L91</f>
        <v>10482.369999999999</v>
      </c>
      <c r="N91" s="314">
        <v>850</v>
      </c>
      <c r="O91" s="107" t="s">
        <v>616</v>
      </c>
      <c r="P91" s="390">
        <v>44418</v>
      </c>
      <c r="Q91" s="376"/>
      <c r="R91" s="377" t="s">
        <v>621</v>
      </c>
      <c r="S91" s="1"/>
      <c r="T91" s="1"/>
      <c r="U91" s="1"/>
      <c r="V91" s="1"/>
      <c r="W91" s="1"/>
      <c r="X91" s="1"/>
      <c r="Y91" s="1"/>
      <c r="Z91" s="1"/>
      <c r="AA91" s="1"/>
      <c r="AB91" s="378"/>
      <c r="AC91" s="378"/>
      <c r="AD91" s="378"/>
      <c r="AE91" s="378"/>
      <c r="AF91" s="378"/>
      <c r="AG91" s="378"/>
      <c r="AH91" s="378"/>
      <c r="AI91" s="378"/>
      <c r="AJ91" s="378"/>
      <c r="AK91" s="378"/>
      <c r="AL91" s="378"/>
    </row>
    <row r="92" spans="1:38" s="379" customFormat="1" ht="13.5" customHeight="1">
      <c r="A92" s="351">
        <v>21</v>
      </c>
      <c r="B92" s="328">
        <v>44418</v>
      </c>
      <c r="C92" s="352"/>
      <c r="D92" s="352" t="s">
        <v>950</v>
      </c>
      <c r="E92" s="306" t="s">
        <v>618</v>
      </c>
      <c r="F92" s="306">
        <v>212.75</v>
      </c>
      <c r="G92" s="306">
        <v>208.5</v>
      </c>
      <c r="H92" s="348">
        <v>209.25</v>
      </c>
      <c r="I92" s="353">
        <v>220</v>
      </c>
      <c r="J92" s="331" t="s">
        <v>961</v>
      </c>
      <c r="K92" s="330">
        <f t="shared" si="77"/>
        <v>-3.5</v>
      </c>
      <c r="L92" s="332">
        <f t="shared" si="78"/>
        <v>468.72000000000008</v>
      </c>
      <c r="M92" s="333">
        <f t="shared" si="79"/>
        <v>-11668.72</v>
      </c>
      <c r="N92" s="330">
        <v>3200</v>
      </c>
      <c r="O92" s="334" t="s">
        <v>633</v>
      </c>
      <c r="P92" s="335">
        <v>44418</v>
      </c>
      <c r="Q92" s="176"/>
      <c r="R92" s="6" t="s">
        <v>617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80"/>
      <c r="AG92" s="366"/>
      <c r="AH92" s="181"/>
      <c r="AI92" s="181"/>
      <c r="AJ92" s="111"/>
      <c r="AK92" s="111"/>
      <c r="AL92" s="111"/>
    </row>
    <row r="93" spans="1:38" s="379" customFormat="1" ht="13.5" customHeight="1">
      <c r="A93" s="312">
        <v>22</v>
      </c>
      <c r="B93" s="337">
        <v>44419</v>
      </c>
      <c r="C93" s="313"/>
      <c r="D93" s="313" t="s">
        <v>962</v>
      </c>
      <c r="E93" s="302" t="s">
        <v>618</v>
      </c>
      <c r="F93" s="302">
        <v>519</v>
      </c>
      <c r="G93" s="302">
        <v>509.5</v>
      </c>
      <c r="H93" s="311">
        <v>527</v>
      </c>
      <c r="I93" s="314">
        <v>535</v>
      </c>
      <c r="J93" s="106" t="s">
        <v>967</v>
      </c>
      <c r="K93" s="318">
        <f t="shared" ref="K93" si="80">H93-F93</f>
        <v>8</v>
      </c>
      <c r="L93" s="319">
        <f t="shared" ref="L93" si="81">(H93*N93)*0.07%</f>
        <v>516.46</v>
      </c>
      <c r="M93" s="320">
        <f t="shared" ref="M93" si="82">(K93*N93)-L93</f>
        <v>10683.54</v>
      </c>
      <c r="N93" s="314">
        <v>1400</v>
      </c>
      <c r="O93" s="107" t="s">
        <v>616</v>
      </c>
      <c r="P93" s="321">
        <v>44420</v>
      </c>
      <c r="Q93" s="176"/>
      <c r="R93" s="6" t="s">
        <v>617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80"/>
      <c r="AG93" s="366"/>
      <c r="AH93" s="181"/>
      <c r="AI93" s="181"/>
      <c r="AJ93" s="111"/>
      <c r="AK93" s="111"/>
      <c r="AL93" s="111"/>
    </row>
    <row r="94" spans="1:38" s="379" customFormat="1" ht="13.5" customHeight="1">
      <c r="A94" s="312">
        <v>23</v>
      </c>
      <c r="B94" s="337">
        <v>44419</v>
      </c>
      <c r="C94" s="313"/>
      <c r="D94" s="313" t="s">
        <v>943</v>
      </c>
      <c r="E94" s="302" t="s">
        <v>618</v>
      </c>
      <c r="F94" s="302">
        <v>911</v>
      </c>
      <c r="G94" s="302">
        <v>896</v>
      </c>
      <c r="H94" s="311">
        <v>921</v>
      </c>
      <c r="I94" s="314" t="s">
        <v>963</v>
      </c>
      <c r="J94" s="106" t="s">
        <v>966</v>
      </c>
      <c r="K94" s="318">
        <f t="shared" ref="K94:K95" si="83">H94-F94</f>
        <v>10</v>
      </c>
      <c r="L94" s="319">
        <f t="shared" ref="L94:L96" si="84">(H94*N94)*0.07%</f>
        <v>547.99500000000012</v>
      </c>
      <c r="M94" s="320">
        <f t="shared" ref="M94:M95" si="85">(K94*N94)-L94</f>
        <v>7952.0050000000001</v>
      </c>
      <c r="N94" s="314">
        <v>850</v>
      </c>
      <c r="O94" s="107" t="s">
        <v>616</v>
      </c>
      <c r="P94" s="390">
        <v>44419</v>
      </c>
      <c r="Q94" s="176"/>
      <c r="R94" s="6" t="s">
        <v>621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1"/>
      <c r="AG94" s="366"/>
      <c r="AH94" s="181"/>
      <c r="AI94" s="181"/>
      <c r="AJ94" s="111"/>
      <c r="AK94" s="111"/>
      <c r="AL94" s="111"/>
    </row>
    <row r="95" spans="1:38" s="379" customFormat="1" ht="13.5" customHeight="1">
      <c r="A95" s="351">
        <v>24</v>
      </c>
      <c r="B95" s="328">
        <v>44420</v>
      </c>
      <c r="C95" s="352"/>
      <c r="D95" s="352" t="s">
        <v>977</v>
      </c>
      <c r="E95" s="306" t="s">
        <v>618</v>
      </c>
      <c r="F95" s="306">
        <v>1440</v>
      </c>
      <c r="G95" s="306">
        <v>1424</v>
      </c>
      <c r="H95" s="348">
        <v>1424</v>
      </c>
      <c r="I95" s="353" t="s">
        <v>978</v>
      </c>
      <c r="J95" s="331" t="s">
        <v>939</v>
      </c>
      <c r="K95" s="330">
        <f t="shared" si="83"/>
        <v>-16</v>
      </c>
      <c r="L95" s="332">
        <f t="shared" si="84"/>
        <v>847.28000000000009</v>
      </c>
      <c r="M95" s="333">
        <f t="shared" si="85"/>
        <v>-14447.28</v>
      </c>
      <c r="N95" s="330">
        <v>850</v>
      </c>
      <c r="O95" s="334" t="s">
        <v>633</v>
      </c>
      <c r="P95" s="335">
        <v>44421</v>
      </c>
      <c r="Q95" s="176"/>
      <c r="R95" s="6" t="s">
        <v>617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1"/>
      <c r="AG95" s="366"/>
      <c r="AH95" s="181"/>
      <c r="AI95" s="181"/>
      <c r="AJ95" s="111"/>
      <c r="AK95" s="111"/>
      <c r="AL95" s="111"/>
    </row>
    <row r="96" spans="1:38" s="379" customFormat="1" ht="13.5" customHeight="1">
      <c r="A96" s="535">
        <v>25</v>
      </c>
      <c r="B96" s="537">
        <v>44421</v>
      </c>
      <c r="C96" s="347"/>
      <c r="D96" s="352" t="s">
        <v>924</v>
      </c>
      <c r="E96" s="306" t="s">
        <v>618</v>
      </c>
      <c r="F96" s="306">
        <v>672.5</v>
      </c>
      <c r="G96" s="306">
        <v>657</v>
      </c>
      <c r="H96" s="306">
        <v>657</v>
      </c>
      <c r="I96" s="348">
        <v>690</v>
      </c>
      <c r="J96" s="539" t="s">
        <v>1029</v>
      </c>
      <c r="K96" s="457">
        <v>-15.5</v>
      </c>
      <c r="L96" s="332">
        <f t="shared" si="84"/>
        <v>505.8900000000001</v>
      </c>
      <c r="M96" s="541">
        <f>(-1100*11.9)-606</f>
        <v>-13696</v>
      </c>
      <c r="N96" s="539">
        <v>1100</v>
      </c>
      <c r="O96" s="531" t="s">
        <v>633</v>
      </c>
      <c r="P96" s="533">
        <v>44428</v>
      </c>
      <c r="Q96" s="176"/>
      <c r="R96" s="6" t="s">
        <v>617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1"/>
      <c r="AG96" s="366"/>
      <c r="AH96" s="181"/>
      <c r="AI96" s="181"/>
      <c r="AJ96" s="111"/>
      <c r="AK96" s="111"/>
      <c r="AL96" s="111"/>
    </row>
    <row r="97" spans="1:38" s="379" customFormat="1" ht="13.5" customHeight="1">
      <c r="A97" s="536"/>
      <c r="B97" s="538"/>
      <c r="C97" s="347"/>
      <c r="D97" s="352" t="s">
        <v>992</v>
      </c>
      <c r="E97" s="306" t="s">
        <v>954</v>
      </c>
      <c r="F97" s="306">
        <v>4.5</v>
      </c>
      <c r="G97" s="306"/>
      <c r="H97" s="306">
        <v>0.9</v>
      </c>
      <c r="I97" s="348"/>
      <c r="J97" s="540"/>
      <c r="K97" s="458">
        <v>3.6</v>
      </c>
      <c r="L97" s="332"/>
      <c r="M97" s="542"/>
      <c r="N97" s="540"/>
      <c r="O97" s="532"/>
      <c r="P97" s="534"/>
      <c r="Q97" s="176"/>
      <c r="R97" s="6" t="s">
        <v>617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04"/>
      <c r="AG97" s="366"/>
      <c r="AH97" s="181"/>
      <c r="AI97" s="181"/>
      <c r="AJ97" s="111"/>
      <c r="AK97" s="111"/>
      <c r="AL97" s="111"/>
    </row>
    <row r="98" spans="1:38" s="379" customFormat="1" ht="13.5" customHeight="1">
      <c r="A98" s="312">
        <v>26</v>
      </c>
      <c r="B98" s="337">
        <v>44424</v>
      </c>
      <c r="C98" s="313"/>
      <c r="D98" s="313" t="s">
        <v>999</v>
      </c>
      <c r="E98" s="302" t="s">
        <v>618</v>
      </c>
      <c r="F98" s="302">
        <v>1115.5</v>
      </c>
      <c r="G98" s="302">
        <v>1100</v>
      </c>
      <c r="H98" s="311">
        <v>1128</v>
      </c>
      <c r="I98" s="314">
        <v>1150</v>
      </c>
      <c r="J98" s="106" t="s">
        <v>1001</v>
      </c>
      <c r="K98" s="318">
        <f t="shared" ref="K98" si="86">H98-F98</f>
        <v>12.5</v>
      </c>
      <c r="L98" s="319">
        <f t="shared" ref="L98" si="87">(H98*N98)*0.07%</f>
        <v>552.72</v>
      </c>
      <c r="M98" s="320">
        <f t="shared" ref="M98" si="88">(K98*N98)-L98</f>
        <v>8197.2800000000007</v>
      </c>
      <c r="N98" s="314">
        <v>700</v>
      </c>
      <c r="O98" s="107" t="s">
        <v>616</v>
      </c>
      <c r="P98" s="390">
        <v>44424</v>
      </c>
      <c r="Q98" s="176"/>
      <c r="R98" s="6" t="s">
        <v>621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7"/>
      <c r="AG98" s="366"/>
      <c r="AH98" s="181"/>
      <c r="AI98" s="181"/>
      <c r="AJ98" s="111"/>
      <c r="AK98" s="111"/>
      <c r="AL98" s="111"/>
    </row>
    <row r="99" spans="1:38" s="379" customFormat="1" ht="13.5" customHeight="1">
      <c r="A99" s="312">
        <v>27</v>
      </c>
      <c r="B99" s="337">
        <v>44424</v>
      </c>
      <c r="C99" s="313"/>
      <c r="D99" s="313" t="s">
        <v>1000</v>
      </c>
      <c r="E99" s="302" t="s">
        <v>618</v>
      </c>
      <c r="F99" s="302">
        <v>2925</v>
      </c>
      <c r="G99" s="302">
        <v>2885</v>
      </c>
      <c r="H99" s="311">
        <v>2960</v>
      </c>
      <c r="I99" s="314">
        <v>3000</v>
      </c>
      <c r="J99" s="106" t="s">
        <v>862</v>
      </c>
      <c r="K99" s="318">
        <f t="shared" ref="K99:K100" si="89">H99-F99</f>
        <v>35</v>
      </c>
      <c r="L99" s="319">
        <f t="shared" ref="L99:L100" si="90">(H99*N99)*0.07%</f>
        <v>414.40000000000003</v>
      </c>
      <c r="M99" s="320">
        <f t="shared" ref="M99:M100" si="91">(K99*N99)-L99</f>
        <v>6585.6</v>
      </c>
      <c r="N99" s="314">
        <v>200</v>
      </c>
      <c r="O99" s="107" t="s">
        <v>616</v>
      </c>
      <c r="P99" s="390">
        <v>44424</v>
      </c>
      <c r="Q99" s="176"/>
      <c r="R99" s="6" t="s">
        <v>621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7"/>
      <c r="AG99" s="366"/>
      <c r="AH99" s="181"/>
      <c r="AI99" s="181"/>
      <c r="AJ99" s="111"/>
      <c r="AK99" s="111"/>
      <c r="AL99" s="111"/>
    </row>
    <row r="100" spans="1:38" s="379" customFormat="1" ht="13.5" customHeight="1">
      <c r="A100" s="351">
        <v>28</v>
      </c>
      <c r="B100" s="328">
        <v>44424</v>
      </c>
      <c r="C100" s="352"/>
      <c r="D100" s="352" t="s">
        <v>873</v>
      </c>
      <c r="E100" s="306" t="s">
        <v>618</v>
      </c>
      <c r="F100" s="306">
        <v>429</v>
      </c>
      <c r="G100" s="306">
        <v>419.5</v>
      </c>
      <c r="H100" s="348">
        <v>421</v>
      </c>
      <c r="I100" s="353" t="s">
        <v>1002</v>
      </c>
      <c r="J100" s="331" t="s">
        <v>1007</v>
      </c>
      <c r="K100" s="330">
        <f t="shared" si="89"/>
        <v>-8</v>
      </c>
      <c r="L100" s="332">
        <f t="shared" si="90"/>
        <v>442.05000000000007</v>
      </c>
      <c r="M100" s="333">
        <f t="shared" si="91"/>
        <v>-12442.05</v>
      </c>
      <c r="N100" s="330">
        <v>1500</v>
      </c>
      <c r="O100" s="334" t="s">
        <v>633</v>
      </c>
      <c r="P100" s="335">
        <v>44425</v>
      </c>
      <c r="Q100" s="176"/>
      <c r="R100" s="6" t="s">
        <v>617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7"/>
      <c r="AG100" s="366"/>
      <c r="AH100" s="181"/>
      <c r="AI100" s="181"/>
      <c r="AJ100" s="111"/>
      <c r="AK100" s="111"/>
      <c r="AL100" s="111"/>
    </row>
    <row r="101" spans="1:38" s="379" customFormat="1" ht="13.5" customHeight="1">
      <c r="A101" s="351">
        <v>29</v>
      </c>
      <c r="B101" s="328">
        <v>44425</v>
      </c>
      <c r="C101" s="352"/>
      <c r="D101" s="352" t="s">
        <v>1008</v>
      </c>
      <c r="E101" s="306" t="s">
        <v>618</v>
      </c>
      <c r="F101" s="306">
        <v>2775</v>
      </c>
      <c r="G101" s="306">
        <v>2730</v>
      </c>
      <c r="H101" s="348">
        <v>2730</v>
      </c>
      <c r="I101" s="353" t="s">
        <v>1009</v>
      </c>
      <c r="J101" s="331" t="s">
        <v>1010</v>
      </c>
      <c r="K101" s="330">
        <f t="shared" ref="K101:K102" si="92">H101-F101</f>
        <v>-45</v>
      </c>
      <c r="L101" s="332">
        <f t="shared" ref="L101:L102" si="93">(H101*N101)*0.07%</f>
        <v>525.52500000000009</v>
      </c>
      <c r="M101" s="333">
        <f t="shared" ref="M101:M102" si="94">(K101*N101)-L101</f>
        <v>-12900.525</v>
      </c>
      <c r="N101" s="330">
        <v>275</v>
      </c>
      <c r="O101" s="334" t="s">
        <v>633</v>
      </c>
      <c r="P101" s="335">
        <v>44425</v>
      </c>
      <c r="Q101" s="176"/>
      <c r="R101" s="6" t="s">
        <v>621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04"/>
      <c r="AG101" s="366"/>
      <c r="AH101" s="181"/>
      <c r="AI101" s="181"/>
      <c r="AJ101" s="111"/>
      <c r="AK101" s="111"/>
      <c r="AL101" s="111"/>
    </row>
    <row r="102" spans="1:38" s="379" customFormat="1" ht="13.5" customHeight="1">
      <c r="A102" s="312">
        <v>30</v>
      </c>
      <c r="B102" s="337">
        <v>44425</v>
      </c>
      <c r="C102" s="313"/>
      <c r="D102" s="313" t="s">
        <v>874</v>
      </c>
      <c r="E102" s="302" t="s">
        <v>618</v>
      </c>
      <c r="F102" s="302">
        <v>1642</v>
      </c>
      <c r="G102" s="302">
        <v>1618</v>
      </c>
      <c r="H102" s="311">
        <v>1659</v>
      </c>
      <c r="I102" s="314" t="s">
        <v>1014</v>
      </c>
      <c r="J102" s="106" t="s">
        <v>1020</v>
      </c>
      <c r="K102" s="318">
        <f t="shared" si="92"/>
        <v>17</v>
      </c>
      <c r="L102" s="319">
        <f t="shared" si="93"/>
        <v>667.74750000000006</v>
      </c>
      <c r="M102" s="320">
        <f t="shared" si="94"/>
        <v>9107.2525000000005</v>
      </c>
      <c r="N102" s="314">
        <v>575</v>
      </c>
      <c r="O102" s="107" t="s">
        <v>616</v>
      </c>
      <c r="P102" s="390">
        <v>44425</v>
      </c>
      <c r="Q102" s="176"/>
      <c r="R102" s="6" t="s">
        <v>617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29"/>
      <c r="AG102" s="366"/>
      <c r="AH102" s="181"/>
      <c r="AI102" s="181"/>
      <c r="AJ102" s="111"/>
      <c r="AK102" s="111"/>
      <c r="AL102" s="111"/>
    </row>
    <row r="103" spans="1:38" s="379" customFormat="1" ht="13.5" customHeight="1">
      <c r="A103" s="474">
        <v>31</v>
      </c>
      <c r="B103" s="431">
        <v>44425</v>
      </c>
      <c r="C103" s="475"/>
      <c r="D103" s="475" t="s">
        <v>1015</v>
      </c>
      <c r="E103" s="430" t="s">
        <v>618</v>
      </c>
      <c r="F103" s="430">
        <v>789</v>
      </c>
      <c r="G103" s="430">
        <v>770</v>
      </c>
      <c r="H103" s="434">
        <v>789.5</v>
      </c>
      <c r="I103" s="476" t="s">
        <v>1016</v>
      </c>
      <c r="J103" s="477" t="s">
        <v>1062</v>
      </c>
      <c r="K103" s="478">
        <f t="shared" ref="K103:K104" si="95">H103-F103</f>
        <v>0.5</v>
      </c>
      <c r="L103" s="479">
        <f t="shared" ref="L103:L104" si="96">(H103*N103)*0.07%</f>
        <v>386.85500000000008</v>
      </c>
      <c r="M103" s="480">
        <f t="shared" ref="M103:M104" si="97">(K103*N103)-L103</f>
        <v>-36.855000000000075</v>
      </c>
      <c r="N103" s="476">
        <v>700</v>
      </c>
      <c r="O103" s="481" t="s">
        <v>616</v>
      </c>
      <c r="P103" s="482">
        <v>44431</v>
      </c>
      <c r="Q103" s="176"/>
      <c r="R103" s="6" t="s">
        <v>617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29"/>
      <c r="AG103" s="366"/>
      <c r="AH103" s="181"/>
      <c r="AI103" s="181"/>
      <c r="AJ103" s="111"/>
      <c r="AK103" s="111"/>
      <c r="AL103" s="111"/>
    </row>
    <row r="104" spans="1:38" s="379" customFormat="1" ht="13.5" customHeight="1">
      <c r="A104" s="466">
        <v>32</v>
      </c>
      <c r="B104" s="328">
        <v>44426</v>
      </c>
      <c r="C104" s="352"/>
      <c r="D104" s="352" t="s">
        <v>1025</v>
      </c>
      <c r="E104" s="306" t="s">
        <v>618</v>
      </c>
      <c r="F104" s="306">
        <v>1236</v>
      </c>
      <c r="G104" s="306">
        <v>1214</v>
      </c>
      <c r="H104" s="348">
        <v>1216</v>
      </c>
      <c r="I104" s="468" t="s">
        <v>1026</v>
      </c>
      <c r="J104" s="331" t="s">
        <v>1063</v>
      </c>
      <c r="K104" s="330">
        <f t="shared" si="95"/>
        <v>-20</v>
      </c>
      <c r="L104" s="332">
        <f t="shared" si="96"/>
        <v>468.16000000000008</v>
      </c>
      <c r="M104" s="333">
        <f t="shared" si="97"/>
        <v>-11468.16</v>
      </c>
      <c r="N104" s="330">
        <v>550</v>
      </c>
      <c r="O104" s="334" t="s">
        <v>633</v>
      </c>
      <c r="P104" s="335">
        <v>44431</v>
      </c>
      <c r="Q104" s="176"/>
      <c r="R104" s="6" t="s">
        <v>617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29"/>
      <c r="AG104" s="366"/>
      <c r="AH104" s="181"/>
      <c r="AI104" s="181"/>
      <c r="AJ104" s="111"/>
      <c r="AK104" s="111"/>
      <c r="AL104" s="111"/>
    </row>
    <row r="105" spans="1:38" s="379" customFormat="1" ht="13.5" customHeight="1">
      <c r="A105" s="312">
        <v>33</v>
      </c>
      <c r="B105" s="461">
        <v>44428</v>
      </c>
      <c r="C105" s="486"/>
      <c r="D105" s="486" t="s">
        <v>1046</v>
      </c>
      <c r="E105" s="302" t="s">
        <v>618</v>
      </c>
      <c r="F105" s="302">
        <v>1037</v>
      </c>
      <c r="G105" s="302">
        <v>1025</v>
      </c>
      <c r="H105" s="311">
        <v>1045.5</v>
      </c>
      <c r="I105" s="314" t="s">
        <v>1047</v>
      </c>
      <c r="J105" s="106" t="s">
        <v>1050</v>
      </c>
      <c r="K105" s="318">
        <f t="shared" ref="K105:K106" si="98">H105-F105</f>
        <v>8.5</v>
      </c>
      <c r="L105" s="319">
        <f t="shared" ref="L105:L106" si="99">(H105*N105)*0.07%</f>
        <v>731.85000000000014</v>
      </c>
      <c r="M105" s="320">
        <f t="shared" ref="M105:M106" si="100">(K105*N105)-L105</f>
        <v>7768.15</v>
      </c>
      <c r="N105" s="314">
        <v>1000</v>
      </c>
      <c r="O105" s="107" t="s">
        <v>616</v>
      </c>
      <c r="P105" s="390">
        <v>44428</v>
      </c>
      <c r="Q105" s="176"/>
      <c r="R105" s="6" t="s">
        <v>621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41"/>
      <c r="AG105" s="366"/>
      <c r="AH105" s="181"/>
      <c r="AI105" s="181"/>
      <c r="AJ105" s="111"/>
      <c r="AK105" s="111"/>
      <c r="AL105" s="111"/>
    </row>
    <row r="106" spans="1:38" s="379" customFormat="1" ht="13.5" customHeight="1">
      <c r="A106" s="484">
        <v>34</v>
      </c>
      <c r="B106" s="337">
        <v>44428</v>
      </c>
      <c r="C106" s="488"/>
      <c r="D106" s="488" t="s">
        <v>1048</v>
      </c>
      <c r="E106" s="485" t="s">
        <v>618</v>
      </c>
      <c r="F106" s="302">
        <v>2652</v>
      </c>
      <c r="G106" s="302">
        <v>2610</v>
      </c>
      <c r="H106" s="311">
        <v>2680</v>
      </c>
      <c r="I106" s="314" t="s">
        <v>1049</v>
      </c>
      <c r="J106" s="106" t="s">
        <v>1064</v>
      </c>
      <c r="K106" s="318">
        <f t="shared" si="98"/>
        <v>28</v>
      </c>
      <c r="L106" s="319">
        <f t="shared" si="99"/>
        <v>609.70000000000005</v>
      </c>
      <c r="M106" s="320">
        <f t="shared" si="100"/>
        <v>8490.2999999999993</v>
      </c>
      <c r="N106" s="314">
        <v>325</v>
      </c>
      <c r="O106" s="107" t="s">
        <v>616</v>
      </c>
      <c r="P106" s="321">
        <v>44431</v>
      </c>
      <c r="Q106" s="176"/>
      <c r="R106" s="6" t="s">
        <v>621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41"/>
      <c r="AG106" s="366"/>
      <c r="AH106" s="181"/>
      <c r="AI106" s="181"/>
      <c r="AJ106" s="111"/>
      <c r="AK106" s="111"/>
      <c r="AL106" s="111"/>
    </row>
    <row r="107" spans="1:38" s="379" customFormat="1" ht="13.5" customHeight="1">
      <c r="A107" s="463">
        <v>35</v>
      </c>
      <c r="B107" s="394">
        <v>44431</v>
      </c>
      <c r="C107" s="487"/>
      <c r="D107" s="487" t="s">
        <v>1000</v>
      </c>
      <c r="E107" s="111" t="s">
        <v>618</v>
      </c>
      <c r="F107" s="111" t="s">
        <v>1066</v>
      </c>
      <c r="G107" s="111">
        <v>2835</v>
      </c>
      <c r="H107" s="116"/>
      <c r="I107" s="465" t="s">
        <v>1067</v>
      </c>
      <c r="J107" s="465" t="s">
        <v>619</v>
      </c>
      <c r="K107" s="464"/>
      <c r="L107" s="178"/>
      <c r="M107" s="182"/>
      <c r="N107" s="465"/>
      <c r="O107" s="462"/>
      <c r="P107" s="184"/>
      <c r="Q107" s="176"/>
      <c r="R107" s="6" t="s">
        <v>621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63"/>
      <c r="AG107" s="366"/>
      <c r="AH107" s="181"/>
      <c r="AI107" s="181"/>
      <c r="AJ107" s="111"/>
      <c r="AK107" s="111"/>
      <c r="AL107" s="111"/>
    </row>
    <row r="108" spans="1:38" s="379" customFormat="1" ht="13.5" customHeight="1">
      <c r="A108" s="490">
        <v>36</v>
      </c>
      <c r="B108" s="491">
        <v>44431</v>
      </c>
      <c r="C108" s="492"/>
      <c r="D108" s="492" t="s">
        <v>1068</v>
      </c>
      <c r="E108" s="470" t="s">
        <v>618</v>
      </c>
      <c r="F108" s="470" t="s">
        <v>1069</v>
      </c>
      <c r="G108" s="470">
        <v>1645</v>
      </c>
      <c r="H108" s="472"/>
      <c r="I108" s="493" t="s">
        <v>1070</v>
      </c>
      <c r="J108" s="493" t="s">
        <v>619</v>
      </c>
      <c r="K108" s="464"/>
      <c r="L108" s="178"/>
      <c r="M108" s="494"/>
      <c r="N108" s="493"/>
      <c r="O108" s="495"/>
      <c r="P108" s="496"/>
      <c r="Q108" s="176"/>
      <c r="R108" s="6" t="s">
        <v>621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90"/>
      <c r="AG108" s="444"/>
      <c r="AH108" s="492"/>
      <c r="AI108" s="492"/>
      <c r="AJ108" s="470"/>
      <c r="AK108" s="470"/>
      <c r="AL108" s="470"/>
    </row>
    <row r="109" spans="1:38" s="501" customFormat="1" ht="13.5" customHeight="1">
      <c r="A109" s="523">
        <v>37</v>
      </c>
      <c r="B109" s="525">
        <v>44432</v>
      </c>
      <c r="C109" s="113"/>
      <c r="D109" s="181" t="s">
        <v>1099</v>
      </c>
      <c r="E109" s="111" t="s">
        <v>954</v>
      </c>
      <c r="F109" s="111" t="s">
        <v>1100</v>
      </c>
      <c r="G109" s="111">
        <v>1770</v>
      </c>
      <c r="H109" s="111"/>
      <c r="I109" s="116">
        <v>1690</v>
      </c>
      <c r="J109" s="527" t="s">
        <v>619</v>
      </c>
      <c r="K109" s="178"/>
      <c r="L109" s="178"/>
      <c r="M109" s="529"/>
      <c r="N109" s="527"/>
      <c r="O109" s="519"/>
      <c r="P109" s="521"/>
      <c r="Q109" s="499"/>
      <c r="R109" s="500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71"/>
      <c r="AG109" s="366"/>
      <c r="AH109" s="499"/>
      <c r="AI109" s="499"/>
      <c r="AJ109" s="371"/>
      <c r="AK109" s="371"/>
      <c r="AL109" s="371"/>
    </row>
    <row r="110" spans="1:38" s="501" customFormat="1" ht="13.5" customHeight="1">
      <c r="A110" s="524"/>
      <c r="B110" s="526"/>
      <c r="C110" s="113"/>
      <c r="D110" s="181" t="s">
        <v>1101</v>
      </c>
      <c r="E110" s="111" t="s">
        <v>954</v>
      </c>
      <c r="F110" s="111" t="s">
        <v>1102</v>
      </c>
      <c r="G110" s="111"/>
      <c r="H110" s="111"/>
      <c r="I110" s="116"/>
      <c r="J110" s="528"/>
      <c r="K110" s="373"/>
      <c r="L110" s="374"/>
      <c r="M110" s="530"/>
      <c r="N110" s="528"/>
      <c r="O110" s="520"/>
      <c r="P110" s="522"/>
      <c r="Q110" s="499"/>
      <c r="R110" s="500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71"/>
      <c r="AG110" s="366"/>
      <c r="AH110" s="499"/>
      <c r="AI110" s="499"/>
      <c r="AJ110" s="371"/>
      <c r="AK110" s="371"/>
      <c r="AL110" s="371"/>
    </row>
    <row r="111" spans="1:38" s="501" customFormat="1" ht="13.5" customHeight="1">
      <c r="A111" s="523">
        <v>38</v>
      </c>
      <c r="B111" s="525">
        <v>44432</v>
      </c>
      <c r="C111" s="113"/>
      <c r="D111" s="181" t="s">
        <v>1103</v>
      </c>
      <c r="E111" s="111" t="s">
        <v>618</v>
      </c>
      <c r="F111" s="111" t="s">
        <v>1105</v>
      </c>
      <c r="G111" s="111">
        <v>359.75</v>
      </c>
      <c r="H111" s="111"/>
      <c r="I111" s="116">
        <v>385</v>
      </c>
      <c r="J111" s="527" t="s">
        <v>619</v>
      </c>
      <c r="K111" s="178"/>
      <c r="L111" s="178"/>
      <c r="M111" s="529"/>
      <c r="N111" s="527"/>
      <c r="O111" s="519"/>
      <c r="P111" s="521"/>
      <c r="Q111" s="499"/>
      <c r="R111" s="500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71"/>
      <c r="AG111" s="366"/>
      <c r="AH111" s="499"/>
      <c r="AI111" s="499"/>
      <c r="AJ111" s="371"/>
      <c r="AK111" s="371"/>
      <c r="AL111" s="371"/>
    </row>
    <row r="112" spans="1:38" s="501" customFormat="1" ht="13.5" customHeight="1">
      <c r="A112" s="524"/>
      <c r="B112" s="526"/>
      <c r="C112" s="113"/>
      <c r="D112" s="181" t="s">
        <v>1104</v>
      </c>
      <c r="E112" s="111" t="s">
        <v>954</v>
      </c>
      <c r="F112" s="111" t="s">
        <v>1106</v>
      </c>
      <c r="G112" s="111"/>
      <c r="H112" s="111"/>
      <c r="I112" s="116"/>
      <c r="J112" s="528"/>
      <c r="K112" s="373"/>
      <c r="L112" s="374"/>
      <c r="M112" s="530"/>
      <c r="N112" s="528"/>
      <c r="O112" s="520"/>
      <c r="P112" s="522"/>
      <c r="Q112" s="499"/>
      <c r="R112" s="500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71"/>
      <c r="AG112" s="366"/>
      <c r="AH112" s="499"/>
      <c r="AI112" s="499"/>
      <c r="AJ112" s="371"/>
      <c r="AK112" s="371"/>
      <c r="AL112" s="371"/>
    </row>
    <row r="113" spans="1:38" s="379" customFormat="1" ht="13.5" customHeight="1">
      <c r="A113" s="441"/>
      <c r="B113" s="497"/>
      <c r="C113" s="487"/>
      <c r="D113" s="487"/>
      <c r="E113" s="471"/>
      <c r="F113" s="471"/>
      <c r="G113" s="471"/>
      <c r="H113" s="473"/>
      <c r="I113" s="442"/>
      <c r="J113" s="442"/>
      <c r="K113" s="493"/>
      <c r="L113" s="498"/>
      <c r="M113" s="182"/>
      <c r="N113" s="442"/>
      <c r="O113" s="440"/>
      <c r="P113" s="184"/>
      <c r="Q113" s="176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41"/>
      <c r="AG113" s="497"/>
      <c r="AH113" s="487"/>
      <c r="AI113" s="487"/>
      <c r="AJ113" s="471"/>
      <c r="AK113" s="471"/>
      <c r="AL113" s="471"/>
    </row>
    <row r="114" spans="1:38" s="379" customFormat="1" ht="13.5" customHeight="1">
      <c r="A114" s="180"/>
      <c r="B114" s="366"/>
      <c r="C114" s="181"/>
      <c r="D114" s="181"/>
      <c r="E114" s="111"/>
      <c r="F114" s="111"/>
      <c r="G114" s="111"/>
      <c r="H114" s="116"/>
      <c r="I114" s="177"/>
      <c r="J114" s="177"/>
      <c r="K114" s="372"/>
      <c r="L114" s="178"/>
      <c r="M114" s="182"/>
      <c r="N114" s="177"/>
      <c r="O114" s="183"/>
      <c r="P114" s="184"/>
      <c r="Q114" s="176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80"/>
      <c r="AG114" s="366"/>
      <c r="AH114" s="181"/>
      <c r="AI114" s="181"/>
      <c r="AJ114" s="111"/>
      <c r="AK114" s="111"/>
      <c r="AL114" s="111"/>
    </row>
    <row r="115" spans="1:38" ht="13.5" customHeight="1">
      <c r="A115" s="523"/>
      <c r="B115" s="525"/>
      <c r="C115" s="113"/>
      <c r="D115" s="181"/>
      <c r="E115" s="111"/>
      <c r="F115" s="111"/>
      <c r="G115" s="111"/>
      <c r="H115" s="111"/>
      <c r="I115" s="116"/>
      <c r="J115" s="527"/>
      <c r="K115" s="178"/>
      <c r="L115" s="178"/>
      <c r="M115" s="529"/>
      <c r="N115" s="527"/>
      <c r="O115" s="519"/>
      <c r="P115" s="521"/>
      <c r="Q115" s="176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3.5" customHeight="1">
      <c r="A116" s="524"/>
      <c r="B116" s="526"/>
      <c r="C116" s="113"/>
      <c r="D116" s="181"/>
      <c r="E116" s="111"/>
      <c r="F116" s="111"/>
      <c r="G116" s="111"/>
      <c r="H116" s="111"/>
      <c r="I116" s="116"/>
      <c r="J116" s="528"/>
      <c r="K116" s="373"/>
      <c r="L116" s="374"/>
      <c r="M116" s="530"/>
      <c r="N116" s="528"/>
      <c r="O116" s="520"/>
      <c r="P116" s="522"/>
      <c r="Q116" s="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3.5" customHeight="1">
      <c r="A117" s="127"/>
      <c r="B117" s="128"/>
      <c r="C117" s="165"/>
      <c r="D117" s="185"/>
      <c r="E117" s="186"/>
      <c r="F117" s="127"/>
      <c r="G117" s="127"/>
      <c r="H117" s="127"/>
      <c r="I117" s="167"/>
      <c r="J117" s="167"/>
      <c r="K117" s="167"/>
      <c r="L117" s="167"/>
      <c r="M117" s="167"/>
      <c r="N117" s="167"/>
      <c r="O117" s="167"/>
      <c r="P117" s="167"/>
      <c r="Q117" s="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187"/>
      <c r="B118" s="128"/>
      <c r="C118" s="129"/>
      <c r="D118" s="188"/>
      <c r="E118" s="132"/>
      <c r="F118" s="132"/>
      <c r="G118" s="132"/>
      <c r="H118" s="132"/>
      <c r="I118" s="132"/>
      <c r="J118" s="6"/>
      <c r="K118" s="132"/>
      <c r="L118" s="132"/>
      <c r="M118" s="6"/>
      <c r="N118" s="1"/>
      <c r="O118" s="129"/>
      <c r="P118" s="44"/>
      <c r="Q118" s="44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4"/>
      <c r="AG118" s="44"/>
      <c r="AH118" s="44"/>
      <c r="AI118" s="44"/>
      <c r="AJ118" s="44"/>
      <c r="AK118" s="44"/>
      <c r="AL118" s="44"/>
    </row>
    <row r="119" spans="1:38" ht="12.75" customHeight="1">
      <c r="A119" s="189" t="s">
        <v>644</v>
      </c>
      <c r="B119" s="189"/>
      <c r="C119" s="189"/>
      <c r="D119" s="189"/>
      <c r="E119" s="190"/>
      <c r="F119" s="132"/>
      <c r="G119" s="132"/>
      <c r="H119" s="132"/>
      <c r="I119" s="132"/>
      <c r="J119" s="1"/>
      <c r="K119" s="6"/>
      <c r="L119" s="6"/>
      <c r="M119" s="6"/>
      <c r="N119" s="1"/>
      <c r="O119" s="1"/>
      <c r="P119" s="44"/>
      <c r="Q119" s="44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44"/>
      <c r="AG119" s="44"/>
      <c r="AH119" s="44"/>
      <c r="AI119" s="44"/>
      <c r="AJ119" s="44"/>
      <c r="AK119" s="44"/>
      <c r="AL119" s="44"/>
    </row>
    <row r="120" spans="1:38" ht="38.25" customHeight="1">
      <c r="A120" s="102" t="s">
        <v>16</v>
      </c>
      <c r="B120" s="102" t="s">
        <v>590</v>
      </c>
      <c r="C120" s="102"/>
      <c r="D120" s="103" t="s">
        <v>603</v>
      </c>
      <c r="E120" s="102" t="s">
        <v>604</v>
      </c>
      <c r="F120" s="102" t="s">
        <v>605</v>
      </c>
      <c r="G120" s="102" t="s">
        <v>631</v>
      </c>
      <c r="H120" s="102" t="s">
        <v>607</v>
      </c>
      <c r="I120" s="102" t="s">
        <v>608</v>
      </c>
      <c r="J120" s="101" t="s">
        <v>609</v>
      </c>
      <c r="K120" s="101" t="s">
        <v>645</v>
      </c>
      <c r="L120" s="104" t="s">
        <v>611</v>
      </c>
      <c r="M120" s="175" t="s">
        <v>641</v>
      </c>
      <c r="N120" s="102" t="s">
        <v>642</v>
      </c>
      <c r="O120" s="102" t="s">
        <v>613</v>
      </c>
      <c r="P120" s="103" t="s">
        <v>614</v>
      </c>
      <c r="Q120" s="44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4"/>
      <c r="AG120" s="44"/>
      <c r="AH120" s="44"/>
      <c r="AI120" s="44"/>
      <c r="AJ120" s="44"/>
      <c r="AK120" s="44"/>
      <c r="AL120" s="44"/>
    </row>
    <row r="121" spans="1:38" ht="12.75" customHeight="1">
      <c r="A121" s="412">
        <v>1</v>
      </c>
      <c r="B121" s="328">
        <v>44403</v>
      </c>
      <c r="C121" s="355"/>
      <c r="D121" s="413" t="s">
        <v>855</v>
      </c>
      <c r="E121" s="327" t="s">
        <v>618</v>
      </c>
      <c r="F121" s="327">
        <v>2.1</v>
      </c>
      <c r="G121" s="327">
        <v>0.75</v>
      </c>
      <c r="H121" s="327">
        <v>0.75</v>
      </c>
      <c r="I121" s="330" t="s">
        <v>863</v>
      </c>
      <c r="J121" s="331" t="s">
        <v>982</v>
      </c>
      <c r="K121" s="409">
        <f t="shared" ref="K121" si="101">H121-F121</f>
        <v>-1.35</v>
      </c>
      <c r="L121" s="409">
        <v>100</v>
      </c>
      <c r="M121" s="331">
        <f t="shared" ref="M121" si="102">(K121*N121)-100</f>
        <v>-4420</v>
      </c>
      <c r="N121" s="331">
        <v>3200</v>
      </c>
      <c r="O121" s="410" t="s">
        <v>633</v>
      </c>
      <c r="P121" s="411">
        <v>44421</v>
      </c>
      <c r="Q121" s="176"/>
      <c r="R121" s="191" t="s">
        <v>617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>
      <c r="A122" s="351">
        <v>2</v>
      </c>
      <c r="B122" s="346">
        <v>44411</v>
      </c>
      <c r="C122" s="405"/>
      <c r="D122" s="406" t="s">
        <v>888</v>
      </c>
      <c r="E122" s="351" t="s">
        <v>618</v>
      </c>
      <c r="F122" s="351">
        <v>66.5</v>
      </c>
      <c r="G122" s="351">
        <v>19</v>
      </c>
      <c r="H122" s="351">
        <v>26</v>
      </c>
      <c r="I122" s="353" t="s">
        <v>889</v>
      </c>
      <c r="J122" s="343" t="s">
        <v>901</v>
      </c>
      <c r="K122" s="407">
        <f t="shared" ref="K122" si="103">H122-F122</f>
        <v>-40.5</v>
      </c>
      <c r="L122" s="407">
        <v>100</v>
      </c>
      <c r="M122" s="343">
        <f t="shared" ref="M122" si="104">(K122*N122)-100</f>
        <v>-2125</v>
      </c>
      <c r="N122" s="343">
        <v>50</v>
      </c>
      <c r="O122" s="345" t="s">
        <v>633</v>
      </c>
      <c r="P122" s="408">
        <v>44411</v>
      </c>
      <c r="Q122" s="176"/>
      <c r="R122" s="191" t="s">
        <v>617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351">
        <v>3</v>
      </c>
      <c r="B123" s="346">
        <v>44411</v>
      </c>
      <c r="C123" s="405"/>
      <c r="D123" s="406" t="s">
        <v>890</v>
      </c>
      <c r="E123" s="351" t="s">
        <v>618</v>
      </c>
      <c r="F123" s="351">
        <v>150</v>
      </c>
      <c r="G123" s="351">
        <v>35</v>
      </c>
      <c r="H123" s="351">
        <v>35</v>
      </c>
      <c r="I123" s="353" t="s">
        <v>891</v>
      </c>
      <c r="J123" s="343" t="s">
        <v>981</v>
      </c>
      <c r="K123" s="344">
        <f t="shared" ref="K123:K124" si="105">H123-F123</f>
        <v>-115</v>
      </c>
      <c r="L123" s="344">
        <v>100</v>
      </c>
      <c r="M123" s="343">
        <f t="shared" ref="M123:M124" si="106">(K123*N123)-100</f>
        <v>-2975</v>
      </c>
      <c r="N123" s="307">
        <v>25</v>
      </c>
      <c r="O123" s="345" t="s">
        <v>633</v>
      </c>
      <c r="P123" s="322">
        <v>44412</v>
      </c>
      <c r="Q123" s="176"/>
      <c r="R123" s="191" t="s">
        <v>621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351">
        <v>4</v>
      </c>
      <c r="B124" s="346">
        <v>44412</v>
      </c>
      <c r="C124" s="405"/>
      <c r="D124" s="406" t="s">
        <v>914</v>
      </c>
      <c r="E124" s="351" t="s">
        <v>618</v>
      </c>
      <c r="F124" s="351">
        <v>26.5</v>
      </c>
      <c r="G124" s="351">
        <v>14</v>
      </c>
      <c r="H124" s="351">
        <v>14</v>
      </c>
      <c r="I124" s="353" t="s">
        <v>915</v>
      </c>
      <c r="J124" s="331" t="s">
        <v>984</v>
      </c>
      <c r="K124" s="409">
        <f t="shared" si="105"/>
        <v>-12.5</v>
      </c>
      <c r="L124" s="409">
        <v>100</v>
      </c>
      <c r="M124" s="331">
        <f t="shared" si="106"/>
        <v>-4475</v>
      </c>
      <c r="N124" s="331">
        <v>350</v>
      </c>
      <c r="O124" s="410" t="s">
        <v>633</v>
      </c>
      <c r="P124" s="411">
        <v>44421</v>
      </c>
      <c r="Q124" s="176"/>
      <c r="R124" s="191" t="s">
        <v>617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>
      <c r="A125" s="351">
        <v>5</v>
      </c>
      <c r="B125" s="346">
        <v>44412</v>
      </c>
      <c r="C125" s="405"/>
      <c r="D125" s="406" t="s">
        <v>916</v>
      </c>
      <c r="E125" s="351" t="s">
        <v>618</v>
      </c>
      <c r="F125" s="351">
        <v>51</v>
      </c>
      <c r="G125" s="351">
        <v>8</v>
      </c>
      <c r="H125" s="351">
        <v>8</v>
      </c>
      <c r="I125" s="353" t="s">
        <v>917</v>
      </c>
      <c r="J125" s="343" t="s">
        <v>921</v>
      </c>
      <c r="K125" s="344">
        <f t="shared" ref="K125:K126" si="107">H125-F125</f>
        <v>-43</v>
      </c>
      <c r="L125" s="344">
        <v>100</v>
      </c>
      <c r="M125" s="343">
        <f t="shared" ref="M125:M126" si="108">(K125*N125)-100</f>
        <v>-2250</v>
      </c>
      <c r="N125" s="307">
        <v>50</v>
      </c>
      <c r="O125" s="345" t="s">
        <v>633</v>
      </c>
      <c r="P125" s="322">
        <v>44413</v>
      </c>
      <c r="Q125" s="176"/>
      <c r="R125" s="191" t="s">
        <v>621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351">
        <v>6</v>
      </c>
      <c r="B126" s="346">
        <v>44418</v>
      </c>
      <c r="C126" s="405"/>
      <c r="D126" s="406" t="s">
        <v>951</v>
      </c>
      <c r="E126" s="351" t="s">
        <v>618</v>
      </c>
      <c r="F126" s="351">
        <v>2.75</v>
      </c>
      <c r="G126" s="351">
        <v>1.3</v>
      </c>
      <c r="H126" s="351">
        <v>1.3</v>
      </c>
      <c r="I126" s="353" t="s">
        <v>952</v>
      </c>
      <c r="J126" s="331" t="s">
        <v>983</v>
      </c>
      <c r="K126" s="409">
        <f t="shared" si="107"/>
        <v>-1.45</v>
      </c>
      <c r="L126" s="409">
        <v>100</v>
      </c>
      <c r="M126" s="331">
        <f t="shared" si="108"/>
        <v>-3870</v>
      </c>
      <c r="N126" s="331">
        <v>2600</v>
      </c>
      <c r="O126" s="410" t="s">
        <v>633</v>
      </c>
      <c r="P126" s="411">
        <v>44421</v>
      </c>
      <c r="Q126" s="176"/>
      <c r="R126" s="191" t="s">
        <v>617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>
      <c r="A127" s="302">
        <v>7</v>
      </c>
      <c r="B127" s="341">
        <v>44418</v>
      </c>
      <c r="C127" s="310"/>
      <c r="D127" s="350" t="s">
        <v>953</v>
      </c>
      <c r="E127" s="302" t="s">
        <v>954</v>
      </c>
      <c r="F127" s="302">
        <v>80</v>
      </c>
      <c r="G127" s="302">
        <v>140</v>
      </c>
      <c r="H127" s="302">
        <v>62</v>
      </c>
      <c r="I127" s="311">
        <v>0.1</v>
      </c>
      <c r="J127" s="375" t="s">
        <v>955</v>
      </c>
      <c r="K127" s="387">
        <f>F127-H127</f>
        <v>18</v>
      </c>
      <c r="L127" s="387">
        <v>100</v>
      </c>
      <c r="M127" s="375">
        <f t="shared" ref="M127:M128" si="109">(K127*N127)-100</f>
        <v>800</v>
      </c>
      <c r="N127" s="106">
        <v>50</v>
      </c>
      <c r="O127" s="388" t="s">
        <v>616</v>
      </c>
      <c r="P127" s="389">
        <v>44418</v>
      </c>
      <c r="Q127" s="176"/>
      <c r="R127" s="191" t="s">
        <v>617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s="365" customFormat="1" ht="12.75" customHeight="1">
      <c r="A128" s="302">
        <v>8</v>
      </c>
      <c r="B128" s="341">
        <v>44419</v>
      </c>
      <c r="C128" s="310"/>
      <c r="D128" s="350" t="s">
        <v>964</v>
      </c>
      <c r="E128" s="302" t="s">
        <v>618</v>
      </c>
      <c r="F128" s="302">
        <v>23</v>
      </c>
      <c r="G128" s="302">
        <v>10</v>
      </c>
      <c r="H128" s="302">
        <v>33.5</v>
      </c>
      <c r="I128" s="311" t="s">
        <v>915</v>
      </c>
      <c r="J128" s="375" t="s">
        <v>985</v>
      </c>
      <c r="K128" s="414">
        <f t="shared" ref="K128" si="110">H128-F128</f>
        <v>10.5</v>
      </c>
      <c r="L128" s="414">
        <v>100</v>
      </c>
      <c r="M128" s="415">
        <f t="shared" si="109"/>
        <v>3050</v>
      </c>
      <c r="N128" s="415">
        <v>300</v>
      </c>
      <c r="O128" s="388" t="s">
        <v>616</v>
      </c>
      <c r="P128" s="416">
        <v>44421</v>
      </c>
      <c r="Q128" s="402"/>
      <c r="R128" s="403" t="s">
        <v>621</v>
      </c>
      <c r="S128" s="363"/>
      <c r="T128" s="363"/>
      <c r="U128" s="363"/>
      <c r="V128" s="363"/>
      <c r="W128" s="363"/>
      <c r="X128" s="363"/>
      <c r="Y128" s="363"/>
      <c r="Z128" s="363"/>
      <c r="AA128" s="363"/>
      <c r="AB128" s="363"/>
      <c r="AC128" s="363"/>
      <c r="AD128" s="363"/>
      <c r="AE128" s="363"/>
      <c r="AF128" s="363"/>
      <c r="AG128" s="363"/>
      <c r="AH128" s="363"/>
      <c r="AI128" s="363"/>
      <c r="AJ128" s="363"/>
      <c r="AK128" s="363"/>
      <c r="AL128" s="363"/>
    </row>
    <row r="129" spans="1:38" s="365" customFormat="1" ht="12.75" customHeight="1">
      <c r="A129" s="302">
        <v>9</v>
      </c>
      <c r="B129" s="341">
        <v>44419</v>
      </c>
      <c r="C129" s="310"/>
      <c r="D129" s="350" t="s">
        <v>965</v>
      </c>
      <c r="E129" s="302" t="s">
        <v>618</v>
      </c>
      <c r="F129" s="302">
        <v>47</v>
      </c>
      <c r="G129" s="302">
        <v>34</v>
      </c>
      <c r="H129" s="302">
        <v>53.5</v>
      </c>
      <c r="I129" s="311">
        <v>80</v>
      </c>
      <c r="J129" s="375" t="s">
        <v>987</v>
      </c>
      <c r="K129" s="414">
        <f t="shared" ref="K129" si="111">H129-F129</f>
        <v>6.5</v>
      </c>
      <c r="L129" s="414">
        <v>100</v>
      </c>
      <c r="M129" s="415">
        <f t="shared" ref="M129" si="112">(K129*N129)-100</f>
        <v>1850</v>
      </c>
      <c r="N129" s="415">
        <v>300</v>
      </c>
      <c r="O129" s="388" t="s">
        <v>616</v>
      </c>
      <c r="P129" s="416">
        <v>44421</v>
      </c>
      <c r="Q129" s="402"/>
      <c r="R129" s="403" t="s">
        <v>621</v>
      </c>
      <c r="S129" s="363"/>
      <c r="T129" s="363"/>
      <c r="U129" s="363"/>
      <c r="V129" s="363"/>
      <c r="W129" s="363"/>
      <c r="X129" s="363"/>
      <c r="Y129" s="363"/>
      <c r="Z129" s="363"/>
      <c r="AA129" s="363"/>
      <c r="AB129" s="363"/>
      <c r="AC129" s="363"/>
      <c r="AD129" s="363"/>
      <c r="AE129" s="363"/>
      <c r="AF129" s="363"/>
      <c r="AG129" s="363"/>
      <c r="AH129" s="363"/>
      <c r="AI129" s="363"/>
      <c r="AJ129" s="363"/>
      <c r="AK129" s="363"/>
      <c r="AL129" s="363"/>
    </row>
    <row r="130" spans="1:38" s="365" customFormat="1" ht="12.75" customHeight="1">
      <c r="A130" s="302">
        <v>10</v>
      </c>
      <c r="B130" s="341">
        <v>44420</v>
      </c>
      <c r="C130" s="310"/>
      <c r="D130" s="350" t="s">
        <v>968</v>
      </c>
      <c r="E130" s="302" t="s">
        <v>954</v>
      </c>
      <c r="F130" s="302">
        <v>5.75</v>
      </c>
      <c r="G130" s="302">
        <v>9</v>
      </c>
      <c r="H130" s="302">
        <v>3.75</v>
      </c>
      <c r="I130" s="311">
        <v>0.1</v>
      </c>
      <c r="J130" s="375" t="s">
        <v>969</v>
      </c>
      <c r="K130" s="387">
        <f>F130-H130</f>
        <v>2</v>
      </c>
      <c r="L130" s="387">
        <v>100</v>
      </c>
      <c r="M130" s="375">
        <f t="shared" ref="M130:M132" si="113">(K130*N130)-100</f>
        <v>2700</v>
      </c>
      <c r="N130" s="106">
        <v>1400</v>
      </c>
      <c r="O130" s="388" t="s">
        <v>616</v>
      </c>
      <c r="P130" s="389">
        <v>44420</v>
      </c>
      <c r="Q130" s="402"/>
      <c r="R130" s="403" t="s">
        <v>617</v>
      </c>
      <c r="S130" s="363"/>
      <c r="T130" s="363"/>
      <c r="U130" s="363"/>
      <c r="V130" s="363"/>
      <c r="W130" s="363"/>
      <c r="X130" s="363"/>
      <c r="Y130" s="363"/>
      <c r="Z130" s="363"/>
      <c r="AA130" s="363"/>
      <c r="AB130" s="363"/>
      <c r="AC130" s="363"/>
      <c r="AD130" s="363"/>
      <c r="AE130" s="363"/>
      <c r="AF130" s="363"/>
      <c r="AG130" s="363"/>
      <c r="AH130" s="363"/>
      <c r="AI130" s="363"/>
      <c r="AJ130" s="363"/>
      <c r="AK130" s="363"/>
      <c r="AL130" s="363"/>
    </row>
    <row r="131" spans="1:38" s="365" customFormat="1" ht="12.75" customHeight="1">
      <c r="A131" s="306">
        <v>11</v>
      </c>
      <c r="B131" s="346">
        <v>44420</v>
      </c>
      <c r="C131" s="304"/>
      <c r="D131" s="347" t="s">
        <v>971</v>
      </c>
      <c r="E131" s="306" t="s">
        <v>618</v>
      </c>
      <c r="F131" s="306">
        <v>62</v>
      </c>
      <c r="G131" s="306"/>
      <c r="H131" s="306">
        <v>22.5</v>
      </c>
      <c r="I131" s="348" t="s">
        <v>972</v>
      </c>
      <c r="J131" s="343" t="s">
        <v>973</v>
      </c>
      <c r="K131" s="344">
        <f t="shared" ref="K131" si="114">H131-F131</f>
        <v>-39.5</v>
      </c>
      <c r="L131" s="344">
        <v>100</v>
      </c>
      <c r="M131" s="343">
        <f t="shared" si="113"/>
        <v>-1087.5</v>
      </c>
      <c r="N131" s="307">
        <v>25</v>
      </c>
      <c r="O131" s="345" t="s">
        <v>633</v>
      </c>
      <c r="P131" s="322">
        <v>44420</v>
      </c>
      <c r="Q131" s="402"/>
      <c r="R131" s="403" t="s">
        <v>621</v>
      </c>
      <c r="S131" s="363"/>
      <c r="T131" s="363"/>
      <c r="U131" s="363"/>
      <c r="V131" s="363"/>
      <c r="W131" s="363"/>
      <c r="X131" s="363"/>
      <c r="Y131" s="363"/>
      <c r="Z131" s="363"/>
      <c r="AA131" s="363"/>
      <c r="AB131" s="363"/>
      <c r="AC131" s="363"/>
      <c r="AD131" s="363"/>
      <c r="AE131" s="363"/>
      <c r="AF131" s="363"/>
      <c r="AG131" s="363"/>
      <c r="AH131" s="363"/>
      <c r="AI131" s="363"/>
      <c r="AJ131" s="363"/>
      <c r="AK131" s="363"/>
      <c r="AL131" s="363"/>
    </row>
    <row r="132" spans="1:38" s="365" customFormat="1" ht="12.75" customHeight="1">
      <c r="A132" s="306">
        <v>12</v>
      </c>
      <c r="B132" s="346">
        <v>44420</v>
      </c>
      <c r="C132" s="304"/>
      <c r="D132" s="347" t="s">
        <v>974</v>
      </c>
      <c r="E132" s="306" t="s">
        <v>954</v>
      </c>
      <c r="F132" s="306">
        <v>72</v>
      </c>
      <c r="G132" s="306">
        <v>130</v>
      </c>
      <c r="H132" s="306">
        <v>125</v>
      </c>
      <c r="I132" s="348">
        <v>0.1</v>
      </c>
      <c r="J132" s="343" t="s">
        <v>990</v>
      </c>
      <c r="K132" s="344">
        <f>F132-H132</f>
        <v>-53</v>
      </c>
      <c r="L132" s="344">
        <v>100</v>
      </c>
      <c r="M132" s="343">
        <f t="shared" si="113"/>
        <v>-2750</v>
      </c>
      <c r="N132" s="307">
        <v>50</v>
      </c>
      <c r="O132" s="345" t="s">
        <v>633</v>
      </c>
      <c r="P132" s="322">
        <v>44421</v>
      </c>
      <c r="Q132" s="402"/>
      <c r="R132" s="403" t="s">
        <v>617</v>
      </c>
      <c r="S132" s="363"/>
      <c r="T132" s="363"/>
      <c r="U132" s="363"/>
      <c r="V132" s="363"/>
      <c r="W132" s="363"/>
      <c r="X132" s="363"/>
      <c r="Y132" s="363"/>
      <c r="Z132" s="363"/>
      <c r="AA132" s="363"/>
      <c r="AB132" s="363"/>
      <c r="AC132" s="363"/>
      <c r="AD132" s="363"/>
      <c r="AE132" s="363"/>
      <c r="AF132" s="363"/>
      <c r="AG132" s="363"/>
      <c r="AH132" s="363"/>
      <c r="AI132" s="363"/>
      <c r="AJ132" s="363"/>
      <c r="AK132" s="363"/>
      <c r="AL132" s="363"/>
    </row>
    <row r="133" spans="1:38" s="365" customFormat="1" ht="12.75" customHeight="1">
      <c r="A133" s="302">
        <v>13</v>
      </c>
      <c r="B133" s="341">
        <v>44420</v>
      </c>
      <c r="C133" s="310"/>
      <c r="D133" s="350" t="s">
        <v>975</v>
      </c>
      <c r="E133" s="302" t="s">
        <v>618</v>
      </c>
      <c r="F133" s="302">
        <v>31</v>
      </c>
      <c r="G133" s="302">
        <v>15</v>
      </c>
      <c r="H133" s="302">
        <v>38</v>
      </c>
      <c r="I133" s="311" t="s">
        <v>976</v>
      </c>
      <c r="J133" s="375" t="s">
        <v>905</v>
      </c>
      <c r="K133" s="414">
        <f t="shared" ref="K133:K134" si="115">H133-F133</f>
        <v>7</v>
      </c>
      <c r="L133" s="414">
        <v>100</v>
      </c>
      <c r="M133" s="415">
        <f t="shared" ref="M133:M136" si="116">(K133*N133)-100</f>
        <v>2000</v>
      </c>
      <c r="N133" s="415">
        <v>300</v>
      </c>
      <c r="O133" s="388" t="s">
        <v>616</v>
      </c>
      <c r="P133" s="416">
        <v>44421</v>
      </c>
      <c r="Q133" s="402"/>
      <c r="R133" s="403" t="s">
        <v>621</v>
      </c>
      <c r="S133" s="363"/>
      <c r="T133" s="363"/>
      <c r="U133" s="363"/>
      <c r="V133" s="363"/>
      <c r="W133" s="363"/>
      <c r="X133" s="363"/>
      <c r="Y133" s="363"/>
      <c r="Z133" s="363"/>
      <c r="AA133" s="363"/>
      <c r="AB133" s="363"/>
      <c r="AC133" s="363"/>
      <c r="AD133" s="363"/>
      <c r="AE133" s="363"/>
      <c r="AF133" s="363"/>
      <c r="AG133" s="363"/>
      <c r="AH133" s="363"/>
      <c r="AI133" s="363"/>
      <c r="AJ133" s="363"/>
      <c r="AK133" s="363"/>
      <c r="AL133" s="363"/>
    </row>
    <row r="134" spans="1:38" s="365" customFormat="1" ht="12.75" customHeight="1">
      <c r="A134" s="302">
        <v>14</v>
      </c>
      <c r="B134" s="341">
        <v>44421</v>
      </c>
      <c r="C134" s="310"/>
      <c r="D134" s="350" t="s">
        <v>986</v>
      </c>
      <c r="E134" s="302" t="s">
        <v>618</v>
      </c>
      <c r="F134" s="302">
        <v>26.5</v>
      </c>
      <c r="G134" s="302">
        <v>18</v>
      </c>
      <c r="H134" s="302">
        <v>31.5</v>
      </c>
      <c r="I134" s="311" t="s">
        <v>915</v>
      </c>
      <c r="J134" s="375" t="s">
        <v>1011</v>
      </c>
      <c r="K134" s="414">
        <f t="shared" si="115"/>
        <v>5</v>
      </c>
      <c r="L134" s="414">
        <v>100</v>
      </c>
      <c r="M134" s="415">
        <f t="shared" si="116"/>
        <v>2775</v>
      </c>
      <c r="N134" s="415">
        <v>575</v>
      </c>
      <c r="O134" s="388" t="s">
        <v>616</v>
      </c>
      <c r="P134" s="416">
        <v>44421</v>
      </c>
      <c r="Q134" s="402"/>
      <c r="R134" s="403" t="s">
        <v>621</v>
      </c>
      <c r="S134" s="363"/>
      <c r="T134" s="363"/>
      <c r="U134" s="363"/>
      <c r="V134" s="363"/>
      <c r="W134" s="363"/>
      <c r="X134" s="363"/>
      <c r="Y134" s="363"/>
      <c r="Z134" s="363"/>
      <c r="AA134" s="363"/>
      <c r="AB134" s="363"/>
      <c r="AC134" s="363"/>
      <c r="AD134" s="363"/>
      <c r="AE134" s="363"/>
      <c r="AF134" s="363"/>
      <c r="AG134" s="363"/>
      <c r="AH134" s="363"/>
      <c r="AI134" s="363"/>
      <c r="AJ134" s="363"/>
      <c r="AK134" s="363"/>
      <c r="AL134" s="363"/>
    </row>
    <row r="135" spans="1:38" s="365" customFormat="1" ht="12.75" customHeight="1">
      <c r="A135" s="306">
        <v>15</v>
      </c>
      <c r="B135" s="346">
        <v>44421</v>
      </c>
      <c r="C135" s="304"/>
      <c r="D135" s="347" t="s">
        <v>988</v>
      </c>
      <c r="E135" s="306" t="s">
        <v>954</v>
      </c>
      <c r="F135" s="306">
        <v>6.1</v>
      </c>
      <c r="G135" s="306">
        <v>10.1</v>
      </c>
      <c r="H135" s="306">
        <v>10.1</v>
      </c>
      <c r="I135" s="348">
        <v>0.1</v>
      </c>
      <c r="J135" s="343" t="s">
        <v>989</v>
      </c>
      <c r="K135" s="344">
        <f>F135-H135</f>
        <v>-4</v>
      </c>
      <c r="L135" s="344">
        <v>100</v>
      </c>
      <c r="M135" s="343">
        <f t="shared" si="116"/>
        <v>-3300</v>
      </c>
      <c r="N135" s="307">
        <v>800</v>
      </c>
      <c r="O135" s="345" t="s">
        <v>633</v>
      </c>
      <c r="P135" s="349">
        <v>44421</v>
      </c>
      <c r="Q135" s="402"/>
      <c r="R135" s="403" t="s">
        <v>621</v>
      </c>
      <c r="S135" s="363"/>
      <c r="T135" s="363"/>
      <c r="U135" s="363"/>
      <c r="V135" s="363"/>
      <c r="W135" s="363"/>
      <c r="X135" s="363"/>
      <c r="Y135" s="363"/>
      <c r="Z135" s="363"/>
      <c r="AA135" s="363"/>
      <c r="AB135" s="363"/>
      <c r="AC135" s="363"/>
      <c r="AD135" s="363"/>
      <c r="AE135" s="363"/>
      <c r="AF135" s="363"/>
      <c r="AG135" s="363"/>
      <c r="AH135" s="363"/>
      <c r="AI135" s="363"/>
      <c r="AJ135" s="363"/>
      <c r="AK135" s="363"/>
      <c r="AL135" s="363"/>
    </row>
    <row r="136" spans="1:38" s="365" customFormat="1" ht="12.75" customHeight="1">
      <c r="A136" s="302">
        <v>16</v>
      </c>
      <c r="B136" s="341">
        <v>44421</v>
      </c>
      <c r="C136" s="310"/>
      <c r="D136" s="350" t="s">
        <v>965</v>
      </c>
      <c r="E136" s="302" t="s">
        <v>618</v>
      </c>
      <c r="F136" s="302">
        <v>44.5</v>
      </c>
      <c r="G136" s="302">
        <v>30</v>
      </c>
      <c r="H136" s="302">
        <v>53.5</v>
      </c>
      <c r="I136" s="311" t="s">
        <v>991</v>
      </c>
      <c r="J136" s="375" t="s">
        <v>833</v>
      </c>
      <c r="K136" s="414">
        <f t="shared" ref="K136" si="117">H136-F136</f>
        <v>9</v>
      </c>
      <c r="L136" s="414">
        <v>100</v>
      </c>
      <c r="M136" s="415">
        <f t="shared" si="116"/>
        <v>2600</v>
      </c>
      <c r="N136" s="415">
        <v>300</v>
      </c>
      <c r="O136" s="388" t="s">
        <v>616</v>
      </c>
      <c r="P136" s="416">
        <v>44425</v>
      </c>
      <c r="Q136" s="402"/>
      <c r="R136" s="403" t="s">
        <v>621</v>
      </c>
      <c r="S136" s="363"/>
      <c r="T136" s="363"/>
      <c r="U136" s="363"/>
      <c r="V136" s="363"/>
      <c r="W136" s="363"/>
      <c r="X136" s="363"/>
      <c r="Y136" s="363"/>
      <c r="Z136" s="363"/>
      <c r="AA136" s="363"/>
      <c r="AB136" s="363"/>
      <c r="AC136" s="363"/>
      <c r="AD136" s="363"/>
      <c r="AE136" s="363"/>
      <c r="AF136" s="363"/>
      <c r="AG136" s="363"/>
      <c r="AH136" s="363"/>
      <c r="AI136" s="363"/>
      <c r="AJ136" s="363"/>
      <c r="AK136" s="363"/>
      <c r="AL136" s="363"/>
    </row>
    <row r="137" spans="1:38" s="365" customFormat="1" ht="12.75" customHeight="1">
      <c r="A137" s="430">
        <v>17</v>
      </c>
      <c r="B137" s="431">
        <v>44424</v>
      </c>
      <c r="C137" s="432"/>
      <c r="D137" s="433" t="s">
        <v>1003</v>
      </c>
      <c r="E137" s="430" t="s">
        <v>954</v>
      </c>
      <c r="F137" s="430">
        <v>1.2</v>
      </c>
      <c r="G137" s="430">
        <v>2.0499999999999998</v>
      </c>
      <c r="H137" s="430">
        <v>1.2</v>
      </c>
      <c r="I137" s="434">
        <v>0.1</v>
      </c>
      <c r="J137" s="435" t="s">
        <v>1012</v>
      </c>
      <c r="K137" s="436">
        <f t="shared" ref="K137" si="118">H137-F137</f>
        <v>0</v>
      </c>
      <c r="L137" s="436">
        <v>100</v>
      </c>
      <c r="M137" s="437">
        <f t="shared" ref="M137" si="119">(K137*N137)-100</f>
        <v>-100</v>
      </c>
      <c r="N137" s="437">
        <v>6200</v>
      </c>
      <c r="O137" s="438" t="s">
        <v>745</v>
      </c>
      <c r="P137" s="439">
        <v>44425</v>
      </c>
      <c r="Q137" s="402"/>
      <c r="R137" s="403" t="s">
        <v>617</v>
      </c>
      <c r="S137" s="363"/>
      <c r="T137" s="363"/>
      <c r="U137" s="363"/>
      <c r="V137" s="363"/>
      <c r="W137" s="363"/>
      <c r="X137" s="363"/>
      <c r="Y137" s="363"/>
      <c r="Z137" s="363"/>
      <c r="AA137" s="363"/>
      <c r="AB137" s="363"/>
      <c r="AC137" s="363"/>
      <c r="AD137" s="363"/>
      <c r="AE137" s="363"/>
      <c r="AF137" s="363"/>
      <c r="AG137" s="363"/>
      <c r="AH137" s="363"/>
      <c r="AI137" s="363"/>
      <c r="AJ137" s="363"/>
      <c r="AK137" s="363"/>
      <c r="AL137" s="363"/>
    </row>
    <row r="138" spans="1:38" s="365" customFormat="1" ht="12.75" customHeight="1">
      <c r="A138" s="306">
        <v>18</v>
      </c>
      <c r="B138" s="328">
        <v>44424</v>
      </c>
      <c r="C138" s="304"/>
      <c r="D138" s="347" t="s">
        <v>1004</v>
      </c>
      <c r="E138" s="306" t="s">
        <v>618</v>
      </c>
      <c r="F138" s="306">
        <v>25.5</v>
      </c>
      <c r="G138" s="306">
        <v>17</v>
      </c>
      <c r="H138" s="306">
        <v>17</v>
      </c>
      <c r="I138" s="348">
        <v>45</v>
      </c>
      <c r="J138" s="343" t="s">
        <v>904</v>
      </c>
      <c r="K138" s="409">
        <f t="shared" ref="K138:K139" si="120">H138-F138</f>
        <v>-8.5</v>
      </c>
      <c r="L138" s="409">
        <v>100</v>
      </c>
      <c r="M138" s="331">
        <f t="shared" ref="M138:M139" si="121">(K138*N138)-100</f>
        <v>-4987.5</v>
      </c>
      <c r="N138" s="331">
        <v>575</v>
      </c>
      <c r="O138" s="345" t="s">
        <v>633</v>
      </c>
      <c r="P138" s="411">
        <v>44425</v>
      </c>
      <c r="Q138" s="402"/>
      <c r="R138" s="403" t="s">
        <v>621</v>
      </c>
      <c r="S138" s="363"/>
      <c r="T138" s="363"/>
      <c r="U138" s="363"/>
      <c r="V138" s="363"/>
      <c r="W138" s="363"/>
      <c r="X138" s="363"/>
      <c r="Y138" s="363"/>
      <c r="Z138" s="363"/>
      <c r="AA138" s="363"/>
      <c r="AB138" s="363"/>
      <c r="AC138" s="363"/>
      <c r="AD138" s="363"/>
      <c r="AE138" s="363"/>
      <c r="AF138" s="363"/>
      <c r="AG138" s="363"/>
      <c r="AH138" s="363"/>
      <c r="AI138" s="363"/>
      <c r="AJ138" s="363"/>
      <c r="AK138" s="363"/>
      <c r="AL138" s="363"/>
    </row>
    <row r="139" spans="1:38" s="365" customFormat="1" ht="12.75" customHeight="1">
      <c r="A139" s="302">
        <v>19</v>
      </c>
      <c r="B139" s="341">
        <v>44425</v>
      </c>
      <c r="C139" s="310"/>
      <c r="D139" s="350" t="s">
        <v>986</v>
      </c>
      <c r="E139" s="302" t="s">
        <v>618</v>
      </c>
      <c r="F139" s="302">
        <v>21.5</v>
      </c>
      <c r="G139" s="302">
        <v>14</v>
      </c>
      <c r="H139" s="302">
        <v>25.5</v>
      </c>
      <c r="I139" s="311" t="s">
        <v>1013</v>
      </c>
      <c r="J139" s="375" t="s">
        <v>1021</v>
      </c>
      <c r="K139" s="414">
        <f t="shared" si="120"/>
        <v>4</v>
      </c>
      <c r="L139" s="414">
        <v>100</v>
      </c>
      <c r="M139" s="415">
        <f t="shared" si="121"/>
        <v>2200</v>
      </c>
      <c r="N139" s="415">
        <v>575</v>
      </c>
      <c r="O139" s="388" t="s">
        <v>616</v>
      </c>
      <c r="P139" s="416">
        <v>44426</v>
      </c>
      <c r="Q139" s="402"/>
      <c r="R139" s="403" t="s">
        <v>617</v>
      </c>
      <c r="S139" s="363"/>
      <c r="T139" s="363"/>
      <c r="U139" s="363"/>
      <c r="V139" s="363"/>
      <c r="W139" s="363"/>
      <c r="X139" s="363"/>
      <c r="Y139" s="363"/>
      <c r="Z139" s="363"/>
      <c r="AA139" s="363"/>
      <c r="AB139" s="363"/>
      <c r="AC139" s="363"/>
      <c r="AD139" s="363"/>
      <c r="AE139" s="363"/>
      <c r="AF139" s="363"/>
      <c r="AG139" s="363"/>
      <c r="AH139" s="363"/>
      <c r="AI139" s="363"/>
      <c r="AJ139" s="363"/>
      <c r="AK139" s="363"/>
      <c r="AL139" s="363"/>
    </row>
    <row r="140" spans="1:38" s="365" customFormat="1" ht="12.75" customHeight="1">
      <c r="A140" s="393">
        <v>20</v>
      </c>
      <c r="B140" s="394">
        <v>44426</v>
      </c>
      <c r="C140" s="395"/>
      <c r="D140" s="396" t="s">
        <v>1022</v>
      </c>
      <c r="E140" s="393" t="s">
        <v>618</v>
      </c>
      <c r="F140" s="393" t="s">
        <v>1023</v>
      </c>
      <c r="G140" s="393">
        <v>7</v>
      </c>
      <c r="H140" s="393"/>
      <c r="I140" s="397" t="s">
        <v>915</v>
      </c>
      <c r="J140" s="362" t="s">
        <v>619</v>
      </c>
      <c r="K140" s="398"/>
      <c r="L140" s="398"/>
      <c r="M140" s="362"/>
      <c r="N140" s="399"/>
      <c r="O140" s="400"/>
      <c r="P140" s="401"/>
      <c r="Q140" s="402"/>
      <c r="R140" s="403" t="s">
        <v>617</v>
      </c>
      <c r="S140" s="363"/>
      <c r="T140" s="363"/>
      <c r="U140" s="363"/>
      <c r="V140" s="363"/>
      <c r="W140" s="363"/>
      <c r="X140" s="363"/>
      <c r="Y140" s="363"/>
      <c r="Z140" s="363"/>
      <c r="AA140" s="363"/>
      <c r="AB140" s="363"/>
      <c r="AC140" s="363"/>
      <c r="AD140" s="363"/>
      <c r="AE140" s="363"/>
      <c r="AF140" s="363"/>
      <c r="AG140" s="363"/>
      <c r="AH140" s="363"/>
      <c r="AI140" s="363"/>
      <c r="AJ140" s="363"/>
      <c r="AK140" s="363"/>
      <c r="AL140" s="363"/>
    </row>
    <row r="141" spans="1:38" s="365" customFormat="1" ht="12.75" customHeight="1">
      <c r="A141" s="302">
        <v>21</v>
      </c>
      <c r="B141" s="341">
        <v>44426</v>
      </c>
      <c r="C141" s="310"/>
      <c r="D141" s="350" t="s">
        <v>1024</v>
      </c>
      <c r="E141" s="302" t="s">
        <v>618</v>
      </c>
      <c r="F141" s="302">
        <v>41</v>
      </c>
      <c r="G141" s="302">
        <v>28</v>
      </c>
      <c r="H141" s="302">
        <v>48</v>
      </c>
      <c r="I141" s="311" t="s">
        <v>991</v>
      </c>
      <c r="J141" s="375" t="s">
        <v>905</v>
      </c>
      <c r="K141" s="414">
        <f t="shared" ref="K141" si="122">H141-F141</f>
        <v>7</v>
      </c>
      <c r="L141" s="414">
        <v>100</v>
      </c>
      <c r="M141" s="415">
        <f t="shared" ref="M141" si="123">(K141*N141)-100</f>
        <v>2000</v>
      </c>
      <c r="N141" s="415">
        <v>300</v>
      </c>
      <c r="O141" s="388" t="s">
        <v>616</v>
      </c>
      <c r="P141" s="416">
        <v>44428</v>
      </c>
      <c r="Q141" s="402"/>
      <c r="R141" s="403" t="s">
        <v>621</v>
      </c>
      <c r="S141" s="363"/>
      <c r="T141" s="363"/>
      <c r="U141" s="363"/>
      <c r="V141" s="363"/>
      <c r="W141" s="363"/>
      <c r="X141" s="363"/>
      <c r="Y141" s="363"/>
      <c r="Z141" s="363"/>
      <c r="AA141" s="363"/>
      <c r="AB141" s="363"/>
      <c r="AC141" s="363"/>
      <c r="AD141" s="363"/>
      <c r="AE141" s="363"/>
      <c r="AF141" s="363"/>
      <c r="AG141" s="363"/>
      <c r="AH141" s="363"/>
      <c r="AI141" s="363"/>
      <c r="AJ141" s="363"/>
      <c r="AK141" s="363"/>
      <c r="AL141" s="363"/>
    </row>
    <row r="142" spans="1:38" s="365" customFormat="1" ht="12.75" customHeight="1">
      <c r="A142" s="302">
        <v>22</v>
      </c>
      <c r="B142" s="341">
        <v>44428</v>
      </c>
      <c r="C142" s="310"/>
      <c r="D142" s="350" t="s">
        <v>1030</v>
      </c>
      <c r="E142" s="302" t="s">
        <v>954</v>
      </c>
      <c r="F142" s="302">
        <v>52</v>
      </c>
      <c r="G142" s="302">
        <v>85</v>
      </c>
      <c r="H142" s="302">
        <v>31</v>
      </c>
      <c r="I142" s="311">
        <v>0.1</v>
      </c>
      <c r="J142" s="375" t="s">
        <v>634</v>
      </c>
      <c r="K142" s="414">
        <f>F142-H142</f>
        <v>21</v>
      </c>
      <c r="L142" s="414">
        <v>100</v>
      </c>
      <c r="M142" s="415">
        <f t="shared" ref="M142:M143" si="124">(K142*N142)-100</f>
        <v>950</v>
      </c>
      <c r="N142" s="415">
        <v>50</v>
      </c>
      <c r="O142" s="388" t="s">
        <v>616</v>
      </c>
      <c r="P142" s="416">
        <v>44428</v>
      </c>
      <c r="Q142" s="402"/>
      <c r="R142" s="403" t="s">
        <v>617</v>
      </c>
      <c r="S142" s="363"/>
      <c r="T142" s="363"/>
      <c r="U142" s="363"/>
      <c r="V142" s="363"/>
      <c r="W142" s="363"/>
      <c r="X142" s="363"/>
      <c r="Y142" s="363"/>
      <c r="Z142" s="363"/>
      <c r="AA142" s="363"/>
      <c r="AB142" s="363"/>
      <c r="AC142" s="363"/>
      <c r="AD142" s="363"/>
      <c r="AE142" s="363"/>
      <c r="AF142" s="363"/>
      <c r="AG142" s="363"/>
      <c r="AH142" s="363"/>
      <c r="AI142" s="363"/>
      <c r="AJ142" s="363"/>
      <c r="AK142" s="363"/>
      <c r="AL142" s="363"/>
    </row>
    <row r="143" spans="1:38" s="365" customFormat="1" ht="12.75" customHeight="1">
      <c r="A143" s="306">
        <v>23</v>
      </c>
      <c r="B143" s="467">
        <v>44428</v>
      </c>
      <c r="C143" s="304"/>
      <c r="D143" s="347" t="s">
        <v>1031</v>
      </c>
      <c r="E143" s="306" t="s">
        <v>618</v>
      </c>
      <c r="F143" s="306">
        <v>9.5</v>
      </c>
      <c r="G143" s="306">
        <v>4</v>
      </c>
      <c r="H143" s="306">
        <v>4</v>
      </c>
      <c r="I143" s="348" t="s">
        <v>1032</v>
      </c>
      <c r="J143" s="343" t="s">
        <v>902</v>
      </c>
      <c r="K143" s="409">
        <f t="shared" ref="K143" si="125">H143-F143</f>
        <v>-5.5</v>
      </c>
      <c r="L143" s="409">
        <v>100</v>
      </c>
      <c r="M143" s="331">
        <f t="shared" si="124"/>
        <v>-3950</v>
      </c>
      <c r="N143" s="331">
        <v>700</v>
      </c>
      <c r="O143" s="345" t="s">
        <v>616</v>
      </c>
      <c r="P143" s="411">
        <v>44428</v>
      </c>
      <c r="Q143" s="402"/>
      <c r="R143" s="403" t="s">
        <v>617</v>
      </c>
      <c r="S143" s="363"/>
      <c r="T143" s="363"/>
      <c r="U143" s="363"/>
      <c r="V143" s="363"/>
      <c r="W143" s="363"/>
      <c r="X143" s="363"/>
      <c r="Y143" s="363"/>
      <c r="Z143" s="363"/>
      <c r="AA143" s="363"/>
      <c r="AB143" s="363"/>
      <c r="AC143" s="363"/>
      <c r="AD143" s="363"/>
      <c r="AE143" s="363"/>
      <c r="AF143" s="363"/>
      <c r="AG143" s="363"/>
      <c r="AH143" s="363"/>
      <c r="AI143" s="363"/>
      <c r="AJ143" s="363"/>
      <c r="AK143" s="363"/>
      <c r="AL143" s="363"/>
    </row>
    <row r="144" spans="1:38" s="365" customFormat="1" ht="12.75" customHeight="1">
      <c r="A144" s="302">
        <v>24</v>
      </c>
      <c r="B144" s="341">
        <v>44428</v>
      </c>
      <c r="C144" s="310"/>
      <c r="D144" s="350" t="s">
        <v>1033</v>
      </c>
      <c r="E144" s="302" t="s">
        <v>618</v>
      </c>
      <c r="F144" s="302">
        <v>27.5</v>
      </c>
      <c r="G144" s="302">
        <v>17</v>
      </c>
      <c r="H144" s="302">
        <v>32.5</v>
      </c>
      <c r="I144" s="311">
        <v>45</v>
      </c>
      <c r="J144" s="375" t="s">
        <v>1011</v>
      </c>
      <c r="K144" s="414">
        <f t="shared" ref="K144:K146" si="126">H144-F144</f>
        <v>5</v>
      </c>
      <c r="L144" s="414">
        <v>100</v>
      </c>
      <c r="M144" s="415">
        <f t="shared" ref="M144:M146" si="127">(K144*N144)-100</f>
        <v>2650</v>
      </c>
      <c r="N144" s="415">
        <v>550</v>
      </c>
      <c r="O144" s="388" t="s">
        <v>616</v>
      </c>
      <c r="P144" s="483">
        <v>44428</v>
      </c>
      <c r="Q144" s="402"/>
      <c r="R144" s="403" t="s">
        <v>621</v>
      </c>
      <c r="S144" s="363"/>
      <c r="T144" s="363"/>
      <c r="U144" s="363"/>
      <c r="V144" s="363"/>
      <c r="W144" s="363"/>
      <c r="X144" s="363"/>
      <c r="Y144" s="363"/>
      <c r="Z144" s="363"/>
      <c r="AA144" s="363"/>
      <c r="AB144" s="363"/>
      <c r="AC144" s="363"/>
      <c r="AD144" s="363"/>
      <c r="AE144" s="363"/>
      <c r="AF144" s="363"/>
      <c r="AG144" s="363"/>
      <c r="AH144" s="363"/>
      <c r="AI144" s="363"/>
      <c r="AJ144" s="363"/>
      <c r="AK144" s="363"/>
      <c r="AL144" s="363"/>
    </row>
    <row r="145" spans="1:38" s="365" customFormat="1" ht="12.75" customHeight="1">
      <c r="A145" s="302">
        <v>25</v>
      </c>
      <c r="B145" s="341">
        <v>44428</v>
      </c>
      <c r="C145" s="310"/>
      <c r="D145" s="350" t="s">
        <v>1034</v>
      </c>
      <c r="E145" s="302" t="s">
        <v>618</v>
      </c>
      <c r="F145" s="302">
        <v>17</v>
      </c>
      <c r="G145" s="302"/>
      <c r="H145" s="302">
        <v>21.5</v>
      </c>
      <c r="I145" s="311" t="s">
        <v>1036</v>
      </c>
      <c r="J145" s="375" t="s">
        <v>1039</v>
      </c>
      <c r="K145" s="414">
        <f t="shared" si="126"/>
        <v>4.5</v>
      </c>
      <c r="L145" s="414">
        <v>100</v>
      </c>
      <c r="M145" s="415">
        <f t="shared" si="127"/>
        <v>1250</v>
      </c>
      <c r="N145" s="415">
        <v>300</v>
      </c>
      <c r="O145" s="388" t="s">
        <v>616</v>
      </c>
      <c r="P145" s="483">
        <v>44428</v>
      </c>
      <c r="Q145" s="402"/>
      <c r="R145" s="403" t="s">
        <v>617</v>
      </c>
      <c r="S145" s="363"/>
      <c r="T145" s="363"/>
      <c r="U145" s="363"/>
      <c r="V145" s="363"/>
      <c r="W145" s="363"/>
      <c r="X145" s="363"/>
      <c r="Y145" s="363"/>
      <c r="Z145" s="363"/>
      <c r="AA145" s="363"/>
      <c r="AB145" s="363"/>
      <c r="AC145" s="363"/>
      <c r="AD145" s="363"/>
      <c r="AE145" s="363"/>
      <c r="AF145" s="363"/>
      <c r="AG145" s="363"/>
      <c r="AH145" s="363"/>
      <c r="AI145" s="363"/>
      <c r="AJ145" s="363"/>
      <c r="AK145" s="363"/>
      <c r="AL145" s="363"/>
    </row>
    <row r="146" spans="1:38" s="365" customFormat="1" ht="12.75" customHeight="1">
      <c r="A146" s="306">
        <v>26</v>
      </c>
      <c r="B146" s="346">
        <v>44428</v>
      </c>
      <c r="C146" s="304"/>
      <c r="D146" s="347" t="s">
        <v>1035</v>
      </c>
      <c r="E146" s="306" t="s">
        <v>954</v>
      </c>
      <c r="F146" s="306">
        <v>15</v>
      </c>
      <c r="G146" s="306">
        <v>26</v>
      </c>
      <c r="H146" s="306">
        <v>26</v>
      </c>
      <c r="I146" s="348">
        <v>0.1</v>
      </c>
      <c r="J146" s="343" t="s">
        <v>1041</v>
      </c>
      <c r="K146" s="409">
        <f t="shared" si="126"/>
        <v>11</v>
      </c>
      <c r="L146" s="409">
        <v>100</v>
      </c>
      <c r="M146" s="331">
        <f t="shared" si="127"/>
        <v>3200</v>
      </c>
      <c r="N146" s="331">
        <v>300</v>
      </c>
      <c r="O146" s="345" t="s">
        <v>633</v>
      </c>
      <c r="P146" s="411">
        <v>44428</v>
      </c>
      <c r="Q146" s="402"/>
      <c r="R146" s="403" t="s">
        <v>617</v>
      </c>
      <c r="S146" s="363"/>
      <c r="T146" s="363"/>
      <c r="U146" s="363"/>
      <c r="V146" s="363"/>
      <c r="W146" s="363"/>
      <c r="X146" s="363"/>
      <c r="Y146" s="363"/>
      <c r="Z146" s="363"/>
      <c r="AA146" s="363"/>
      <c r="AB146" s="363"/>
      <c r="AC146" s="363"/>
      <c r="AD146" s="363"/>
      <c r="AE146" s="363"/>
      <c r="AF146" s="363"/>
      <c r="AG146" s="363"/>
      <c r="AH146" s="363"/>
      <c r="AI146" s="363"/>
      <c r="AJ146" s="363"/>
      <c r="AK146" s="363"/>
      <c r="AL146" s="363"/>
    </row>
    <row r="147" spans="1:38" s="365" customFormat="1" ht="12.75" customHeight="1">
      <c r="A147" s="430">
        <v>27</v>
      </c>
      <c r="B147" s="459">
        <v>44428</v>
      </c>
      <c r="C147" s="432"/>
      <c r="D147" s="433" t="s">
        <v>1034</v>
      </c>
      <c r="E147" s="430" t="s">
        <v>618</v>
      </c>
      <c r="F147" s="430">
        <v>15.5</v>
      </c>
      <c r="G147" s="430"/>
      <c r="H147" s="430">
        <v>15.5</v>
      </c>
      <c r="I147" s="434" t="s">
        <v>1036</v>
      </c>
      <c r="J147" s="435" t="s">
        <v>1012</v>
      </c>
      <c r="K147" s="436">
        <f t="shared" ref="K147:K148" si="128">H147-F147</f>
        <v>0</v>
      </c>
      <c r="L147" s="436">
        <v>100</v>
      </c>
      <c r="M147" s="437">
        <f t="shared" ref="M147:M148" si="129">(K147*N147)-100</f>
        <v>-100</v>
      </c>
      <c r="N147" s="437">
        <v>300</v>
      </c>
      <c r="O147" s="438" t="s">
        <v>745</v>
      </c>
      <c r="P147" s="439">
        <v>44428</v>
      </c>
      <c r="Q147" s="402"/>
      <c r="R147" s="403" t="s">
        <v>617</v>
      </c>
      <c r="S147" s="363"/>
      <c r="T147" s="363"/>
      <c r="U147" s="363"/>
      <c r="V147" s="363"/>
      <c r="W147" s="363"/>
      <c r="X147" s="363"/>
      <c r="Y147" s="363"/>
      <c r="Z147" s="363"/>
      <c r="AA147" s="363"/>
      <c r="AB147" s="363"/>
      <c r="AC147" s="363"/>
      <c r="AD147" s="363"/>
      <c r="AE147" s="363"/>
      <c r="AF147" s="363"/>
      <c r="AG147" s="363"/>
      <c r="AH147" s="363"/>
      <c r="AI147" s="363"/>
      <c r="AJ147" s="363"/>
      <c r="AK147" s="363"/>
      <c r="AL147" s="363"/>
    </row>
    <row r="148" spans="1:38" s="365" customFormat="1" ht="12.75" customHeight="1">
      <c r="A148" s="302">
        <v>28</v>
      </c>
      <c r="B148" s="341">
        <v>44428</v>
      </c>
      <c r="C148" s="310"/>
      <c r="D148" s="350" t="s">
        <v>1037</v>
      </c>
      <c r="E148" s="302" t="s">
        <v>618</v>
      </c>
      <c r="F148" s="302">
        <v>19</v>
      </c>
      <c r="G148" s="302">
        <v>10</v>
      </c>
      <c r="H148" s="302">
        <v>24.5</v>
      </c>
      <c r="I148" s="311" t="s">
        <v>1013</v>
      </c>
      <c r="J148" s="375" t="s">
        <v>635</v>
      </c>
      <c r="K148" s="414">
        <f t="shared" si="128"/>
        <v>5.5</v>
      </c>
      <c r="L148" s="414">
        <v>100</v>
      </c>
      <c r="M148" s="415">
        <f t="shared" si="129"/>
        <v>2925</v>
      </c>
      <c r="N148" s="415">
        <v>550</v>
      </c>
      <c r="O148" s="388" t="s">
        <v>616</v>
      </c>
      <c r="P148" s="416">
        <v>44431</v>
      </c>
      <c r="Q148" s="402"/>
      <c r="R148" s="403" t="s">
        <v>621</v>
      </c>
      <c r="S148" s="363"/>
      <c r="T148" s="363"/>
      <c r="U148" s="363"/>
      <c r="V148" s="363"/>
      <c r="W148" s="363"/>
      <c r="X148" s="363"/>
      <c r="Y148" s="363"/>
      <c r="Z148" s="363"/>
      <c r="AA148" s="363"/>
      <c r="AB148" s="363"/>
      <c r="AC148" s="363"/>
      <c r="AD148" s="363"/>
      <c r="AE148" s="363"/>
      <c r="AF148" s="363"/>
      <c r="AG148" s="363"/>
      <c r="AH148" s="363"/>
      <c r="AI148" s="363"/>
      <c r="AJ148" s="363"/>
      <c r="AK148" s="363"/>
      <c r="AL148" s="363"/>
    </row>
    <row r="149" spans="1:38" s="365" customFormat="1" ht="12.75" customHeight="1">
      <c r="A149" s="302">
        <v>29</v>
      </c>
      <c r="B149" s="341">
        <v>44428</v>
      </c>
      <c r="C149" s="310"/>
      <c r="D149" s="350" t="s">
        <v>1038</v>
      </c>
      <c r="E149" s="302" t="s">
        <v>618</v>
      </c>
      <c r="F149" s="302">
        <v>62</v>
      </c>
      <c r="G149" s="302">
        <v>14</v>
      </c>
      <c r="H149" s="302">
        <v>77.5</v>
      </c>
      <c r="I149" s="311">
        <v>120</v>
      </c>
      <c r="J149" s="375" t="s">
        <v>1040</v>
      </c>
      <c r="K149" s="414">
        <f t="shared" ref="K149:K150" si="130">H149-F149</f>
        <v>15.5</v>
      </c>
      <c r="L149" s="414">
        <v>100</v>
      </c>
      <c r="M149" s="415">
        <f t="shared" ref="M149:M150" si="131">(K149*N149)-100</f>
        <v>675</v>
      </c>
      <c r="N149" s="415">
        <v>50</v>
      </c>
      <c r="O149" s="388" t="s">
        <v>616</v>
      </c>
      <c r="P149" s="483">
        <v>44428</v>
      </c>
      <c r="Q149" s="402"/>
      <c r="R149" s="403" t="s">
        <v>617</v>
      </c>
      <c r="S149" s="363"/>
      <c r="T149" s="363"/>
      <c r="U149" s="363"/>
      <c r="V149" s="363"/>
      <c r="W149" s="363"/>
      <c r="X149" s="363"/>
      <c r="Y149" s="363"/>
      <c r="Z149" s="363"/>
      <c r="AA149" s="363"/>
      <c r="AB149" s="363"/>
      <c r="AC149" s="363"/>
      <c r="AD149" s="363"/>
      <c r="AE149" s="363"/>
      <c r="AF149" s="363"/>
      <c r="AG149" s="363"/>
      <c r="AH149" s="363"/>
      <c r="AI149" s="363"/>
      <c r="AJ149" s="363"/>
      <c r="AK149" s="363"/>
      <c r="AL149" s="363"/>
    </row>
    <row r="150" spans="1:38" s="365" customFormat="1" ht="12.75" customHeight="1">
      <c r="A150" s="302">
        <v>30</v>
      </c>
      <c r="B150" s="341">
        <v>44428</v>
      </c>
      <c r="C150" s="310"/>
      <c r="D150" s="350" t="s">
        <v>1034</v>
      </c>
      <c r="E150" s="302" t="s">
        <v>618</v>
      </c>
      <c r="F150" s="302">
        <v>13.5</v>
      </c>
      <c r="G150" s="302"/>
      <c r="H150" s="302">
        <v>16.5</v>
      </c>
      <c r="I150" s="311">
        <v>40</v>
      </c>
      <c r="J150" s="375" t="s">
        <v>920</v>
      </c>
      <c r="K150" s="414">
        <f t="shared" si="130"/>
        <v>3</v>
      </c>
      <c r="L150" s="414">
        <v>100</v>
      </c>
      <c r="M150" s="415">
        <f t="shared" si="131"/>
        <v>800</v>
      </c>
      <c r="N150" s="415">
        <v>300</v>
      </c>
      <c r="O150" s="388" t="s">
        <v>616</v>
      </c>
      <c r="P150" s="416">
        <v>44432</v>
      </c>
      <c r="Q150" s="402"/>
      <c r="R150" s="403" t="s">
        <v>617</v>
      </c>
      <c r="S150" s="363"/>
      <c r="T150" s="363"/>
      <c r="U150" s="363"/>
      <c r="V150" s="363"/>
      <c r="W150" s="363"/>
      <c r="X150" s="363"/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3"/>
      <c r="AJ150" s="363"/>
      <c r="AK150" s="363"/>
      <c r="AL150" s="363"/>
    </row>
    <row r="151" spans="1:38" s="365" customFormat="1" ht="12.75" customHeight="1">
      <c r="A151" s="302">
        <v>31</v>
      </c>
      <c r="B151" s="341">
        <v>44431</v>
      </c>
      <c r="C151" s="310"/>
      <c r="D151" s="350" t="s">
        <v>1065</v>
      </c>
      <c r="E151" s="302" t="s">
        <v>618</v>
      </c>
      <c r="F151" s="302">
        <v>62</v>
      </c>
      <c r="G151" s="302">
        <v>14</v>
      </c>
      <c r="H151" s="302">
        <v>80</v>
      </c>
      <c r="I151" s="311">
        <v>120</v>
      </c>
      <c r="J151" s="375" t="s">
        <v>955</v>
      </c>
      <c r="K151" s="414">
        <f t="shared" ref="K151" si="132">H151-F151</f>
        <v>18</v>
      </c>
      <c r="L151" s="414">
        <v>100</v>
      </c>
      <c r="M151" s="415">
        <f t="shared" ref="M151" si="133">(K151*N151)-100</f>
        <v>800</v>
      </c>
      <c r="N151" s="415">
        <v>50</v>
      </c>
      <c r="O151" s="388" t="s">
        <v>616</v>
      </c>
      <c r="P151" s="483">
        <v>44431</v>
      </c>
      <c r="Q151" s="402"/>
      <c r="R151" s="403" t="s">
        <v>617</v>
      </c>
      <c r="S151" s="363"/>
      <c r="T151" s="363"/>
      <c r="U151" s="363"/>
      <c r="V151" s="363"/>
      <c r="W151" s="363"/>
      <c r="X151" s="363"/>
      <c r="Y151" s="363"/>
      <c r="Z151" s="363"/>
      <c r="AA151" s="363"/>
      <c r="AB151" s="363"/>
      <c r="AC151" s="363"/>
      <c r="AD151" s="363"/>
      <c r="AE151" s="363"/>
      <c r="AF151" s="363"/>
      <c r="AG151" s="363"/>
      <c r="AH151" s="363"/>
      <c r="AI151" s="363"/>
      <c r="AJ151" s="363"/>
      <c r="AK151" s="363"/>
      <c r="AL151" s="363"/>
    </row>
    <row r="152" spans="1:38" s="365" customFormat="1" ht="12.75" customHeight="1">
      <c r="A152" s="302">
        <v>32</v>
      </c>
      <c r="B152" s="341">
        <v>44431</v>
      </c>
      <c r="C152" s="310"/>
      <c r="D152" s="350" t="s">
        <v>1071</v>
      </c>
      <c r="E152" s="302" t="s">
        <v>618</v>
      </c>
      <c r="F152" s="302">
        <v>5.75</v>
      </c>
      <c r="G152" s="302">
        <v>2.5</v>
      </c>
      <c r="H152" s="302">
        <v>7.75</v>
      </c>
      <c r="I152" s="311">
        <v>14</v>
      </c>
      <c r="J152" s="375" t="s">
        <v>969</v>
      </c>
      <c r="K152" s="414">
        <f t="shared" ref="K152" si="134">H152-F152</f>
        <v>2</v>
      </c>
      <c r="L152" s="414">
        <v>100</v>
      </c>
      <c r="M152" s="415">
        <f t="shared" ref="M152" si="135">(K152*N152)-100</f>
        <v>2700</v>
      </c>
      <c r="N152" s="415">
        <v>1400</v>
      </c>
      <c r="O152" s="388" t="s">
        <v>616</v>
      </c>
      <c r="P152" s="483">
        <v>44431</v>
      </c>
      <c r="Q152" s="402"/>
      <c r="R152" s="403" t="s">
        <v>621</v>
      </c>
      <c r="S152" s="363"/>
      <c r="T152" s="363"/>
      <c r="U152" s="363"/>
      <c r="V152" s="363"/>
      <c r="W152" s="363"/>
      <c r="X152" s="363"/>
      <c r="Y152" s="363"/>
      <c r="Z152" s="363"/>
      <c r="AA152" s="363"/>
      <c r="AB152" s="363"/>
      <c r="AC152" s="363"/>
      <c r="AD152" s="363"/>
      <c r="AE152" s="363"/>
      <c r="AF152" s="363"/>
      <c r="AG152" s="363"/>
      <c r="AH152" s="363"/>
      <c r="AI152" s="363"/>
      <c r="AJ152" s="363"/>
      <c r="AK152" s="363"/>
      <c r="AL152" s="363"/>
    </row>
    <row r="153" spans="1:38" s="365" customFormat="1" ht="12.75" customHeight="1">
      <c r="A153" s="302">
        <v>33</v>
      </c>
      <c r="B153" s="341">
        <v>44431</v>
      </c>
      <c r="C153" s="310"/>
      <c r="D153" s="350" t="s">
        <v>1037</v>
      </c>
      <c r="E153" s="302" t="s">
        <v>618</v>
      </c>
      <c r="F153" s="302">
        <v>14</v>
      </c>
      <c r="G153" s="302">
        <v>5</v>
      </c>
      <c r="H153" s="302">
        <v>18</v>
      </c>
      <c r="I153" s="311">
        <v>25</v>
      </c>
      <c r="J153" s="375" t="s">
        <v>1021</v>
      </c>
      <c r="K153" s="414">
        <f t="shared" ref="K153:K154" si="136">H153-F153</f>
        <v>4</v>
      </c>
      <c r="L153" s="414">
        <v>100</v>
      </c>
      <c r="M153" s="415">
        <f t="shared" ref="M153:M154" si="137">(K153*N153)-100</f>
        <v>2100</v>
      </c>
      <c r="N153" s="415">
        <v>550</v>
      </c>
      <c r="O153" s="388" t="s">
        <v>616</v>
      </c>
      <c r="P153" s="483">
        <v>44431</v>
      </c>
      <c r="Q153" s="402"/>
      <c r="R153" s="403" t="s">
        <v>621</v>
      </c>
      <c r="S153" s="363"/>
      <c r="T153" s="363"/>
      <c r="U153" s="363"/>
      <c r="V153" s="363"/>
      <c r="W153" s="363"/>
      <c r="X153" s="363"/>
      <c r="Y153" s="363"/>
      <c r="Z153" s="363"/>
      <c r="AA153" s="363"/>
      <c r="AB153" s="363"/>
      <c r="AC153" s="363"/>
      <c r="AD153" s="363"/>
      <c r="AE153" s="363"/>
      <c r="AF153" s="363"/>
      <c r="AG153" s="363"/>
      <c r="AH153" s="363"/>
      <c r="AI153" s="363"/>
      <c r="AJ153" s="363"/>
      <c r="AK153" s="363"/>
      <c r="AL153" s="363"/>
    </row>
    <row r="154" spans="1:38" s="365" customFormat="1" ht="12.75" customHeight="1">
      <c r="A154" s="306">
        <v>34</v>
      </c>
      <c r="B154" s="469">
        <v>44431</v>
      </c>
      <c r="C154" s="304"/>
      <c r="D154" s="347" t="s">
        <v>1033</v>
      </c>
      <c r="E154" s="306" t="s">
        <v>618</v>
      </c>
      <c r="F154" s="306">
        <v>17</v>
      </c>
      <c r="G154" s="306">
        <v>8.5</v>
      </c>
      <c r="H154" s="306">
        <v>8.5</v>
      </c>
      <c r="I154" s="348" t="s">
        <v>1013</v>
      </c>
      <c r="J154" s="343" t="s">
        <v>904</v>
      </c>
      <c r="K154" s="409">
        <f t="shared" si="136"/>
        <v>-8.5</v>
      </c>
      <c r="L154" s="409">
        <v>100</v>
      </c>
      <c r="M154" s="331">
        <f t="shared" si="137"/>
        <v>-4775</v>
      </c>
      <c r="N154" s="331">
        <v>550</v>
      </c>
      <c r="O154" s="345" t="s">
        <v>616</v>
      </c>
      <c r="P154" s="411">
        <v>44432</v>
      </c>
      <c r="Q154" s="402"/>
      <c r="R154" s="403" t="s">
        <v>621</v>
      </c>
      <c r="S154" s="363"/>
      <c r="T154" s="363"/>
      <c r="U154" s="363"/>
      <c r="V154" s="363"/>
      <c r="W154" s="363"/>
      <c r="X154" s="363"/>
      <c r="Y154" s="363"/>
      <c r="Z154" s="363"/>
      <c r="AA154" s="363"/>
      <c r="AB154" s="363"/>
      <c r="AC154" s="363"/>
      <c r="AD154" s="363"/>
      <c r="AE154" s="363"/>
      <c r="AF154" s="363"/>
      <c r="AG154" s="363"/>
      <c r="AH154" s="363"/>
      <c r="AI154" s="363"/>
      <c r="AJ154" s="363"/>
      <c r="AK154" s="363"/>
      <c r="AL154" s="363"/>
    </row>
    <row r="155" spans="1:38" s="365" customFormat="1" ht="12.75" customHeight="1">
      <c r="A155" s="306">
        <v>35</v>
      </c>
      <c r="B155" s="469">
        <v>44431</v>
      </c>
      <c r="C155" s="304"/>
      <c r="D155" s="347" t="s">
        <v>1072</v>
      </c>
      <c r="E155" s="306" t="s">
        <v>954</v>
      </c>
      <c r="F155" s="306">
        <v>12</v>
      </c>
      <c r="G155" s="306">
        <v>20</v>
      </c>
      <c r="H155" s="306">
        <v>20</v>
      </c>
      <c r="I155" s="348">
        <v>0.1</v>
      </c>
      <c r="J155" s="343" t="s">
        <v>1007</v>
      </c>
      <c r="K155" s="344">
        <f>F155-H155</f>
        <v>-8</v>
      </c>
      <c r="L155" s="344">
        <v>100</v>
      </c>
      <c r="M155" s="343">
        <f t="shared" ref="M155:M156" si="138">(K155*N155)-100</f>
        <v>-4100</v>
      </c>
      <c r="N155" s="307">
        <v>500</v>
      </c>
      <c r="O155" s="345" t="s">
        <v>633</v>
      </c>
      <c r="P155" s="322">
        <v>44432</v>
      </c>
      <c r="Q155" s="402"/>
      <c r="R155" s="403" t="s">
        <v>617</v>
      </c>
      <c r="S155" s="363"/>
      <c r="T155" s="363"/>
      <c r="U155" s="363"/>
      <c r="V155" s="363"/>
      <c r="W155" s="363"/>
      <c r="X155" s="363"/>
      <c r="Y155" s="363"/>
      <c r="Z155" s="363"/>
      <c r="AA155" s="363"/>
      <c r="AB155" s="363"/>
      <c r="AC155" s="363"/>
      <c r="AD155" s="363"/>
      <c r="AE155" s="363"/>
      <c r="AF155" s="363"/>
      <c r="AG155" s="363"/>
      <c r="AH155" s="363"/>
      <c r="AI155" s="363"/>
      <c r="AJ155" s="363"/>
      <c r="AK155" s="363"/>
      <c r="AL155" s="363"/>
    </row>
    <row r="156" spans="1:38" s="365" customFormat="1" ht="12.75" customHeight="1">
      <c r="A156" s="302">
        <v>36</v>
      </c>
      <c r="B156" s="341">
        <v>44432</v>
      </c>
      <c r="C156" s="310"/>
      <c r="D156" s="350" t="s">
        <v>1095</v>
      </c>
      <c r="E156" s="302" t="s">
        <v>618</v>
      </c>
      <c r="F156" s="302">
        <v>9.5</v>
      </c>
      <c r="G156" s="302">
        <v>1</v>
      </c>
      <c r="H156" s="302">
        <v>14</v>
      </c>
      <c r="I156" s="311">
        <v>25</v>
      </c>
      <c r="J156" s="375" t="s">
        <v>1096</v>
      </c>
      <c r="K156" s="414">
        <f t="shared" ref="K156" si="139">H156-F156</f>
        <v>4.5</v>
      </c>
      <c r="L156" s="414">
        <v>100</v>
      </c>
      <c r="M156" s="415">
        <f t="shared" si="138"/>
        <v>2375</v>
      </c>
      <c r="N156" s="415">
        <v>550</v>
      </c>
      <c r="O156" s="388" t="s">
        <v>616</v>
      </c>
      <c r="P156" s="483">
        <v>44432</v>
      </c>
      <c r="Q156" s="402"/>
      <c r="R156" s="403"/>
      <c r="S156" s="363"/>
      <c r="T156" s="363"/>
      <c r="U156" s="363"/>
      <c r="V156" s="363"/>
      <c r="W156" s="363"/>
      <c r="X156" s="363"/>
      <c r="Y156" s="363"/>
      <c r="Z156" s="363"/>
      <c r="AA156" s="363"/>
      <c r="AB156" s="363"/>
      <c r="AC156" s="363"/>
      <c r="AD156" s="363"/>
      <c r="AE156" s="363"/>
      <c r="AF156" s="363"/>
      <c r="AG156" s="363"/>
      <c r="AH156" s="363"/>
      <c r="AI156" s="363"/>
      <c r="AJ156" s="363"/>
      <c r="AK156" s="363"/>
      <c r="AL156" s="363"/>
    </row>
    <row r="157" spans="1:38" s="365" customFormat="1" ht="12.75" customHeight="1">
      <c r="A157" s="393">
        <v>37</v>
      </c>
      <c r="B157" s="394">
        <v>44432</v>
      </c>
      <c r="C157" s="395"/>
      <c r="D157" s="396" t="s">
        <v>1107</v>
      </c>
      <c r="E157" s="393" t="s">
        <v>618</v>
      </c>
      <c r="F157" s="393" t="s">
        <v>1108</v>
      </c>
      <c r="G157" s="393"/>
      <c r="H157" s="393"/>
      <c r="I157" s="505" t="s">
        <v>1109</v>
      </c>
      <c r="J157" s="362" t="s">
        <v>619</v>
      </c>
      <c r="K157" s="398"/>
      <c r="L157" s="398"/>
      <c r="M157" s="362"/>
      <c r="N157" s="399"/>
      <c r="O157" s="400"/>
      <c r="P157" s="401"/>
      <c r="Q157" s="402"/>
      <c r="R157" s="403"/>
      <c r="S157" s="363"/>
      <c r="T157" s="363"/>
      <c r="U157" s="363"/>
      <c r="V157" s="363"/>
      <c r="W157" s="363"/>
      <c r="X157" s="363"/>
      <c r="Y157" s="363"/>
      <c r="Z157" s="363"/>
      <c r="AA157" s="363"/>
      <c r="AB157" s="363"/>
      <c r="AC157" s="363"/>
      <c r="AD157" s="363"/>
      <c r="AE157" s="363"/>
      <c r="AF157" s="363"/>
      <c r="AG157" s="363"/>
      <c r="AH157" s="363"/>
      <c r="AI157" s="363"/>
      <c r="AJ157" s="363"/>
      <c r="AK157" s="363"/>
      <c r="AL157" s="363"/>
    </row>
    <row r="158" spans="1:38" s="365" customFormat="1" ht="12.75" customHeight="1">
      <c r="A158" s="393">
        <v>38</v>
      </c>
      <c r="B158" s="394">
        <v>44432</v>
      </c>
      <c r="C158" s="395"/>
      <c r="D158" s="396" t="s">
        <v>1037</v>
      </c>
      <c r="E158" s="393" t="s">
        <v>618</v>
      </c>
      <c r="F158" s="393" t="s">
        <v>1110</v>
      </c>
      <c r="G158" s="393">
        <v>5</v>
      </c>
      <c r="H158" s="393"/>
      <c r="I158" s="397">
        <v>25</v>
      </c>
      <c r="J158" s="362" t="s">
        <v>619</v>
      </c>
      <c r="K158" s="398"/>
      <c r="L158" s="398"/>
      <c r="M158" s="362"/>
      <c r="N158" s="399"/>
      <c r="O158" s="400"/>
      <c r="P158" s="401"/>
      <c r="Q158" s="402"/>
      <c r="R158" s="403"/>
      <c r="S158" s="363"/>
      <c r="T158" s="363"/>
      <c r="U158" s="363"/>
      <c r="V158" s="363"/>
      <c r="W158" s="363"/>
      <c r="X158" s="363"/>
      <c r="Y158" s="363"/>
      <c r="Z158" s="363"/>
      <c r="AA158" s="363"/>
      <c r="AB158" s="363"/>
      <c r="AC158" s="363"/>
      <c r="AD158" s="363"/>
      <c r="AE158" s="363"/>
      <c r="AF158" s="363"/>
      <c r="AG158" s="363"/>
      <c r="AH158" s="363"/>
      <c r="AI158" s="363"/>
      <c r="AJ158" s="363"/>
      <c r="AK158" s="363"/>
      <c r="AL158" s="363"/>
    </row>
    <row r="159" spans="1:38" s="365" customFormat="1" ht="12.75" customHeight="1">
      <c r="A159" s="393"/>
      <c r="B159" s="394"/>
      <c r="C159" s="395"/>
      <c r="D159" s="396"/>
      <c r="E159" s="393"/>
      <c r="F159" s="393"/>
      <c r="G159" s="393"/>
      <c r="H159" s="393"/>
      <c r="I159" s="397"/>
      <c r="J159" s="362"/>
      <c r="K159" s="398"/>
      <c r="L159" s="398"/>
      <c r="M159" s="362"/>
      <c r="N159" s="399"/>
      <c r="O159" s="400"/>
      <c r="P159" s="401"/>
      <c r="Q159" s="402"/>
      <c r="R159" s="403"/>
      <c r="S159" s="363"/>
      <c r="T159" s="363"/>
      <c r="U159" s="363"/>
      <c r="V159" s="363"/>
      <c r="W159" s="363"/>
      <c r="X159" s="363"/>
      <c r="Y159" s="363"/>
      <c r="Z159" s="363"/>
      <c r="AA159" s="363"/>
      <c r="AB159" s="363"/>
      <c r="AC159" s="363"/>
      <c r="AD159" s="363"/>
      <c r="AE159" s="363"/>
      <c r="AF159" s="363"/>
      <c r="AG159" s="363"/>
      <c r="AH159" s="363"/>
      <c r="AI159" s="363"/>
      <c r="AJ159" s="363"/>
      <c r="AK159" s="363"/>
      <c r="AL159" s="363"/>
    </row>
    <row r="160" spans="1:38" s="365" customFormat="1" ht="12.75" customHeight="1">
      <c r="A160" s="393"/>
      <c r="B160" s="394"/>
      <c r="C160" s="395"/>
      <c r="D160" s="396"/>
      <c r="E160" s="393"/>
      <c r="F160" s="393"/>
      <c r="G160" s="393"/>
      <c r="H160" s="393"/>
      <c r="I160" s="397"/>
      <c r="J160" s="362"/>
      <c r="K160" s="398"/>
      <c r="L160" s="398"/>
      <c r="M160" s="362"/>
      <c r="N160" s="399"/>
      <c r="O160" s="400"/>
      <c r="P160" s="401"/>
      <c r="Q160" s="402"/>
      <c r="R160" s="403"/>
      <c r="S160" s="363"/>
      <c r="T160" s="363"/>
      <c r="U160" s="363"/>
      <c r="V160" s="363"/>
      <c r="W160" s="363"/>
      <c r="X160" s="363"/>
      <c r="Y160" s="363"/>
      <c r="Z160" s="363"/>
      <c r="AA160" s="363"/>
      <c r="AB160" s="363"/>
      <c r="AC160" s="363"/>
      <c r="AD160" s="363"/>
      <c r="AE160" s="363"/>
      <c r="AF160" s="363"/>
      <c r="AG160" s="363"/>
      <c r="AH160" s="363"/>
      <c r="AI160" s="363"/>
      <c r="AJ160" s="363"/>
      <c r="AK160" s="363"/>
      <c r="AL160" s="363"/>
    </row>
    <row r="161" spans="1:38" s="365" customFormat="1" ht="12.75" customHeight="1">
      <c r="A161" s="393"/>
      <c r="B161" s="394"/>
      <c r="C161" s="395"/>
      <c r="D161" s="396"/>
      <c r="E161" s="393"/>
      <c r="F161" s="393"/>
      <c r="G161" s="393"/>
      <c r="H161" s="393"/>
      <c r="I161" s="397"/>
      <c r="J161" s="362"/>
      <c r="K161" s="398"/>
      <c r="L161" s="398"/>
      <c r="M161" s="362"/>
      <c r="N161" s="399"/>
      <c r="O161" s="400"/>
      <c r="P161" s="401"/>
      <c r="Q161" s="402"/>
      <c r="R161" s="403"/>
      <c r="S161" s="363"/>
      <c r="T161" s="363"/>
      <c r="U161" s="363"/>
      <c r="V161" s="363"/>
      <c r="W161" s="363"/>
      <c r="X161" s="363"/>
      <c r="Y161" s="363"/>
      <c r="Z161" s="363"/>
      <c r="AA161" s="363"/>
      <c r="AB161" s="363"/>
      <c r="AC161" s="363"/>
      <c r="AD161" s="363"/>
      <c r="AE161" s="363"/>
      <c r="AF161" s="363"/>
      <c r="AG161" s="363"/>
      <c r="AH161" s="363"/>
      <c r="AI161" s="363"/>
      <c r="AJ161" s="363"/>
      <c r="AK161" s="363"/>
      <c r="AL161" s="363"/>
    </row>
    <row r="162" spans="1:38" s="365" customFormat="1" ht="12.75" customHeight="1">
      <c r="A162" s="393"/>
      <c r="B162" s="394"/>
      <c r="C162" s="395"/>
      <c r="D162" s="396"/>
      <c r="E162" s="393"/>
      <c r="F162" s="393"/>
      <c r="G162" s="393"/>
      <c r="H162" s="393"/>
      <c r="I162" s="397"/>
      <c r="J162" s="362"/>
      <c r="K162" s="398"/>
      <c r="L162" s="398"/>
      <c r="M162" s="362"/>
      <c r="N162" s="399"/>
      <c r="O162" s="400"/>
      <c r="P162" s="401"/>
      <c r="Q162" s="402"/>
      <c r="R162" s="403"/>
      <c r="S162" s="363"/>
      <c r="T162" s="363"/>
      <c r="U162" s="363"/>
      <c r="V162" s="363"/>
      <c r="W162" s="363"/>
      <c r="X162" s="363"/>
      <c r="Y162" s="363"/>
      <c r="Z162" s="363"/>
      <c r="AA162" s="363"/>
      <c r="AB162" s="363"/>
      <c r="AC162" s="363"/>
      <c r="AD162" s="363"/>
      <c r="AE162" s="363"/>
      <c r="AF162" s="363"/>
      <c r="AG162" s="363"/>
      <c r="AH162" s="363"/>
      <c r="AI162" s="363"/>
      <c r="AJ162" s="363"/>
      <c r="AK162" s="363"/>
      <c r="AL162" s="363"/>
    </row>
    <row r="163" spans="1:38" s="365" customFormat="1" ht="12.75" customHeight="1">
      <c r="A163" s="393"/>
      <c r="B163" s="394"/>
      <c r="C163" s="395"/>
      <c r="D163" s="396"/>
      <c r="E163" s="393"/>
      <c r="F163" s="393"/>
      <c r="G163" s="393"/>
      <c r="H163" s="393"/>
      <c r="I163" s="397"/>
      <c r="J163" s="362"/>
      <c r="K163" s="398"/>
      <c r="L163" s="398"/>
      <c r="M163" s="362"/>
      <c r="N163" s="399"/>
      <c r="O163" s="400"/>
      <c r="P163" s="401"/>
      <c r="Q163" s="402"/>
      <c r="R163" s="403"/>
      <c r="S163" s="363"/>
      <c r="T163" s="363"/>
      <c r="U163" s="363"/>
      <c r="V163" s="363"/>
      <c r="W163" s="363"/>
      <c r="X163" s="363"/>
      <c r="Y163" s="363"/>
      <c r="Z163" s="363"/>
      <c r="AA163" s="363"/>
      <c r="AB163" s="363"/>
      <c r="AC163" s="363"/>
      <c r="AD163" s="363"/>
      <c r="AE163" s="363"/>
      <c r="AF163" s="363"/>
      <c r="AG163" s="363"/>
      <c r="AH163" s="363"/>
      <c r="AI163" s="363"/>
      <c r="AJ163" s="363"/>
      <c r="AK163" s="363"/>
      <c r="AL163" s="363"/>
    </row>
    <row r="164" spans="1:38" ht="14.25" customHeight="1">
      <c r="A164" s="120"/>
      <c r="B164" s="112"/>
      <c r="C164" s="161"/>
      <c r="D164" s="113"/>
      <c r="E164" s="111"/>
      <c r="F164" s="393"/>
      <c r="G164" s="111"/>
      <c r="H164" s="111"/>
      <c r="I164" s="116"/>
      <c r="J164" s="116"/>
      <c r="K164" s="116"/>
      <c r="L164" s="116"/>
      <c r="M164" s="179"/>
      <c r="N164" s="116"/>
      <c r="O164" s="163"/>
      <c r="P164" s="162"/>
      <c r="Q164" s="176"/>
      <c r="R164" s="19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86"/>
      <c r="B167" s="192"/>
      <c r="C167" s="192"/>
      <c r="D167" s="193"/>
      <c r="E167" s="186"/>
      <c r="F167" s="194"/>
      <c r="G167" s="186"/>
      <c r="H167" s="186"/>
      <c r="I167" s="186"/>
      <c r="J167" s="192"/>
      <c r="K167" s="195"/>
      <c r="L167" s="186"/>
      <c r="M167" s="186"/>
      <c r="N167" s="186"/>
      <c r="O167" s="196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>
      <c r="A168" s="100" t="s">
        <v>646</v>
      </c>
      <c r="B168" s="197"/>
      <c r="C168" s="197"/>
      <c r="D168" s="198"/>
      <c r="E168" s="155"/>
      <c r="F168" s="6"/>
      <c r="G168" s="6"/>
      <c r="H168" s="156"/>
      <c r="I168" s="199"/>
      <c r="J168" s="1"/>
      <c r="K168" s="6"/>
      <c r="L168" s="6"/>
      <c r="M168" s="6"/>
      <c r="N168" s="1"/>
      <c r="O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38.25" customHeight="1">
      <c r="A169" s="101" t="s">
        <v>16</v>
      </c>
      <c r="B169" s="102" t="s">
        <v>590</v>
      </c>
      <c r="C169" s="102"/>
      <c r="D169" s="103" t="s">
        <v>603</v>
      </c>
      <c r="E169" s="102" t="s">
        <v>604</v>
      </c>
      <c r="F169" s="102" t="s">
        <v>605</v>
      </c>
      <c r="G169" s="102" t="s">
        <v>606</v>
      </c>
      <c r="H169" s="102" t="s">
        <v>607</v>
      </c>
      <c r="I169" s="102" t="s">
        <v>608</v>
      </c>
      <c r="J169" s="101" t="s">
        <v>609</v>
      </c>
      <c r="K169" s="159" t="s">
        <v>632</v>
      </c>
      <c r="L169" s="160" t="s">
        <v>611</v>
      </c>
      <c r="M169" s="104" t="s">
        <v>612</v>
      </c>
      <c r="N169" s="102" t="s">
        <v>613</v>
      </c>
      <c r="O169" s="103" t="s">
        <v>614</v>
      </c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4.25" customHeight="1">
      <c r="A170" s="306">
        <v>1</v>
      </c>
      <c r="B170" s="317">
        <v>44363</v>
      </c>
      <c r="C170" s="392"/>
      <c r="D170" s="347" t="s">
        <v>283</v>
      </c>
      <c r="E170" s="382" t="s">
        <v>615</v>
      </c>
      <c r="F170" s="306">
        <v>2275</v>
      </c>
      <c r="G170" s="306">
        <v>2070</v>
      </c>
      <c r="H170" s="382">
        <v>2070</v>
      </c>
      <c r="I170" s="383" t="s">
        <v>647</v>
      </c>
      <c r="J170" s="307" t="s">
        <v>957</v>
      </c>
      <c r="K170" s="307">
        <f t="shared" ref="K170" si="140">H170-F170</f>
        <v>-205</v>
      </c>
      <c r="L170" s="308">
        <f>(F170*-0.8)/100</f>
        <v>-18.2</v>
      </c>
      <c r="M170" s="309">
        <f t="shared" ref="M170" si="141">(K170+L170)/F170</f>
        <v>-9.8109890109890102E-2</v>
      </c>
      <c r="N170" s="307" t="s">
        <v>633</v>
      </c>
      <c r="O170" s="322">
        <v>44419</v>
      </c>
      <c r="P170" s="105"/>
      <c r="Q170" s="1"/>
      <c r="R170" s="1" t="s">
        <v>617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11">
        <v>2</v>
      </c>
      <c r="B171" s="112">
        <v>44420</v>
      </c>
      <c r="C171" s="200"/>
      <c r="D171" s="113" t="s">
        <v>516</v>
      </c>
      <c r="E171" s="114" t="s">
        <v>618</v>
      </c>
      <c r="F171" s="111" t="s">
        <v>979</v>
      </c>
      <c r="G171" s="111">
        <v>284</v>
      </c>
      <c r="H171" s="114"/>
      <c r="I171" s="115" t="s">
        <v>980</v>
      </c>
      <c r="J171" s="116" t="s">
        <v>619</v>
      </c>
      <c r="K171" s="116"/>
      <c r="L171" s="117"/>
      <c r="M171" s="118"/>
      <c r="N171" s="116"/>
      <c r="O171" s="162"/>
      <c r="P171" s="105"/>
      <c r="Q171" s="1"/>
      <c r="R171" s="1" t="s">
        <v>617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201"/>
      <c r="B172" s="161"/>
      <c r="C172" s="202"/>
      <c r="D172" s="113"/>
      <c r="E172" s="203"/>
      <c r="F172" s="203"/>
      <c r="G172" s="203"/>
      <c r="H172" s="203"/>
      <c r="I172" s="203"/>
      <c r="J172" s="203"/>
      <c r="K172" s="204"/>
      <c r="L172" s="205"/>
      <c r="M172" s="203"/>
      <c r="N172" s="206"/>
      <c r="O172" s="207"/>
      <c r="P172" s="208"/>
      <c r="R172" s="6"/>
      <c r="S172" s="44"/>
      <c r="T172" s="1"/>
      <c r="U172" s="1"/>
      <c r="V172" s="1"/>
      <c r="W172" s="1"/>
      <c r="X172" s="1"/>
      <c r="Y172" s="1"/>
      <c r="Z172" s="1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</row>
    <row r="173" spans="1:38" ht="12.75" customHeight="1">
      <c r="A173" s="139" t="s">
        <v>625</v>
      </c>
      <c r="B173" s="139"/>
      <c r="C173" s="139"/>
      <c r="D173" s="139"/>
      <c r="E173" s="44"/>
      <c r="F173" s="147" t="s">
        <v>627</v>
      </c>
      <c r="G173" s="61"/>
      <c r="H173" s="61"/>
      <c r="I173" s="61"/>
      <c r="J173" s="6"/>
      <c r="K173" s="171"/>
      <c r="L173" s="172"/>
      <c r="M173" s="6"/>
      <c r="N173" s="129"/>
      <c r="O173" s="209"/>
      <c r="P173" s="1"/>
      <c r="Q173" s="1"/>
      <c r="R173" s="6"/>
      <c r="S173" s="1"/>
      <c r="T173" s="1"/>
      <c r="U173" s="1"/>
      <c r="V173" s="1"/>
      <c r="W173" s="1"/>
      <c r="X173" s="1"/>
      <c r="Y173" s="1"/>
    </row>
    <row r="174" spans="1:38" ht="12.75" customHeight="1">
      <c r="A174" s="146" t="s">
        <v>626</v>
      </c>
      <c r="B174" s="139"/>
      <c r="C174" s="139"/>
      <c r="D174" s="139"/>
      <c r="E174" s="6"/>
      <c r="F174" s="147" t="s">
        <v>629</v>
      </c>
      <c r="G174" s="6"/>
      <c r="H174" s="6" t="s">
        <v>864</v>
      </c>
      <c r="I174" s="6"/>
      <c r="J174" s="1"/>
      <c r="K174" s="6"/>
      <c r="L174" s="6"/>
      <c r="M174" s="6"/>
      <c r="N174" s="1"/>
      <c r="O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46"/>
      <c r="B175" s="139"/>
      <c r="C175" s="139"/>
      <c r="D175" s="139"/>
      <c r="E175" s="6"/>
      <c r="F175" s="147"/>
      <c r="G175" s="6"/>
      <c r="H175" s="6"/>
      <c r="I175" s="6"/>
      <c r="J175" s="1"/>
      <c r="K175" s="6"/>
      <c r="L175" s="6"/>
      <c r="M175" s="6"/>
      <c r="N175" s="1"/>
      <c r="O175" s="1"/>
      <c r="Q175" s="1"/>
      <c r="R175" s="61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"/>
      <c r="B176" s="154" t="s">
        <v>648</v>
      </c>
      <c r="C176" s="154"/>
      <c r="D176" s="154"/>
      <c r="E176" s="154"/>
      <c r="F176" s="155"/>
      <c r="G176" s="6"/>
      <c r="H176" s="6"/>
      <c r="I176" s="156"/>
      <c r="J176" s="157"/>
      <c r="K176" s="158"/>
      <c r="L176" s="157"/>
      <c r="M176" s="6"/>
      <c r="N176" s="1"/>
      <c r="O176" s="1"/>
      <c r="Q176" s="1"/>
      <c r="R176" s="61"/>
      <c r="S176" s="1"/>
      <c r="T176" s="1"/>
      <c r="U176" s="1"/>
      <c r="V176" s="1"/>
      <c r="W176" s="1"/>
      <c r="X176" s="1"/>
      <c r="Y176" s="1"/>
      <c r="Z176" s="1"/>
    </row>
    <row r="177" spans="1:38" ht="38.25" customHeight="1">
      <c r="A177" s="101" t="s">
        <v>16</v>
      </c>
      <c r="B177" s="102" t="s">
        <v>590</v>
      </c>
      <c r="C177" s="102"/>
      <c r="D177" s="103" t="s">
        <v>603</v>
      </c>
      <c r="E177" s="102" t="s">
        <v>604</v>
      </c>
      <c r="F177" s="102" t="s">
        <v>605</v>
      </c>
      <c r="G177" s="102" t="s">
        <v>631</v>
      </c>
      <c r="H177" s="102" t="s">
        <v>607</v>
      </c>
      <c r="I177" s="102" t="s">
        <v>608</v>
      </c>
      <c r="J177" s="210" t="s">
        <v>609</v>
      </c>
      <c r="K177" s="159" t="s">
        <v>632</v>
      </c>
      <c r="L177" s="175" t="s">
        <v>641</v>
      </c>
      <c r="M177" s="102" t="s">
        <v>642</v>
      </c>
      <c r="N177" s="160" t="s">
        <v>611</v>
      </c>
      <c r="O177" s="104" t="s">
        <v>612</v>
      </c>
      <c r="P177" s="102" t="s">
        <v>613</v>
      </c>
      <c r="Q177" s="103" t="s">
        <v>614</v>
      </c>
      <c r="R177" s="61"/>
      <c r="S177" s="1"/>
      <c r="T177" s="1"/>
      <c r="U177" s="1"/>
      <c r="V177" s="1"/>
      <c r="W177" s="1"/>
      <c r="X177" s="1"/>
      <c r="Y177" s="1"/>
      <c r="Z177" s="1"/>
    </row>
    <row r="178" spans="1:38" ht="14.25" customHeight="1">
      <c r="A178" s="120"/>
      <c r="B178" s="122"/>
      <c r="C178" s="211"/>
      <c r="D178" s="123"/>
      <c r="E178" s="124"/>
      <c r="F178" s="212"/>
      <c r="G178" s="120"/>
      <c r="H178" s="124"/>
      <c r="I178" s="125"/>
      <c r="J178" s="213"/>
      <c r="K178" s="213"/>
      <c r="L178" s="214"/>
      <c r="M178" s="111"/>
      <c r="N178" s="214"/>
      <c r="O178" s="215"/>
      <c r="P178" s="216"/>
      <c r="Q178" s="217"/>
      <c r="R178" s="169"/>
      <c r="S178" s="133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38" ht="14.25" customHeight="1">
      <c r="A179" s="120"/>
      <c r="B179" s="122"/>
      <c r="C179" s="211"/>
      <c r="D179" s="123"/>
      <c r="E179" s="124"/>
      <c r="F179" s="212"/>
      <c r="G179" s="120"/>
      <c r="H179" s="124"/>
      <c r="I179" s="125"/>
      <c r="J179" s="213"/>
      <c r="K179" s="213"/>
      <c r="L179" s="214"/>
      <c r="M179" s="111"/>
      <c r="N179" s="214"/>
      <c r="O179" s="215"/>
      <c r="P179" s="216"/>
      <c r="Q179" s="217"/>
      <c r="R179" s="169"/>
      <c r="S179" s="133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38" ht="14.25" customHeight="1">
      <c r="A180" s="120"/>
      <c r="B180" s="122"/>
      <c r="C180" s="211"/>
      <c r="D180" s="123"/>
      <c r="E180" s="124"/>
      <c r="F180" s="212"/>
      <c r="G180" s="120"/>
      <c r="H180" s="124"/>
      <c r="I180" s="125"/>
      <c r="J180" s="213"/>
      <c r="K180" s="213"/>
      <c r="L180" s="214"/>
      <c r="M180" s="111"/>
      <c r="N180" s="214"/>
      <c r="O180" s="215"/>
      <c r="P180" s="216"/>
      <c r="Q180" s="217"/>
      <c r="R180" s="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20"/>
      <c r="B181" s="122"/>
      <c r="C181" s="211"/>
      <c r="D181" s="123"/>
      <c r="E181" s="124"/>
      <c r="F181" s="213"/>
      <c r="G181" s="120"/>
      <c r="H181" s="124"/>
      <c r="I181" s="125"/>
      <c r="J181" s="213"/>
      <c r="K181" s="213"/>
      <c r="L181" s="214"/>
      <c r="M181" s="111"/>
      <c r="N181" s="214"/>
      <c r="O181" s="215"/>
      <c r="P181" s="216"/>
      <c r="Q181" s="217"/>
      <c r="R181" s="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20"/>
      <c r="B182" s="122"/>
      <c r="C182" s="211"/>
      <c r="D182" s="123"/>
      <c r="E182" s="124"/>
      <c r="F182" s="213"/>
      <c r="G182" s="120"/>
      <c r="H182" s="124"/>
      <c r="I182" s="125"/>
      <c r="J182" s="213"/>
      <c r="K182" s="213"/>
      <c r="L182" s="214"/>
      <c r="M182" s="111"/>
      <c r="N182" s="214"/>
      <c r="O182" s="215"/>
      <c r="P182" s="216"/>
      <c r="Q182" s="217"/>
      <c r="R182" s="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4.25" customHeight="1">
      <c r="A183" s="120"/>
      <c r="B183" s="122"/>
      <c r="C183" s="211"/>
      <c r="D183" s="123"/>
      <c r="E183" s="124"/>
      <c r="F183" s="212"/>
      <c r="G183" s="120"/>
      <c r="H183" s="124"/>
      <c r="I183" s="125"/>
      <c r="J183" s="213"/>
      <c r="K183" s="213"/>
      <c r="L183" s="214"/>
      <c r="M183" s="111"/>
      <c r="N183" s="214"/>
      <c r="O183" s="215"/>
      <c r="P183" s="216"/>
      <c r="Q183" s="217"/>
      <c r="R183" s="6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20"/>
      <c r="B184" s="122"/>
      <c r="C184" s="211"/>
      <c r="D184" s="123"/>
      <c r="E184" s="124"/>
      <c r="F184" s="212"/>
      <c r="G184" s="120"/>
      <c r="H184" s="124"/>
      <c r="I184" s="125"/>
      <c r="J184" s="213"/>
      <c r="K184" s="213"/>
      <c r="L184" s="213"/>
      <c r="M184" s="213"/>
      <c r="N184" s="214"/>
      <c r="O184" s="218"/>
      <c r="P184" s="216"/>
      <c r="Q184" s="217"/>
      <c r="R184" s="6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4.25" customHeight="1">
      <c r="A185" s="120"/>
      <c r="B185" s="122"/>
      <c r="C185" s="211"/>
      <c r="D185" s="123"/>
      <c r="E185" s="124"/>
      <c r="F185" s="213"/>
      <c r="G185" s="120"/>
      <c r="H185" s="124"/>
      <c r="I185" s="125"/>
      <c r="J185" s="213"/>
      <c r="K185" s="213"/>
      <c r="L185" s="214"/>
      <c r="M185" s="111"/>
      <c r="N185" s="214"/>
      <c r="O185" s="215"/>
      <c r="P185" s="216"/>
      <c r="Q185" s="217"/>
      <c r="R185" s="169"/>
      <c r="S185" s="133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4.25" customHeight="1">
      <c r="A186" s="120"/>
      <c r="B186" s="122"/>
      <c r="C186" s="211"/>
      <c r="D186" s="123"/>
      <c r="E186" s="124"/>
      <c r="F186" s="212"/>
      <c r="G186" s="120"/>
      <c r="H186" s="124"/>
      <c r="I186" s="125"/>
      <c r="J186" s="219"/>
      <c r="K186" s="219"/>
      <c r="L186" s="219"/>
      <c r="M186" s="219"/>
      <c r="N186" s="220"/>
      <c r="O186" s="215"/>
      <c r="P186" s="126"/>
      <c r="Q186" s="217"/>
      <c r="R186" s="169"/>
      <c r="S186" s="133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>
      <c r="A187" s="146"/>
      <c r="B187" s="139"/>
      <c r="C187" s="139"/>
      <c r="D187" s="139"/>
      <c r="E187" s="6"/>
      <c r="F187" s="147"/>
      <c r="G187" s="6"/>
      <c r="H187" s="6"/>
      <c r="I187" s="6"/>
      <c r="J187" s="1"/>
      <c r="K187" s="6"/>
      <c r="L187" s="6"/>
      <c r="M187" s="6"/>
      <c r="N187" s="1"/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146"/>
      <c r="B188" s="139"/>
      <c r="C188" s="139"/>
      <c r="D188" s="139"/>
      <c r="E188" s="6"/>
      <c r="F188" s="147"/>
      <c r="G188" s="61"/>
      <c r="H188" s="44"/>
      <c r="I188" s="61"/>
      <c r="J188" s="6"/>
      <c r="K188" s="171"/>
      <c r="L188" s="172"/>
      <c r="M188" s="6"/>
      <c r="N188" s="129"/>
      <c r="O188" s="173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61"/>
      <c r="B189" s="128"/>
      <c r="C189" s="128"/>
      <c r="D189" s="44"/>
      <c r="E189" s="61"/>
      <c r="F189" s="61"/>
      <c r="G189" s="61"/>
      <c r="H189" s="44"/>
      <c r="I189" s="61"/>
      <c r="J189" s="6"/>
      <c r="K189" s="171"/>
      <c r="L189" s="172"/>
      <c r="M189" s="6"/>
      <c r="N189" s="129"/>
      <c r="O189" s="173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44"/>
      <c r="B190" s="221" t="s">
        <v>649</v>
      </c>
      <c r="C190" s="221"/>
      <c r="D190" s="221"/>
      <c r="E190" s="221"/>
      <c r="F190" s="6"/>
      <c r="G190" s="6"/>
      <c r="H190" s="157"/>
      <c r="I190" s="6"/>
      <c r="J190" s="157"/>
      <c r="K190" s="158"/>
      <c r="L190" s="6"/>
      <c r="M190" s="6"/>
      <c r="N190" s="1"/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38.25" customHeight="1">
      <c r="A191" s="101" t="s">
        <v>16</v>
      </c>
      <c r="B191" s="102" t="s">
        <v>590</v>
      </c>
      <c r="C191" s="102"/>
      <c r="D191" s="103" t="s">
        <v>603</v>
      </c>
      <c r="E191" s="102" t="s">
        <v>604</v>
      </c>
      <c r="F191" s="102" t="s">
        <v>605</v>
      </c>
      <c r="G191" s="102" t="s">
        <v>650</v>
      </c>
      <c r="H191" s="102" t="s">
        <v>651</v>
      </c>
      <c r="I191" s="102" t="s">
        <v>608</v>
      </c>
      <c r="J191" s="222" t="s">
        <v>609</v>
      </c>
      <c r="K191" s="102" t="s">
        <v>610</v>
      </c>
      <c r="L191" s="102" t="s">
        <v>652</v>
      </c>
      <c r="M191" s="102" t="s">
        <v>613</v>
      </c>
      <c r="N191" s="103" t="s">
        <v>614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223">
        <v>1</v>
      </c>
      <c r="B192" s="224">
        <v>41579</v>
      </c>
      <c r="C192" s="224"/>
      <c r="D192" s="225" t="s">
        <v>653</v>
      </c>
      <c r="E192" s="226" t="s">
        <v>654</v>
      </c>
      <c r="F192" s="227">
        <v>82</v>
      </c>
      <c r="G192" s="226" t="s">
        <v>655</v>
      </c>
      <c r="H192" s="226">
        <v>100</v>
      </c>
      <c r="I192" s="228">
        <v>100</v>
      </c>
      <c r="J192" s="229" t="s">
        <v>656</v>
      </c>
      <c r="K192" s="230">
        <f t="shared" ref="K192:K244" si="142">H192-F192</f>
        <v>18</v>
      </c>
      <c r="L192" s="231">
        <f t="shared" ref="L192:L244" si="143">K192/F192</f>
        <v>0.21951219512195122</v>
      </c>
      <c r="M192" s="226" t="s">
        <v>616</v>
      </c>
      <c r="N192" s="232">
        <v>42657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3">
        <v>2</v>
      </c>
      <c r="B193" s="224">
        <v>41794</v>
      </c>
      <c r="C193" s="224"/>
      <c r="D193" s="225" t="s">
        <v>657</v>
      </c>
      <c r="E193" s="226" t="s">
        <v>618</v>
      </c>
      <c r="F193" s="227">
        <v>257</v>
      </c>
      <c r="G193" s="226" t="s">
        <v>655</v>
      </c>
      <c r="H193" s="226">
        <v>300</v>
      </c>
      <c r="I193" s="228">
        <v>300</v>
      </c>
      <c r="J193" s="229" t="s">
        <v>656</v>
      </c>
      <c r="K193" s="230">
        <f t="shared" si="142"/>
        <v>43</v>
      </c>
      <c r="L193" s="231">
        <f t="shared" si="143"/>
        <v>0.16731517509727625</v>
      </c>
      <c r="M193" s="226" t="s">
        <v>616</v>
      </c>
      <c r="N193" s="232">
        <v>41822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3">
        <v>3</v>
      </c>
      <c r="B194" s="224">
        <v>41828</v>
      </c>
      <c r="C194" s="224"/>
      <c r="D194" s="225" t="s">
        <v>658</v>
      </c>
      <c r="E194" s="226" t="s">
        <v>618</v>
      </c>
      <c r="F194" s="227">
        <v>393</v>
      </c>
      <c r="G194" s="226" t="s">
        <v>655</v>
      </c>
      <c r="H194" s="226">
        <v>468</v>
      </c>
      <c r="I194" s="228">
        <v>468</v>
      </c>
      <c r="J194" s="229" t="s">
        <v>656</v>
      </c>
      <c r="K194" s="230">
        <f t="shared" si="142"/>
        <v>75</v>
      </c>
      <c r="L194" s="231">
        <f t="shared" si="143"/>
        <v>0.19083969465648856</v>
      </c>
      <c r="M194" s="226" t="s">
        <v>616</v>
      </c>
      <c r="N194" s="232">
        <v>41863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3">
        <v>4</v>
      </c>
      <c r="B195" s="224">
        <v>41857</v>
      </c>
      <c r="C195" s="224"/>
      <c r="D195" s="225" t="s">
        <v>659</v>
      </c>
      <c r="E195" s="226" t="s">
        <v>618</v>
      </c>
      <c r="F195" s="227">
        <v>205</v>
      </c>
      <c r="G195" s="226" t="s">
        <v>655</v>
      </c>
      <c r="H195" s="226">
        <v>275</v>
      </c>
      <c r="I195" s="228">
        <v>250</v>
      </c>
      <c r="J195" s="229" t="s">
        <v>656</v>
      </c>
      <c r="K195" s="230">
        <f t="shared" si="142"/>
        <v>70</v>
      </c>
      <c r="L195" s="231">
        <f t="shared" si="143"/>
        <v>0.34146341463414637</v>
      </c>
      <c r="M195" s="226" t="s">
        <v>616</v>
      </c>
      <c r="N195" s="232">
        <v>41962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3">
        <v>5</v>
      </c>
      <c r="B196" s="224">
        <v>41886</v>
      </c>
      <c r="C196" s="224"/>
      <c r="D196" s="225" t="s">
        <v>660</v>
      </c>
      <c r="E196" s="226" t="s">
        <v>618</v>
      </c>
      <c r="F196" s="227">
        <v>162</v>
      </c>
      <c r="G196" s="226" t="s">
        <v>655</v>
      </c>
      <c r="H196" s="226">
        <v>190</v>
      </c>
      <c r="I196" s="228">
        <v>190</v>
      </c>
      <c r="J196" s="229" t="s">
        <v>656</v>
      </c>
      <c r="K196" s="230">
        <f t="shared" si="142"/>
        <v>28</v>
      </c>
      <c r="L196" s="231">
        <f t="shared" si="143"/>
        <v>0.1728395061728395</v>
      </c>
      <c r="M196" s="226" t="s">
        <v>616</v>
      </c>
      <c r="N196" s="232">
        <v>42006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3">
        <v>6</v>
      </c>
      <c r="B197" s="224">
        <v>41886</v>
      </c>
      <c r="C197" s="224"/>
      <c r="D197" s="225" t="s">
        <v>661</v>
      </c>
      <c r="E197" s="226" t="s">
        <v>618</v>
      </c>
      <c r="F197" s="227">
        <v>75</v>
      </c>
      <c r="G197" s="226" t="s">
        <v>655</v>
      </c>
      <c r="H197" s="226">
        <v>91.5</v>
      </c>
      <c r="I197" s="228" t="s">
        <v>662</v>
      </c>
      <c r="J197" s="229" t="s">
        <v>663</v>
      </c>
      <c r="K197" s="230">
        <f t="shared" si="142"/>
        <v>16.5</v>
      </c>
      <c r="L197" s="231">
        <f t="shared" si="143"/>
        <v>0.22</v>
      </c>
      <c r="M197" s="226" t="s">
        <v>616</v>
      </c>
      <c r="N197" s="232">
        <v>41954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3">
        <v>7</v>
      </c>
      <c r="B198" s="224">
        <v>41913</v>
      </c>
      <c r="C198" s="224"/>
      <c r="D198" s="225" t="s">
        <v>664</v>
      </c>
      <c r="E198" s="226" t="s">
        <v>618</v>
      </c>
      <c r="F198" s="227">
        <v>850</v>
      </c>
      <c r="G198" s="226" t="s">
        <v>655</v>
      </c>
      <c r="H198" s="226">
        <v>982.5</v>
      </c>
      <c r="I198" s="228">
        <v>1050</v>
      </c>
      <c r="J198" s="229" t="s">
        <v>665</v>
      </c>
      <c r="K198" s="230">
        <f t="shared" si="142"/>
        <v>132.5</v>
      </c>
      <c r="L198" s="231">
        <f t="shared" si="143"/>
        <v>0.15588235294117647</v>
      </c>
      <c r="M198" s="226" t="s">
        <v>616</v>
      </c>
      <c r="N198" s="232">
        <v>42039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3">
        <v>8</v>
      </c>
      <c r="B199" s="224">
        <v>41913</v>
      </c>
      <c r="C199" s="224"/>
      <c r="D199" s="225" t="s">
        <v>666</v>
      </c>
      <c r="E199" s="226" t="s">
        <v>618</v>
      </c>
      <c r="F199" s="227">
        <v>475</v>
      </c>
      <c r="G199" s="226" t="s">
        <v>655</v>
      </c>
      <c r="H199" s="226">
        <v>515</v>
      </c>
      <c r="I199" s="228">
        <v>600</v>
      </c>
      <c r="J199" s="229" t="s">
        <v>667</v>
      </c>
      <c r="K199" s="230">
        <f t="shared" si="142"/>
        <v>40</v>
      </c>
      <c r="L199" s="231">
        <f t="shared" si="143"/>
        <v>8.4210526315789472E-2</v>
      </c>
      <c r="M199" s="226" t="s">
        <v>616</v>
      </c>
      <c r="N199" s="232">
        <v>41939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3">
        <v>9</v>
      </c>
      <c r="B200" s="224">
        <v>41913</v>
      </c>
      <c r="C200" s="224"/>
      <c r="D200" s="225" t="s">
        <v>668</v>
      </c>
      <c r="E200" s="226" t="s">
        <v>618</v>
      </c>
      <c r="F200" s="227">
        <v>86</v>
      </c>
      <c r="G200" s="226" t="s">
        <v>655</v>
      </c>
      <c r="H200" s="226">
        <v>99</v>
      </c>
      <c r="I200" s="228">
        <v>140</v>
      </c>
      <c r="J200" s="229" t="s">
        <v>669</v>
      </c>
      <c r="K200" s="230">
        <f t="shared" si="142"/>
        <v>13</v>
      </c>
      <c r="L200" s="231">
        <f t="shared" si="143"/>
        <v>0.15116279069767441</v>
      </c>
      <c r="M200" s="226" t="s">
        <v>616</v>
      </c>
      <c r="N200" s="232">
        <v>41939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3">
        <v>10</v>
      </c>
      <c r="B201" s="224">
        <v>41926</v>
      </c>
      <c r="C201" s="224"/>
      <c r="D201" s="225" t="s">
        <v>670</v>
      </c>
      <c r="E201" s="226" t="s">
        <v>618</v>
      </c>
      <c r="F201" s="227">
        <v>496.6</v>
      </c>
      <c r="G201" s="226" t="s">
        <v>655</v>
      </c>
      <c r="H201" s="226">
        <v>621</v>
      </c>
      <c r="I201" s="228">
        <v>580</v>
      </c>
      <c r="J201" s="229" t="s">
        <v>656</v>
      </c>
      <c r="K201" s="230">
        <f t="shared" si="142"/>
        <v>124.39999999999998</v>
      </c>
      <c r="L201" s="231">
        <f t="shared" si="143"/>
        <v>0.25050342327829234</v>
      </c>
      <c r="M201" s="226" t="s">
        <v>616</v>
      </c>
      <c r="N201" s="232">
        <v>42605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3">
        <v>11</v>
      </c>
      <c r="B202" s="224">
        <v>41926</v>
      </c>
      <c r="C202" s="224"/>
      <c r="D202" s="225" t="s">
        <v>671</v>
      </c>
      <c r="E202" s="226" t="s">
        <v>618</v>
      </c>
      <c r="F202" s="227">
        <v>2481.9</v>
      </c>
      <c r="G202" s="226" t="s">
        <v>655</v>
      </c>
      <c r="H202" s="226">
        <v>2840</v>
      </c>
      <c r="I202" s="228">
        <v>2870</v>
      </c>
      <c r="J202" s="229" t="s">
        <v>672</v>
      </c>
      <c r="K202" s="230">
        <f t="shared" si="142"/>
        <v>358.09999999999991</v>
      </c>
      <c r="L202" s="231">
        <f t="shared" si="143"/>
        <v>0.14428462065353154</v>
      </c>
      <c r="M202" s="226" t="s">
        <v>616</v>
      </c>
      <c r="N202" s="232">
        <v>42017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3">
        <v>12</v>
      </c>
      <c r="B203" s="224">
        <v>41928</v>
      </c>
      <c r="C203" s="224"/>
      <c r="D203" s="225" t="s">
        <v>673</v>
      </c>
      <c r="E203" s="226" t="s">
        <v>618</v>
      </c>
      <c r="F203" s="227">
        <v>84.5</v>
      </c>
      <c r="G203" s="226" t="s">
        <v>655</v>
      </c>
      <c r="H203" s="226">
        <v>93</v>
      </c>
      <c r="I203" s="228">
        <v>110</v>
      </c>
      <c r="J203" s="229" t="s">
        <v>674</v>
      </c>
      <c r="K203" s="230">
        <f t="shared" si="142"/>
        <v>8.5</v>
      </c>
      <c r="L203" s="231">
        <f t="shared" si="143"/>
        <v>0.10059171597633136</v>
      </c>
      <c r="M203" s="226" t="s">
        <v>616</v>
      </c>
      <c r="N203" s="232">
        <v>41939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3">
        <v>13</v>
      </c>
      <c r="B204" s="224">
        <v>41928</v>
      </c>
      <c r="C204" s="224"/>
      <c r="D204" s="225" t="s">
        <v>675</v>
      </c>
      <c r="E204" s="226" t="s">
        <v>618</v>
      </c>
      <c r="F204" s="227">
        <v>401</v>
      </c>
      <c r="G204" s="226" t="s">
        <v>655</v>
      </c>
      <c r="H204" s="226">
        <v>428</v>
      </c>
      <c r="I204" s="228">
        <v>450</v>
      </c>
      <c r="J204" s="229" t="s">
        <v>676</v>
      </c>
      <c r="K204" s="230">
        <f t="shared" si="142"/>
        <v>27</v>
      </c>
      <c r="L204" s="231">
        <f t="shared" si="143"/>
        <v>6.7331670822942641E-2</v>
      </c>
      <c r="M204" s="226" t="s">
        <v>616</v>
      </c>
      <c r="N204" s="232">
        <v>42020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3">
        <v>14</v>
      </c>
      <c r="B205" s="224">
        <v>41928</v>
      </c>
      <c r="C205" s="224"/>
      <c r="D205" s="225" t="s">
        <v>677</v>
      </c>
      <c r="E205" s="226" t="s">
        <v>618</v>
      </c>
      <c r="F205" s="227">
        <v>101</v>
      </c>
      <c r="G205" s="226" t="s">
        <v>655</v>
      </c>
      <c r="H205" s="226">
        <v>112</v>
      </c>
      <c r="I205" s="228">
        <v>120</v>
      </c>
      <c r="J205" s="229" t="s">
        <v>678</v>
      </c>
      <c r="K205" s="230">
        <f t="shared" si="142"/>
        <v>11</v>
      </c>
      <c r="L205" s="231">
        <f t="shared" si="143"/>
        <v>0.10891089108910891</v>
      </c>
      <c r="M205" s="226" t="s">
        <v>616</v>
      </c>
      <c r="N205" s="232">
        <v>41939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3">
        <v>15</v>
      </c>
      <c r="B206" s="224">
        <v>41954</v>
      </c>
      <c r="C206" s="224"/>
      <c r="D206" s="225" t="s">
        <v>679</v>
      </c>
      <c r="E206" s="226" t="s">
        <v>618</v>
      </c>
      <c r="F206" s="227">
        <v>59</v>
      </c>
      <c r="G206" s="226" t="s">
        <v>655</v>
      </c>
      <c r="H206" s="226">
        <v>76</v>
      </c>
      <c r="I206" s="228">
        <v>76</v>
      </c>
      <c r="J206" s="229" t="s">
        <v>656</v>
      </c>
      <c r="K206" s="230">
        <f t="shared" si="142"/>
        <v>17</v>
      </c>
      <c r="L206" s="231">
        <f t="shared" si="143"/>
        <v>0.28813559322033899</v>
      </c>
      <c r="M206" s="226" t="s">
        <v>616</v>
      </c>
      <c r="N206" s="232">
        <v>43032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3">
        <v>16</v>
      </c>
      <c r="B207" s="224">
        <v>41954</v>
      </c>
      <c r="C207" s="224"/>
      <c r="D207" s="225" t="s">
        <v>668</v>
      </c>
      <c r="E207" s="226" t="s">
        <v>618</v>
      </c>
      <c r="F207" s="227">
        <v>99</v>
      </c>
      <c r="G207" s="226" t="s">
        <v>655</v>
      </c>
      <c r="H207" s="226">
        <v>120</v>
      </c>
      <c r="I207" s="228">
        <v>120</v>
      </c>
      <c r="J207" s="229" t="s">
        <v>634</v>
      </c>
      <c r="K207" s="230">
        <f t="shared" si="142"/>
        <v>21</v>
      </c>
      <c r="L207" s="231">
        <f t="shared" si="143"/>
        <v>0.21212121212121213</v>
      </c>
      <c r="M207" s="226" t="s">
        <v>616</v>
      </c>
      <c r="N207" s="232">
        <v>41960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3">
        <v>17</v>
      </c>
      <c r="B208" s="224">
        <v>41956</v>
      </c>
      <c r="C208" s="224"/>
      <c r="D208" s="225" t="s">
        <v>680</v>
      </c>
      <c r="E208" s="226" t="s">
        <v>618</v>
      </c>
      <c r="F208" s="227">
        <v>22</v>
      </c>
      <c r="G208" s="226" t="s">
        <v>655</v>
      </c>
      <c r="H208" s="226">
        <v>33.549999999999997</v>
      </c>
      <c r="I208" s="228">
        <v>32</v>
      </c>
      <c r="J208" s="229" t="s">
        <v>681</v>
      </c>
      <c r="K208" s="230">
        <f t="shared" si="142"/>
        <v>11.549999999999997</v>
      </c>
      <c r="L208" s="231">
        <f t="shared" si="143"/>
        <v>0.52499999999999991</v>
      </c>
      <c r="M208" s="226" t="s">
        <v>616</v>
      </c>
      <c r="N208" s="232">
        <v>42188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3">
        <v>18</v>
      </c>
      <c r="B209" s="224">
        <v>41976</v>
      </c>
      <c r="C209" s="224"/>
      <c r="D209" s="225" t="s">
        <v>682</v>
      </c>
      <c r="E209" s="226" t="s">
        <v>618</v>
      </c>
      <c r="F209" s="227">
        <v>440</v>
      </c>
      <c r="G209" s="226" t="s">
        <v>655</v>
      </c>
      <c r="H209" s="226">
        <v>520</v>
      </c>
      <c r="I209" s="228">
        <v>520</v>
      </c>
      <c r="J209" s="229" t="s">
        <v>683</v>
      </c>
      <c r="K209" s="230">
        <f t="shared" si="142"/>
        <v>80</v>
      </c>
      <c r="L209" s="231">
        <f t="shared" si="143"/>
        <v>0.18181818181818182</v>
      </c>
      <c r="M209" s="226" t="s">
        <v>616</v>
      </c>
      <c r="N209" s="232">
        <v>42208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3">
        <v>19</v>
      </c>
      <c r="B210" s="224">
        <v>41976</v>
      </c>
      <c r="C210" s="224"/>
      <c r="D210" s="225" t="s">
        <v>684</v>
      </c>
      <c r="E210" s="226" t="s">
        <v>618</v>
      </c>
      <c r="F210" s="227">
        <v>360</v>
      </c>
      <c r="G210" s="226" t="s">
        <v>655</v>
      </c>
      <c r="H210" s="226">
        <v>427</v>
      </c>
      <c r="I210" s="228">
        <v>425</v>
      </c>
      <c r="J210" s="229" t="s">
        <v>685</v>
      </c>
      <c r="K210" s="230">
        <f t="shared" si="142"/>
        <v>67</v>
      </c>
      <c r="L210" s="231">
        <f t="shared" si="143"/>
        <v>0.18611111111111112</v>
      </c>
      <c r="M210" s="226" t="s">
        <v>616</v>
      </c>
      <c r="N210" s="232">
        <v>42058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3">
        <v>20</v>
      </c>
      <c r="B211" s="224">
        <v>42012</v>
      </c>
      <c r="C211" s="224"/>
      <c r="D211" s="225" t="s">
        <v>686</v>
      </c>
      <c r="E211" s="226" t="s">
        <v>618</v>
      </c>
      <c r="F211" s="227">
        <v>360</v>
      </c>
      <c r="G211" s="226" t="s">
        <v>655</v>
      </c>
      <c r="H211" s="226">
        <v>455</v>
      </c>
      <c r="I211" s="228">
        <v>420</v>
      </c>
      <c r="J211" s="229" t="s">
        <v>687</v>
      </c>
      <c r="K211" s="230">
        <f t="shared" si="142"/>
        <v>95</v>
      </c>
      <c r="L211" s="231">
        <f t="shared" si="143"/>
        <v>0.2638888888888889</v>
      </c>
      <c r="M211" s="226" t="s">
        <v>616</v>
      </c>
      <c r="N211" s="232">
        <v>42024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3">
        <v>21</v>
      </c>
      <c r="B212" s="224">
        <v>42012</v>
      </c>
      <c r="C212" s="224"/>
      <c r="D212" s="225" t="s">
        <v>688</v>
      </c>
      <c r="E212" s="226" t="s">
        <v>618</v>
      </c>
      <c r="F212" s="227">
        <v>130</v>
      </c>
      <c r="G212" s="226"/>
      <c r="H212" s="226">
        <v>175.5</v>
      </c>
      <c r="I212" s="228">
        <v>165</v>
      </c>
      <c r="J212" s="229" t="s">
        <v>689</v>
      </c>
      <c r="K212" s="230">
        <f t="shared" si="142"/>
        <v>45.5</v>
      </c>
      <c r="L212" s="231">
        <f t="shared" si="143"/>
        <v>0.35</v>
      </c>
      <c r="M212" s="226" t="s">
        <v>616</v>
      </c>
      <c r="N212" s="232">
        <v>43088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3">
        <v>22</v>
      </c>
      <c r="B213" s="224">
        <v>42040</v>
      </c>
      <c r="C213" s="224"/>
      <c r="D213" s="225" t="s">
        <v>392</v>
      </c>
      <c r="E213" s="226" t="s">
        <v>654</v>
      </c>
      <c r="F213" s="227">
        <v>98</v>
      </c>
      <c r="G213" s="226"/>
      <c r="H213" s="226">
        <v>120</v>
      </c>
      <c r="I213" s="228">
        <v>120</v>
      </c>
      <c r="J213" s="229" t="s">
        <v>656</v>
      </c>
      <c r="K213" s="230">
        <f t="shared" si="142"/>
        <v>22</v>
      </c>
      <c r="L213" s="231">
        <f t="shared" si="143"/>
        <v>0.22448979591836735</v>
      </c>
      <c r="M213" s="226" t="s">
        <v>616</v>
      </c>
      <c r="N213" s="232">
        <v>42753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23</v>
      </c>
      <c r="B214" s="224">
        <v>42040</v>
      </c>
      <c r="C214" s="224"/>
      <c r="D214" s="225" t="s">
        <v>690</v>
      </c>
      <c r="E214" s="226" t="s">
        <v>654</v>
      </c>
      <c r="F214" s="227">
        <v>196</v>
      </c>
      <c r="G214" s="226"/>
      <c r="H214" s="226">
        <v>262</v>
      </c>
      <c r="I214" s="228">
        <v>255</v>
      </c>
      <c r="J214" s="229" t="s">
        <v>656</v>
      </c>
      <c r="K214" s="230">
        <f t="shared" si="142"/>
        <v>66</v>
      </c>
      <c r="L214" s="231">
        <f t="shared" si="143"/>
        <v>0.33673469387755101</v>
      </c>
      <c r="M214" s="226" t="s">
        <v>616</v>
      </c>
      <c r="N214" s="232">
        <v>42599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3">
        <v>24</v>
      </c>
      <c r="B215" s="234">
        <v>42067</v>
      </c>
      <c r="C215" s="234"/>
      <c r="D215" s="235" t="s">
        <v>391</v>
      </c>
      <c r="E215" s="236" t="s">
        <v>654</v>
      </c>
      <c r="F215" s="237">
        <v>235</v>
      </c>
      <c r="G215" s="237"/>
      <c r="H215" s="238">
        <v>77</v>
      </c>
      <c r="I215" s="238" t="s">
        <v>691</v>
      </c>
      <c r="J215" s="239" t="s">
        <v>692</v>
      </c>
      <c r="K215" s="240">
        <f t="shared" si="142"/>
        <v>-158</v>
      </c>
      <c r="L215" s="241">
        <f t="shared" si="143"/>
        <v>-0.67234042553191486</v>
      </c>
      <c r="M215" s="237" t="s">
        <v>633</v>
      </c>
      <c r="N215" s="234">
        <v>43522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3">
        <v>25</v>
      </c>
      <c r="B216" s="224">
        <v>42067</v>
      </c>
      <c r="C216" s="224"/>
      <c r="D216" s="225" t="s">
        <v>693</v>
      </c>
      <c r="E216" s="226" t="s">
        <v>654</v>
      </c>
      <c r="F216" s="227">
        <v>185</v>
      </c>
      <c r="G216" s="226"/>
      <c r="H216" s="226">
        <v>224</v>
      </c>
      <c r="I216" s="228" t="s">
        <v>694</v>
      </c>
      <c r="J216" s="229" t="s">
        <v>656</v>
      </c>
      <c r="K216" s="230">
        <f t="shared" si="142"/>
        <v>39</v>
      </c>
      <c r="L216" s="231">
        <f t="shared" si="143"/>
        <v>0.21081081081081082</v>
      </c>
      <c r="M216" s="226" t="s">
        <v>616</v>
      </c>
      <c r="N216" s="232">
        <v>42647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3">
        <v>26</v>
      </c>
      <c r="B217" s="234">
        <v>42090</v>
      </c>
      <c r="C217" s="234"/>
      <c r="D217" s="242" t="s">
        <v>695</v>
      </c>
      <c r="E217" s="237" t="s">
        <v>654</v>
      </c>
      <c r="F217" s="237">
        <v>49.5</v>
      </c>
      <c r="G217" s="238"/>
      <c r="H217" s="238">
        <v>15.85</v>
      </c>
      <c r="I217" s="238">
        <v>67</v>
      </c>
      <c r="J217" s="239" t="s">
        <v>696</v>
      </c>
      <c r="K217" s="238">
        <f t="shared" si="142"/>
        <v>-33.65</v>
      </c>
      <c r="L217" s="243">
        <f t="shared" si="143"/>
        <v>-0.67979797979797973</v>
      </c>
      <c r="M217" s="237" t="s">
        <v>633</v>
      </c>
      <c r="N217" s="244">
        <v>43627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3">
        <v>27</v>
      </c>
      <c r="B218" s="224">
        <v>42093</v>
      </c>
      <c r="C218" s="224"/>
      <c r="D218" s="225" t="s">
        <v>697</v>
      </c>
      <c r="E218" s="226" t="s">
        <v>654</v>
      </c>
      <c r="F218" s="227">
        <v>183.5</v>
      </c>
      <c r="G218" s="226"/>
      <c r="H218" s="226">
        <v>219</v>
      </c>
      <c r="I218" s="228">
        <v>218</v>
      </c>
      <c r="J218" s="229" t="s">
        <v>698</v>
      </c>
      <c r="K218" s="230">
        <f t="shared" si="142"/>
        <v>35.5</v>
      </c>
      <c r="L218" s="231">
        <f t="shared" si="143"/>
        <v>0.19346049046321526</v>
      </c>
      <c r="M218" s="226" t="s">
        <v>616</v>
      </c>
      <c r="N218" s="232">
        <v>42103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3">
        <v>28</v>
      </c>
      <c r="B219" s="224">
        <v>42114</v>
      </c>
      <c r="C219" s="224"/>
      <c r="D219" s="225" t="s">
        <v>699</v>
      </c>
      <c r="E219" s="226" t="s">
        <v>654</v>
      </c>
      <c r="F219" s="227">
        <f>(227+237)/2</f>
        <v>232</v>
      </c>
      <c r="G219" s="226"/>
      <c r="H219" s="226">
        <v>298</v>
      </c>
      <c r="I219" s="228">
        <v>298</v>
      </c>
      <c r="J219" s="229" t="s">
        <v>656</v>
      </c>
      <c r="K219" s="230">
        <f t="shared" si="142"/>
        <v>66</v>
      </c>
      <c r="L219" s="231">
        <f t="shared" si="143"/>
        <v>0.28448275862068967</v>
      </c>
      <c r="M219" s="226" t="s">
        <v>616</v>
      </c>
      <c r="N219" s="232">
        <v>42823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3">
        <v>29</v>
      </c>
      <c r="B220" s="224">
        <v>42128</v>
      </c>
      <c r="C220" s="224"/>
      <c r="D220" s="225" t="s">
        <v>700</v>
      </c>
      <c r="E220" s="226" t="s">
        <v>618</v>
      </c>
      <c r="F220" s="227">
        <v>385</v>
      </c>
      <c r="G220" s="226"/>
      <c r="H220" s="226">
        <f>212.5+331</f>
        <v>543.5</v>
      </c>
      <c r="I220" s="228">
        <v>510</v>
      </c>
      <c r="J220" s="229" t="s">
        <v>701</v>
      </c>
      <c r="K220" s="230">
        <f t="shared" si="142"/>
        <v>158.5</v>
      </c>
      <c r="L220" s="231">
        <f t="shared" si="143"/>
        <v>0.41168831168831171</v>
      </c>
      <c r="M220" s="226" t="s">
        <v>616</v>
      </c>
      <c r="N220" s="232">
        <v>42235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3">
        <v>30</v>
      </c>
      <c r="B221" s="224">
        <v>42128</v>
      </c>
      <c r="C221" s="224"/>
      <c r="D221" s="225" t="s">
        <v>702</v>
      </c>
      <c r="E221" s="226" t="s">
        <v>618</v>
      </c>
      <c r="F221" s="227">
        <v>115.5</v>
      </c>
      <c r="G221" s="226"/>
      <c r="H221" s="226">
        <v>146</v>
      </c>
      <c r="I221" s="228">
        <v>142</v>
      </c>
      <c r="J221" s="229" t="s">
        <v>703</v>
      </c>
      <c r="K221" s="230">
        <f t="shared" si="142"/>
        <v>30.5</v>
      </c>
      <c r="L221" s="231">
        <f t="shared" si="143"/>
        <v>0.26406926406926406</v>
      </c>
      <c r="M221" s="226" t="s">
        <v>616</v>
      </c>
      <c r="N221" s="232">
        <v>42202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31</v>
      </c>
      <c r="B222" s="224">
        <v>42151</v>
      </c>
      <c r="C222" s="224"/>
      <c r="D222" s="225" t="s">
        <v>704</v>
      </c>
      <c r="E222" s="226" t="s">
        <v>618</v>
      </c>
      <c r="F222" s="227">
        <v>237.5</v>
      </c>
      <c r="G222" s="226"/>
      <c r="H222" s="226">
        <v>279.5</v>
      </c>
      <c r="I222" s="228">
        <v>278</v>
      </c>
      <c r="J222" s="229" t="s">
        <v>656</v>
      </c>
      <c r="K222" s="230">
        <f t="shared" si="142"/>
        <v>42</v>
      </c>
      <c r="L222" s="231">
        <f t="shared" si="143"/>
        <v>0.17684210526315788</v>
      </c>
      <c r="M222" s="226" t="s">
        <v>616</v>
      </c>
      <c r="N222" s="232">
        <v>42222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32</v>
      </c>
      <c r="B223" s="224">
        <v>42174</v>
      </c>
      <c r="C223" s="224"/>
      <c r="D223" s="225" t="s">
        <v>675</v>
      </c>
      <c r="E223" s="226" t="s">
        <v>654</v>
      </c>
      <c r="F223" s="227">
        <v>340</v>
      </c>
      <c r="G223" s="226"/>
      <c r="H223" s="226">
        <v>448</v>
      </c>
      <c r="I223" s="228">
        <v>448</v>
      </c>
      <c r="J223" s="229" t="s">
        <v>656</v>
      </c>
      <c r="K223" s="230">
        <f t="shared" si="142"/>
        <v>108</v>
      </c>
      <c r="L223" s="231">
        <f t="shared" si="143"/>
        <v>0.31764705882352939</v>
      </c>
      <c r="M223" s="226" t="s">
        <v>616</v>
      </c>
      <c r="N223" s="232">
        <v>43018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33</v>
      </c>
      <c r="B224" s="224">
        <v>42191</v>
      </c>
      <c r="C224" s="224"/>
      <c r="D224" s="225" t="s">
        <v>705</v>
      </c>
      <c r="E224" s="226" t="s">
        <v>654</v>
      </c>
      <c r="F224" s="227">
        <v>390</v>
      </c>
      <c r="G224" s="226"/>
      <c r="H224" s="226">
        <v>460</v>
      </c>
      <c r="I224" s="228">
        <v>460</v>
      </c>
      <c r="J224" s="229" t="s">
        <v>656</v>
      </c>
      <c r="K224" s="230">
        <f t="shared" si="142"/>
        <v>70</v>
      </c>
      <c r="L224" s="231">
        <f t="shared" si="143"/>
        <v>0.17948717948717949</v>
      </c>
      <c r="M224" s="226" t="s">
        <v>616</v>
      </c>
      <c r="N224" s="232">
        <v>42478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3">
        <v>34</v>
      </c>
      <c r="B225" s="234">
        <v>42195</v>
      </c>
      <c r="C225" s="234"/>
      <c r="D225" s="235" t="s">
        <v>706</v>
      </c>
      <c r="E225" s="236" t="s">
        <v>654</v>
      </c>
      <c r="F225" s="237">
        <v>122.5</v>
      </c>
      <c r="G225" s="237"/>
      <c r="H225" s="238">
        <v>61</v>
      </c>
      <c r="I225" s="238">
        <v>172</v>
      </c>
      <c r="J225" s="239" t="s">
        <v>707</v>
      </c>
      <c r="K225" s="240">
        <f t="shared" si="142"/>
        <v>-61.5</v>
      </c>
      <c r="L225" s="241">
        <f t="shared" si="143"/>
        <v>-0.50204081632653064</v>
      </c>
      <c r="M225" s="237" t="s">
        <v>633</v>
      </c>
      <c r="N225" s="234">
        <v>43333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3">
        <v>35</v>
      </c>
      <c r="B226" s="224">
        <v>42219</v>
      </c>
      <c r="C226" s="224"/>
      <c r="D226" s="225" t="s">
        <v>708</v>
      </c>
      <c r="E226" s="226" t="s">
        <v>654</v>
      </c>
      <c r="F226" s="227">
        <v>297.5</v>
      </c>
      <c r="G226" s="226"/>
      <c r="H226" s="226">
        <v>350</v>
      </c>
      <c r="I226" s="228">
        <v>360</v>
      </c>
      <c r="J226" s="229" t="s">
        <v>709</v>
      </c>
      <c r="K226" s="230">
        <f t="shared" si="142"/>
        <v>52.5</v>
      </c>
      <c r="L226" s="231">
        <f t="shared" si="143"/>
        <v>0.17647058823529413</v>
      </c>
      <c r="M226" s="226" t="s">
        <v>616</v>
      </c>
      <c r="N226" s="232">
        <v>42232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3">
        <v>36</v>
      </c>
      <c r="B227" s="224">
        <v>42219</v>
      </c>
      <c r="C227" s="224"/>
      <c r="D227" s="225" t="s">
        <v>710</v>
      </c>
      <c r="E227" s="226" t="s">
        <v>654</v>
      </c>
      <c r="F227" s="227">
        <v>115.5</v>
      </c>
      <c r="G227" s="226"/>
      <c r="H227" s="226">
        <v>149</v>
      </c>
      <c r="I227" s="228">
        <v>140</v>
      </c>
      <c r="J227" s="229" t="s">
        <v>711</v>
      </c>
      <c r="K227" s="230">
        <f t="shared" si="142"/>
        <v>33.5</v>
      </c>
      <c r="L227" s="231">
        <f t="shared" si="143"/>
        <v>0.29004329004329005</v>
      </c>
      <c r="M227" s="226" t="s">
        <v>616</v>
      </c>
      <c r="N227" s="232">
        <v>42740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37</v>
      </c>
      <c r="B228" s="224">
        <v>42251</v>
      </c>
      <c r="C228" s="224"/>
      <c r="D228" s="225" t="s">
        <v>704</v>
      </c>
      <c r="E228" s="226" t="s">
        <v>654</v>
      </c>
      <c r="F228" s="227">
        <v>226</v>
      </c>
      <c r="G228" s="226"/>
      <c r="H228" s="226">
        <v>292</v>
      </c>
      <c r="I228" s="228">
        <v>292</v>
      </c>
      <c r="J228" s="229" t="s">
        <v>712</v>
      </c>
      <c r="K228" s="230">
        <f t="shared" si="142"/>
        <v>66</v>
      </c>
      <c r="L228" s="231">
        <f t="shared" si="143"/>
        <v>0.29203539823008851</v>
      </c>
      <c r="M228" s="226" t="s">
        <v>616</v>
      </c>
      <c r="N228" s="232">
        <v>42286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38</v>
      </c>
      <c r="B229" s="224">
        <v>42254</v>
      </c>
      <c r="C229" s="224"/>
      <c r="D229" s="225" t="s">
        <v>699</v>
      </c>
      <c r="E229" s="226" t="s">
        <v>654</v>
      </c>
      <c r="F229" s="227">
        <v>232.5</v>
      </c>
      <c r="G229" s="226"/>
      <c r="H229" s="226">
        <v>312.5</v>
      </c>
      <c r="I229" s="228">
        <v>310</v>
      </c>
      <c r="J229" s="229" t="s">
        <v>656</v>
      </c>
      <c r="K229" s="230">
        <f t="shared" si="142"/>
        <v>80</v>
      </c>
      <c r="L229" s="231">
        <f t="shared" si="143"/>
        <v>0.34408602150537637</v>
      </c>
      <c r="M229" s="226" t="s">
        <v>616</v>
      </c>
      <c r="N229" s="232">
        <v>42823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3">
        <v>39</v>
      </c>
      <c r="B230" s="224">
        <v>42268</v>
      </c>
      <c r="C230" s="224"/>
      <c r="D230" s="225" t="s">
        <v>713</v>
      </c>
      <c r="E230" s="226" t="s">
        <v>654</v>
      </c>
      <c r="F230" s="227">
        <v>196.5</v>
      </c>
      <c r="G230" s="226"/>
      <c r="H230" s="226">
        <v>238</v>
      </c>
      <c r="I230" s="228">
        <v>238</v>
      </c>
      <c r="J230" s="229" t="s">
        <v>712</v>
      </c>
      <c r="K230" s="230">
        <f t="shared" si="142"/>
        <v>41.5</v>
      </c>
      <c r="L230" s="231">
        <f t="shared" si="143"/>
        <v>0.21119592875318066</v>
      </c>
      <c r="M230" s="226" t="s">
        <v>616</v>
      </c>
      <c r="N230" s="232">
        <v>42291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3">
        <v>40</v>
      </c>
      <c r="B231" s="224">
        <v>42271</v>
      </c>
      <c r="C231" s="224"/>
      <c r="D231" s="225" t="s">
        <v>653</v>
      </c>
      <c r="E231" s="226" t="s">
        <v>654</v>
      </c>
      <c r="F231" s="227">
        <v>65</v>
      </c>
      <c r="G231" s="226"/>
      <c r="H231" s="226">
        <v>82</v>
      </c>
      <c r="I231" s="228">
        <v>82</v>
      </c>
      <c r="J231" s="229" t="s">
        <v>712</v>
      </c>
      <c r="K231" s="230">
        <f t="shared" si="142"/>
        <v>17</v>
      </c>
      <c r="L231" s="231">
        <f t="shared" si="143"/>
        <v>0.26153846153846155</v>
      </c>
      <c r="M231" s="226" t="s">
        <v>616</v>
      </c>
      <c r="N231" s="232">
        <v>42578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3">
        <v>41</v>
      </c>
      <c r="B232" s="224">
        <v>42291</v>
      </c>
      <c r="C232" s="224"/>
      <c r="D232" s="225" t="s">
        <v>714</v>
      </c>
      <c r="E232" s="226" t="s">
        <v>654</v>
      </c>
      <c r="F232" s="227">
        <v>144</v>
      </c>
      <c r="G232" s="226"/>
      <c r="H232" s="226">
        <v>182.5</v>
      </c>
      <c r="I232" s="228">
        <v>181</v>
      </c>
      <c r="J232" s="229" t="s">
        <v>712</v>
      </c>
      <c r="K232" s="230">
        <f t="shared" si="142"/>
        <v>38.5</v>
      </c>
      <c r="L232" s="231">
        <f t="shared" si="143"/>
        <v>0.2673611111111111</v>
      </c>
      <c r="M232" s="226" t="s">
        <v>616</v>
      </c>
      <c r="N232" s="232">
        <v>42817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3">
        <v>42</v>
      </c>
      <c r="B233" s="224">
        <v>42291</v>
      </c>
      <c r="C233" s="224"/>
      <c r="D233" s="225" t="s">
        <v>715</v>
      </c>
      <c r="E233" s="226" t="s">
        <v>654</v>
      </c>
      <c r="F233" s="227">
        <v>264</v>
      </c>
      <c r="G233" s="226"/>
      <c r="H233" s="226">
        <v>311</v>
      </c>
      <c r="I233" s="228">
        <v>311</v>
      </c>
      <c r="J233" s="229" t="s">
        <v>712</v>
      </c>
      <c r="K233" s="230">
        <f t="shared" si="142"/>
        <v>47</v>
      </c>
      <c r="L233" s="231">
        <f t="shared" si="143"/>
        <v>0.17803030303030304</v>
      </c>
      <c r="M233" s="226" t="s">
        <v>616</v>
      </c>
      <c r="N233" s="232">
        <v>42604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3">
        <v>43</v>
      </c>
      <c r="B234" s="224">
        <v>42318</v>
      </c>
      <c r="C234" s="224"/>
      <c r="D234" s="225" t="s">
        <v>716</v>
      </c>
      <c r="E234" s="226" t="s">
        <v>618</v>
      </c>
      <c r="F234" s="227">
        <v>549.5</v>
      </c>
      <c r="G234" s="226"/>
      <c r="H234" s="226">
        <v>630</v>
      </c>
      <c r="I234" s="228">
        <v>630</v>
      </c>
      <c r="J234" s="229" t="s">
        <v>712</v>
      </c>
      <c r="K234" s="230">
        <f t="shared" si="142"/>
        <v>80.5</v>
      </c>
      <c r="L234" s="231">
        <f t="shared" si="143"/>
        <v>0.1464968152866242</v>
      </c>
      <c r="M234" s="226" t="s">
        <v>616</v>
      </c>
      <c r="N234" s="232">
        <v>42419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44</v>
      </c>
      <c r="B235" s="224">
        <v>42342</v>
      </c>
      <c r="C235" s="224"/>
      <c r="D235" s="225" t="s">
        <v>717</v>
      </c>
      <c r="E235" s="226" t="s">
        <v>654</v>
      </c>
      <c r="F235" s="227">
        <v>1027.5</v>
      </c>
      <c r="G235" s="226"/>
      <c r="H235" s="226">
        <v>1315</v>
      </c>
      <c r="I235" s="228">
        <v>1250</v>
      </c>
      <c r="J235" s="229" t="s">
        <v>712</v>
      </c>
      <c r="K235" s="230">
        <f t="shared" si="142"/>
        <v>287.5</v>
      </c>
      <c r="L235" s="231">
        <f t="shared" si="143"/>
        <v>0.27980535279805352</v>
      </c>
      <c r="M235" s="226" t="s">
        <v>616</v>
      </c>
      <c r="N235" s="232">
        <v>43244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3">
        <v>45</v>
      </c>
      <c r="B236" s="224">
        <v>42367</v>
      </c>
      <c r="C236" s="224"/>
      <c r="D236" s="225" t="s">
        <v>718</v>
      </c>
      <c r="E236" s="226" t="s">
        <v>654</v>
      </c>
      <c r="F236" s="227">
        <v>465</v>
      </c>
      <c r="G236" s="226"/>
      <c r="H236" s="226">
        <v>540</v>
      </c>
      <c r="I236" s="228">
        <v>540</v>
      </c>
      <c r="J236" s="229" t="s">
        <v>712</v>
      </c>
      <c r="K236" s="230">
        <f t="shared" si="142"/>
        <v>75</v>
      </c>
      <c r="L236" s="231">
        <f t="shared" si="143"/>
        <v>0.16129032258064516</v>
      </c>
      <c r="M236" s="226" t="s">
        <v>616</v>
      </c>
      <c r="N236" s="232">
        <v>42530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3">
        <v>46</v>
      </c>
      <c r="B237" s="224">
        <v>42380</v>
      </c>
      <c r="C237" s="224"/>
      <c r="D237" s="225" t="s">
        <v>392</v>
      </c>
      <c r="E237" s="226" t="s">
        <v>618</v>
      </c>
      <c r="F237" s="227">
        <v>81</v>
      </c>
      <c r="G237" s="226"/>
      <c r="H237" s="226">
        <v>110</v>
      </c>
      <c r="I237" s="228">
        <v>110</v>
      </c>
      <c r="J237" s="229" t="s">
        <v>712</v>
      </c>
      <c r="K237" s="230">
        <f t="shared" si="142"/>
        <v>29</v>
      </c>
      <c r="L237" s="231">
        <f t="shared" si="143"/>
        <v>0.35802469135802467</v>
      </c>
      <c r="M237" s="226" t="s">
        <v>616</v>
      </c>
      <c r="N237" s="232">
        <v>42745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47</v>
      </c>
      <c r="B238" s="224">
        <v>42382</v>
      </c>
      <c r="C238" s="224"/>
      <c r="D238" s="225" t="s">
        <v>719</v>
      </c>
      <c r="E238" s="226" t="s">
        <v>618</v>
      </c>
      <c r="F238" s="227">
        <v>417.5</v>
      </c>
      <c r="G238" s="226"/>
      <c r="H238" s="226">
        <v>547</v>
      </c>
      <c r="I238" s="228">
        <v>535</v>
      </c>
      <c r="J238" s="229" t="s">
        <v>712</v>
      </c>
      <c r="K238" s="230">
        <f t="shared" si="142"/>
        <v>129.5</v>
      </c>
      <c r="L238" s="231">
        <f t="shared" si="143"/>
        <v>0.31017964071856285</v>
      </c>
      <c r="M238" s="226" t="s">
        <v>616</v>
      </c>
      <c r="N238" s="232">
        <v>42578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3">
        <v>48</v>
      </c>
      <c r="B239" s="224">
        <v>42408</v>
      </c>
      <c r="C239" s="224"/>
      <c r="D239" s="225" t="s">
        <v>720</v>
      </c>
      <c r="E239" s="226" t="s">
        <v>654</v>
      </c>
      <c r="F239" s="227">
        <v>650</v>
      </c>
      <c r="G239" s="226"/>
      <c r="H239" s="226">
        <v>800</v>
      </c>
      <c r="I239" s="228">
        <v>800</v>
      </c>
      <c r="J239" s="229" t="s">
        <v>712</v>
      </c>
      <c r="K239" s="230">
        <f t="shared" si="142"/>
        <v>150</v>
      </c>
      <c r="L239" s="231">
        <f t="shared" si="143"/>
        <v>0.23076923076923078</v>
      </c>
      <c r="M239" s="226" t="s">
        <v>616</v>
      </c>
      <c r="N239" s="232">
        <v>43154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3">
        <v>49</v>
      </c>
      <c r="B240" s="224">
        <v>42433</v>
      </c>
      <c r="C240" s="224"/>
      <c r="D240" s="225" t="s">
        <v>212</v>
      </c>
      <c r="E240" s="226" t="s">
        <v>654</v>
      </c>
      <c r="F240" s="227">
        <v>437.5</v>
      </c>
      <c r="G240" s="226"/>
      <c r="H240" s="226">
        <v>504.5</v>
      </c>
      <c r="I240" s="228">
        <v>522</v>
      </c>
      <c r="J240" s="229" t="s">
        <v>721</v>
      </c>
      <c r="K240" s="230">
        <f t="shared" si="142"/>
        <v>67</v>
      </c>
      <c r="L240" s="231">
        <f t="shared" si="143"/>
        <v>0.15314285714285714</v>
      </c>
      <c r="M240" s="226" t="s">
        <v>616</v>
      </c>
      <c r="N240" s="232">
        <v>42480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3">
        <v>50</v>
      </c>
      <c r="B241" s="224">
        <v>42438</v>
      </c>
      <c r="C241" s="224"/>
      <c r="D241" s="225" t="s">
        <v>722</v>
      </c>
      <c r="E241" s="226" t="s">
        <v>654</v>
      </c>
      <c r="F241" s="227">
        <v>189.5</v>
      </c>
      <c r="G241" s="226"/>
      <c r="H241" s="226">
        <v>218</v>
      </c>
      <c r="I241" s="228">
        <v>218</v>
      </c>
      <c r="J241" s="229" t="s">
        <v>712</v>
      </c>
      <c r="K241" s="230">
        <f t="shared" si="142"/>
        <v>28.5</v>
      </c>
      <c r="L241" s="231">
        <f t="shared" si="143"/>
        <v>0.15039577836411611</v>
      </c>
      <c r="M241" s="226" t="s">
        <v>616</v>
      </c>
      <c r="N241" s="232">
        <v>43034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3">
        <v>51</v>
      </c>
      <c r="B242" s="234">
        <v>42471</v>
      </c>
      <c r="C242" s="234"/>
      <c r="D242" s="242" t="s">
        <v>723</v>
      </c>
      <c r="E242" s="237" t="s">
        <v>654</v>
      </c>
      <c r="F242" s="237">
        <v>36.5</v>
      </c>
      <c r="G242" s="238"/>
      <c r="H242" s="238">
        <v>15.85</v>
      </c>
      <c r="I242" s="238">
        <v>60</v>
      </c>
      <c r="J242" s="239" t="s">
        <v>724</v>
      </c>
      <c r="K242" s="240">
        <f t="shared" si="142"/>
        <v>-20.65</v>
      </c>
      <c r="L242" s="241">
        <f t="shared" si="143"/>
        <v>-0.5657534246575342</v>
      </c>
      <c r="M242" s="237" t="s">
        <v>633</v>
      </c>
      <c r="N242" s="245">
        <v>43627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52</v>
      </c>
      <c r="B243" s="224">
        <v>42472</v>
      </c>
      <c r="C243" s="224"/>
      <c r="D243" s="225" t="s">
        <v>725</v>
      </c>
      <c r="E243" s="226" t="s">
        <v>654</v>
      </c>
      <c r="F243" s="227">
        <v>93</v>
      </c>
      <c r="G243" s="226"/>
      <c r="H243" s="226">
        <v>149</v>
      </c>
      <c r="I243" s="228">
        <v>140</v>
      </c>
      <c r="J243" s="229" t="s">
        <v>726</v>
      </c>
      <c r="K243" s="230">
        <f t="shared" si="142"/>
        <v>56</v>
      </c>
      <c r="L243" s="231">
        <f t="shared" si="143"/>
        <v>0.60215053763440862</v>
      </c>
      <c r="M243" s="226" t="s">
        <v>616</v>
      </c>
      <c r="N243" s="232">
        <v>42740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3">
        <v>53</v>
      </c>
      <c r="B244" s="224">
        <v>42472</v>
      </c>
      <c r="C244" s="224"/>
      <c r="D244" s="225" t="s">
        <v>727</v>
      </c>
      <c r="E244" s="226" t="s">
        <v>654</v>
      </c>
      <c r="F244" s="227">
        <v>130</v>
      </c>
      <c r="G244" s="226"/>
      <c r="H244" s="226">
        <v>150</v>
      </c>
      <c r="I244" s="228" t="s">
        <v>728</v>
      </c>
      <c r="J244" s="229" t="s">
        <v>712</v>
      </c>
      <c r="K244" s="230">
        <f t="shared" si="142"/>
        <v>20</v>
      </c>
      <c r="L244" s="231">
        <f t="shared" si="143"/>
        <v>0.15384615384615385</v>
      </c>
      <c r="M244" s="226" t="s">
        <v>616</v>
      </c>
      <c r="N244" s="232">
        <v>42564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54</v>
      </c>
      <c r="B245" s="224">
        <v>42473</v>
      </c>
      <c r="C245" s="224"/>
      <c r="D245" s="225" t="s">
        <v>729</v>
      </c>
      <c r="E245" s="226" t="s">
        <v>654</v>
      </c>
      <c r="F245" s="227">
        <v>196</v>
      </c>
      <c r="G245" s="226"/>
      <c r="H245" s="226">
        <v>299</v>
      </c>
      <c r="I245" s="228">
        <v>299</v>
      </c>
      <c r="J245" s="229" t="s">
        <v>712</v>
      </c>
      <c r="K245" s="230">
        <v>103</v>
      </c>
      <c r="L245" s="231">
        <v>0.52551020408163296</v>
      </c>
      <c r="M245" s="226" t="s">
        <v>616</v>
      </c>
      <c r="N245" s="232">
        <v>42620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3">
        <v>55</v>
      </c>
      <c r="B246" s="224">
        <v>42473</v>
      </c>
      <c r="C246" s="224"/>
      <c r="D246" s="225" t="s">
        <v>730</v>
      </c>
      <c r="E246" s="226" t="s">
        <v>654</v>
      </c>
      <c r="F246" s="227">
        <v>88</v>
      </c>
      <c r="G246" s="226"/>
      <c r="H246" s="226">
        <v>103</v>
      </c>
      <c r="I246" s="228">
        <v>103</v>
      </c>
      <c r="J246" s="229" t="s">
        <v>712</v>
      </c>
      <c r="K246" s="230">
        <v>15</v>
      </c>
      <c r="L246" s="231">
        <v>0.170454545454545</v>
      </c>
      <c r="M246" s="226" t="s">
        <v>616</v>
      </c>
      <c r="N246" s="232">
        <v>42530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3">
        <v>56</v>
      </c>
      <c r="B247" s="224">
        <v>42492</v>
      </c>
      <c r="C247" s="224"/>
      <c r="D247" s="225" t="s">
        <v>731</v>
      </c>
      <c r="E247" s="226" t="s">
        <v>654</v>
      </c>
      <c r="F247" s="227">
        <v>127.5</v>
      </c>
      <c r="G247" s="226"/>
      <c r="H247" s="226">
        <v>148</v>
      </c>
      <c r="I247" s="228" t="s">
        <v>732</v>
      </c>
      <c r="J247" s="229" t="s">
        <v>712</v>
      </c>
      <c r="K247" s="230">
        <f t="shared" ref="K247:K251" si="144">H247-F247</f>
        <v>20.5</v>
      </c>
      <c r="L247" s="231">
        <f t="shared" ref="L247:L251" si="145">K247/F247</f>
        <v>0.16078431372549021</v>
      </c>
      <c r="M247" s="226" t="s">
        <v>616</v>
      </c>
      <c r="N247" s="232">
        <v>42564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57</v>
      </c>
      <c r="B248" s="224">
        <v>42493</v>
      </c>
      <c r="C248" s="224"/>
      <c r="D248" s="225" t="s">
        <v>733</v>
      </c>
      <c r="E248" s="226" t="s">
        <v>654</v>
      </c>
      <c r="F248" s="227">
        <v>675</v>
      </c>
      <c r="G248" s="226"/>
      <c r="H248" s="226">
        <v>815</v>
      </c>
      <c r="I248" s="228" t="s">
        <v>734</v>
      </c>
      <c r="J248" s="229" t="s">
        <v>712</v>
      </c>
      <c r="K248" s="230">
        <f t="shared" si="144"/>
        <v>140</v>
      </c>
      <c r="L248" s="231">
        <f t="shared" si="145"/>
        <v>0.2074074074074074</v>
      </c>
      <c r="M248" s="226" t="s">
        <v>616</v>
      </c>
      <c r="N248" s="232">
        <v>43154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3">
        <v>58</v>
      </c>
      <c r="B249" s="234">
        <v>42522</v>
      </c>
      <c r="C249" s="234"/>
      <c r="D249" s="235" t="s">
        <v>735</v>
      </c>
      <c r="E249" s="236" t="s">
        <v>654</v>
      </c>
      <c r="F249" s="237">
        <v>500</v>
      </c>
      <c r="G249" s="237"/>
      <c r="H249" s="238">
        <v>232.5</v>
      </c>
      <c r="I249" s="238" t="s">
        <v>736</v>
      </c>
      <c r="J249" s="239" t="s">
        <v>737</v>
      </c>
      <c r="K249" s="240">
        <f t="shared" si="144"/>
        <v>-267.5</v>
      </c>
      <c r="L249" s="241">
        <f t="shared" si="145"/>
        <v>-0.53500000000000003</v>
      </c>
      <c r="M249" s="237" t="s">
        <v>633</v>
      </c>
      <c r="N249" s="234">
        <v>43735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59</v>
      </c>
      <c r="B250" s="224">
        <v>42527</v>
      </c>
      <c r="C250" s="224"/>
      <c r="D250" s="225" t="s">
        <v>562</v>
      </c>
      <c r="E250" s="226" t="s">
        <v>654</v>
      </c>
      <c r="F250" s="227">
        <v>110</v>
      </c>
      <c r="G250" s="226"/>
      <c r="H250" s="226">
        <v>126.5</v>
      </c>
      <c r="I250" s="228">
        <v>125</v>
      </c>
      <c r="J250" s="229" t="s">
        <v>663</v>
      </c>
      <c r="K250" s="230">
        <f t="shared" si="144"/>
        <v>16.5</v>
      </c>
      <c r="L250" s="231">
        <f t="shared" si="145"/>
        <v>0.15</v>
      </c>
      <c r="M250" s="226" t="s">
        <v>616</v>
      </c>
      <c r="N250" s="232">
        <v>42552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60</v>
      </c>
      <c r="B251" s="224">
        <v>42538</v>
      </c>
      <c r="C251" s="224"/>
      <c r="D251" s="225" t="s">
        <v>738</v>
      </c>
      <c r="E251" s="226" t="s">
        <v>654</v>
      </c>
      <c r="F251" s="227">
        <v>44</v>
      </c>
      <c r="G251" s="226"/>
      <c r="H251" s="226">
        <v>69.5</v>
      </c>
      <c r="I251" s="228">
        <v>69.5</v>
      </c>
      <c r="J251" s="229" t="s">
        <v>739</v>
      </c>
      <c r="K251" s="230">
        <f t="shared" si="144"/>
        <v>25.5</v>
      </c>
      <c r="L251" s="231">
        <f t="shared" si="145"/>
        <v>0.57954545454545459</v>
      </c>
      <c r="M251" s="226" t="s">
        <v>616</v>
      </c>
      <c r="N251" s="232">
        <v>42977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61</v>
      </c>
      <c r="B252" s="224">
        <v>42549</v>
      </c>
      <c r="C252" s="224"/>
      <c r="D252" s="225" t="s">
        <v>740</v>
      </c>
      <c r="E252" s="226" t="s">
        <v>654</v>
      </c>
      <c r="F252" s="227">
        <v>262.5</v>
      </c>
      <c r="G252" s="226"/>
      <c r="H252" s="226">
        <v>340</v>
      </c>
      <c r="I252" s="228">
        <v>333</v>
      </c>
      <c r="J252" s="229" t="s">
        <v>741</v>
      </c>
      <c r="K252" s="230">
        <v>77.5</v>
      </c>
      <c r="L252" s="231">
        <v>0.29523809523809502</v>
      </c>
      <c r="M252" s="226" t="s">
        <v>616</v>
      </c>
      <c r="N252" s="232">
        <v>43017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62</v>
      </c>
      <c r="B253" s="224">
        <v>42549</v>
      </c>
      <c r="C253" s="224"/>
      <c r="D253" s="225" t="s">
        <v>742</v>
      </c>
      <c r="E253" s="226" t="s">
        <v>654</v>
      </c>
      <c r="F253" s="227">
        <v>840</v>
      </c>
      <c r="G253" s="226"/>
      <c r="H253" s="226">
        <v>1230</v>
      </c>
      <c r="I253" s="228">
        <v>1230</v>
      </c>
      <c r="J253" s="229" t="s">
        <v>712</v>
      </c>
      <c r="K253" s="230">
        <v>390</v>
      </c>
      <c r="L253" s="231">
        <v>0.46428571428571402</v>
      </c>
      <c r="M253" s="226" t="s">
        <v>616</v>
      </c>
      <c r="N253" s="232">
        <v>42649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6">
        <v>63</v>
      </c>
      <c r="B254" s="247">
        <v>42556</v>
      </c>
      <c r="C254" s="247"/>
      <c r="D254" s="248" t="s">
        <v>743</v>
      </c>
      <c r="E254" s="249" t="s">
        <v>654</v>
      </c>
      <c r="F254" s="249">
        <v>395</v>
      </c>
      <c r="G254" s="250"/>
      <c r="H254" s="250">
        <f>(468.5+342.5)/2</f>
        <v>405.5</v>
      </c>
      <c r="I254" s="250">
        <v>510</v>
      </c>
      <c r="J254" s="251" t="s">
        <v>744</v>
      </c>
      <c r="K254" s="252">
        <f t="shared" ref="K254:K260" si="146">H254-F254</f>
        <v>10.5</v>
      </c>
      <c r="L254" s="253">
        <f t="shared" ref="L254:L260" si="147">K254/F254</f>
        <v>2.6582278481012658E-2</v>
      </c>
      <c r="M254" s="249" t="s">
        <v>745</v>
      </c>
      <c r="N254" s="247">
        <v>43606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3">
        <v>64</v>
      </c>
      <c r="B255" s="234">
        <v>42584</v>
      </c>
      <c r="C255" s="234"/>
      <c r="D255" s="235" t="s">
        <v>746</v>
      </c>
      <c r="E255" s="236" t="s">
        <v>618</v>
      </c>
      <c r="F255" s="237">
        <f>169.5-12.8</f>
        <v>156.69999999999999</v>
      </c>
      <c r="G255" s="237"/>
      <c r="H255" s="238">
        <v>77</v>
      </c>
      <c r="I255" s="238" t="s">
        <v>747</v>
      </c>
      <c r="J255" s="239" t="s">
        <v>748</v>
      </c>
      <c r="K255" s="240">
        <f t="shared" si="146"/>
        <v>-79.699999999999989</v>
      </c>
      <c r="L255" s="241">
        <f t="shared" si="147"/>
        <v>-0.50861518825781749</v>
      </c>
      <c r="M255" s="237" t="s">
        <v>633</v>
      </c>
      <c r="N255" s="234">
        <v>43522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3">
        <v>65</v>
      </c>
      <c r="B256" s="234">
        <v>42586</v>
      </c>
      <c r="C256" s="234"/>
      <c r="D256" s="235" t="s">
        <v>749</v>
      </c>
      <c r="E256" s="236" t="s">
        <v>654</v>
      </c>
      <c r="F256" s="237">
        <v>400</v>
      </c>
      <c r="G256" s="237"/>
      <c r="H256" s="238">
        <v>305</v>
      </c>
      <c r="I256" s="238">
        <v>475</v>
      </c>
      <c r="J256" s="239" t="s">
        <v>750</v>
      </c>
      <c r="K256" s="240">
        <f t="shared" si="146"/>
        <v>-95</v>
      </c>
      <c r="L256" s="241">
        <f t="shared" si="147"/>
        <v>-0.23749999999999999</v>
      </c>
      <c r="M256" s="237" t="s">
        <v>633</v>
      </c>
      <c r="N256" s="234">
        <v>43606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3">
        <v>66</v>
      </c>
      <c r="B257" s="224">
        <v>42593</v>
      </c>
      <c r="C257" s="224"/>
      <c r="D257" s="225" t="s">
        <v>751</v>
      </c>
      <c r="E257" s="226" t="s">
        <v>654</v>
      </c>
      <c r="F257" s="227">
        <v>86.5</v>
      </c>
      <c r="G257" s="226"/>
      <c r="H257" s="226">
        <v>130</v>
      </c>
      <c r="I257" s="228">
        <v>130</v>
      </c>
      <c r="J257" s="229" t="s">
        <v>752</v>
      </c>
      <c r="K257" s="230">
        <f t="shared" si="146"/>
        <v>43.5</v>
      </c>
      <c r="L257" s="231">
        <f t="shared" si="147"/>
        <v>0.50289017341040465</v>
      </c>
      <c r="M257" s="226" t="s">
        <v>616</v>
      </c>
      <c r="N257" s="232">
        <v>43091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3">
        <v>67</v>
      </c>
      <c r="B258" s="234">
        <v>42600</v>
      </c>
      <c r="C258" s="234"/>
      <c r="D258" s="235" t="s">
        <v>111</v>
      </c>
      <c r="E258" s="236" t="s">
        <v>654</v>
      </c>
      <c r="F258" s="237">
        <v>133.5</v>
      </c>
      <c r="G258" s="237"/>
      <c r="H258" s="238">
        <v>126.5</v>
      </c>
      <c r="I258" s="238">
        <v>178</v>
      </c>
      <c r="J258" s="239" t="s">
        <v>753</v>
      </c>
      <c r="K258" s="240">
        <f t="shared" si="146"/>
        <v>-7</v>
      </c>
      <c r="L258" s="241">
        <f t="shared" si="147"/>
        <v>-5.2434456928838954E-2</v>
      </c>
      <c r="M258" s="237" t="s">
        <v>633</v>
      </c>
      <c r="N258" s="234">
        <v>42615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3">
        <v>68</v>
      </c>
      <c r="B259" s="224">
        <v>42613</v>
      </c>
      <c r="C259" s="224"/>
      <c r="D259" s="225" t="s">
        <v>754</v>
      </c>
      <c r="E259" s="226" t="s">
        <v>654</v>
      </c>
      <c r="F259" s="227">
        <v>560</v>
      </c>
      <c r="G259" s="226"/>
      <c r="H259" s="226">
        <v>725</v>
      </c>
      <c r="I259" s="228">
        <v>725</v>
      </c>
      <c r="J259" s="229" t="s">
        <v>656</v>
      </c>
      <c r="K259" s="230">
        <f t="shared" si="146"/>
        <v>165</v>
      </c>
      <c r="L259" s="231">
        <f t="shared" si="147"/>
        <v>0.29464285714285715</v>
      </c>
      <c r="M259" s="226" t="s">
        <v>616</v>
      </c>
      <c r="N259" s="232">
        <v>42456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3">
        <v>69</v>
      </c>
      <c r="B260" s="224">
        <v>42614</v>
      </c>
      <c r="C260" s="224"/>
      <c r="D260" s="225" t="s">
        <v>755</v>
      </c>
      <c r="E260" s="226" t="s">
        <v>654</v>
      </c>
      <c r="F260" s="227">
        <v>160.5</v>
      </c>
      <c r="G260" s="226"/>
      <c r="H260" s="226">
        <v>210</v>
      </c>
      <c r="I260" s="228">
        <v>210</v>
      </c>
      <c r="J260" s="229" t="s">
        <v>656</v>
      </c>
      <c r="K260" s="230">
        <f t="shared" si="146"/>
        <v>49.5</v>
      </c>
      <c r="L260" s="231">
        <f t="shared" si="147"/>
        <v>0.30841121495327101</v>
      </c>
      <c r="M260" s="226" t="s">
        <v>616</v>
      </c>
      <c r="N260" s="232">
        <v>42871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70</v>
      </c>
      <c r="B261" s="224">
        <v>42646</v>
      </c>
      <c r="C261" s="224"/>
      <c r="D261" s="225" t="s">
        <v>407</v>
      </c>
      <c r="E261" s="226" t="s">
        <v>654</v>
      </c>
      <c r="F261" s="227">
        <v>430</v>
      </c>
      <c r="G261" s="226"/>
      <c r="H261" s="226">
        <v>596</v>
      </c>
      <c r="I261" s="228">
        <v>575</v>
      </c>
      <c r="J261" s="229" t="s">
        <v>756</v>
      </c>
      <c r="K261" s="230">
        <v>166</v>
      </c>
      <c r="L261" s="231">
        <v>0.38604651162790699</v>
      </c>
      <c r="M261" s="226" t="s">
        <v>616</v>
      </c>
      <c r="N261" s="232">
        <v>42769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71</v>
      </c>
      <c r="B262" s="224">
        <v>42657</v>
      </c>
      <c r="C262" s="224"/>
      <c r="D262" s="225" t="s">
        <v>757</v>
      </c>
      <c r="E262" s="226" t="s">
        <v>654</v>
      </c>
      <c r="F262" s="227">
        <v>280</v>
      </c>
      <c r="G262" s="226"/>
      <c r="H262" s="226">
        <v>345</v>
      </c>
      <c r="I262" s="228">
        <v>345</v>
      </c>
      <c r="J262" s="229" t="s">
        <v>656</v>
      </c>
      <c r="K262" s="230">
        <f t="shared" ref="K262:K267" si="148">H262-F262</f>
        <v>65</v>
      </c>
      <c r="L262" s="231">
        <f t="shared" ref="L262:L263" si="149">K262/F262</f>
        <v>0.23214285714285715</v>
      </c>
      <c r="M262" s="226" t="s">
        <v>616</v>
      </c>
      <c r="N262" s="232">
        <v>42814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72</v>
      </c>
      <c r="B263" s="224">
        <v>42657</v>
      </c>
      <c r="C263" s="224"/>
      <c r="D263" s="225" t="s">
        <v>758</v>
      </c>
      <c r="E263" s="226" t="s">
        <v>654</v>
      </c>
      <c r="F263" s="227">
        <v>245</v>
      </c>
      <c r="G263" s="226"/>
      <c r="H263" s="226">
        <v>325.5</v>
      </c>
      <c r="I263" s="228">
        <v>330</v>
      </c>
      <c r="J263" s="229" t="s">
        <v>759</v>
      </c>
      <c r="K263" s="230">
        <f t="shared" si="148"/>
        <v>80.5</v>
      </c>
      <c r="L263" s="231">
        <f t="shared" si="149"/>
        <v>0.32857142857142857</v>
      </c>
      <c r="M263" s="226" t="s">
        <v>616</v>
      </c>
      <c r="N263" s="232">
        <v>42769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73</v>
      </c>
      <c r="B264" s="224">
        <v>42660</v>
      </c>
      <c r="C264" s="224"/>
      <c r="D264" s="225" t="s">
        <v>352</v>
      </c>
      <c r="E264" s="226" t="s">
        <v>654</v>
      </c>
      <c r="F264" s="227">
        <v>125</v>
      </c>
      <c r="G264" s="226"/>
      <c r="H264" s="226">
        <v>160</v>
      </c>
      <c r="I264" s="228">
        <v>160</v>
      </c>
      <c r="J264" s="229" t="s">
        <v>712</v>
      </c>
      <c r="K264" s="230">
        <f t="shared" si="148"/>
        <v>35</v>
      </c>
      <c r="L264" s="231">
        <v>0.28000000000000003</v>
      </c>
      <c r="M264" s="226" t="s">
        <v>616</v>
      </c>
      <c r="N264" s="232">
        <v>42803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3">
        <v>74</v>
      </c>
      <c r="B265" s="224">
        <v>42660</v>
      </c>
      <c r="C265" s="224"/>
      <c r="D265" s="225" t="s">
        <v>484</v>
      </c>
      <c r="E265" s="226" t="s">
        <v>654</v>
      </c>
      <c r="F265" s="227">
        <v>114</v>
      </c>
      <c r="G265" s="226"/>
      <c r="H265" s="226">
        <v>145</v>
      </c>
      <c r="I265" s="228">
        <v>145</v>
      </c>
      <c r="J265" s="229" t="s">
        <v>712</v>
      </c>
      <c r="K265" s="230">
        <f t="shared" si="148"/>
        <v>31</v>
      </c>
      <c r="L265" s="231">
        <f t="shared" ref="L265:L267" si="150">K265/F265</f>
        <v>0.27192982456140352</v>
      </c>
      <c r="M265" s="226" t="s">
        <v>616</v>
      </c>
      <c r="N265" s="232">
        <v>42859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75</v>
      </c>
      <c r="B266" s="224">
        <v>42660</v>
      </c>
      <c r="C266" s="224"/>
      <c r="D266" s="225" t="s">
        <v>760</v>
      </c>
      <c r="E266" s="226" t="s">
        <v>654</v>
      </c>
      <c r="F266" s="227">
        <v>212</v>
      </c>
      <c r="G266" s="226"/>
      <c r="H266" s="226">
        <v>280</v>
      </c>
      <c r="I266" s="228">
        <v>276</v>
      </c>
      <c r="J266" s="229" t="s">
        <v>761</v>
      </c>
      <c r="K266" s="230">
        <f t="shared" si="148"/>
        <v>68</v>
      </c>
      <c r="L266" s="231">
        <f t="shared" si="150"/>
        <v>0.32075471698113206</v>
      </c>
      <c r="M266" s="226" t="s">
        <v>616</v>
      </c>
      <c r="N266" s="232">
        <v>42858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76</v>
      </c>
      <c r="B267" s="224">
        <v>42678</v>
      </c>
      <c r="C267" s="224"/>
      <c r="D267" s="225" t="s">
        <v>472</v>
      </c>
      <c r="E267" s="226" t="s">
        <v>654</v>
      </c>
      <c r="F267" s="227">
        <v>155</v>
      </c>
      <c r="G267" s="226"/>
      <c r="H267" s="226">
        <v>210</v>
      </c>
      <c r="I267" s="228">
        <v>210</v>
      </c>
      <c r="J267" s="229" t="s">
        <v>762</v>
      </c>
      <c r="K267" s="230">
        <f t="shared" si="148"/>
        <v>55</v>
      </c>
      <c r="L267" s="231">
        <f t="shared" si="150"/>
        <v>0.35483870967741937</v>
      </c>
      <c r="M267" s="226" t="s">
        <v>616</v>
      </c>
      <c r="N267" s="232">
        <v>42944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3">
        <v>77</v>
      </c>
      <c r="B268" s="234">
        <v>42710</v>
      </c>
      <c r="C268" s="234"/>
      <c r="D268" s="235" t="s">
        <v>763</v>
      </c>
      <c r="E268" s="236" t="s">
        <v>654</v>
      </c>
      <c r="F268" s="237">
        <v>150.5</v>
      </c>
      <c r="G268" s="237"/>
      <c r="H268" s="238">
        <v>72.5</v>
      </c>
      <c r="I268" s="238">
        <v>174</v>
      </c>
      <c r="J268" s="239" t="s">
        <v>764</v>
      </c>
      <c r="K268" s="240">
        <v>-78</v>
      </c>
      <c r="L268" s="241">
        <v>-0.51827242524916906</v>
      </c>
      <c r="M268" s="237" t="s">
        <v>633</v>
      </c>
      <c r="N268" s="234">
        <v>43333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3">
        <v>78</v>
      </c>
      <c r="B269" s="224">
        <v>42712</v>
      </c>
      <c r="C269" s="224"/>
      <c r="D269" s="225" t="s">
        <v>765</v>
      </c>
      <c r="E269" s="226" t="s">
        <v>654</v>
      </c>
      <c r="F269" s="227">
        <v>380</v>
      </c>
      <c r="G269" s="226"/>
      <c r="H269" s="226">
        <v>478</v>
      </c>
      <c r="I269" s="228">
        <v>468</v>
      </c>
      <c r="J269" s="229" t="s">
        <v>712</v>
      </c>
      <c r="K269" s="230">
        <f t="shared" ref="K269:K271" si="151">H269-F269</f>
        <v>98</v>
      </c>
      <c r="L269" s="231">
        <f t="shared" ref="L269:L271" si="152">K269/F269</f>
        <v>0.25789473684210529</v>
      </c>
      <c r="M269" s="226" t="s">
        <v>616</v>
      </c>
      <c r="N269" s="232">
        <v>43025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79</v>
      </c>
      <c r="B270" s="224">
        <v>42734</v>
      </c>
      <c r="C270" s="224"/>
      <c r="D270" s="225" t="s">
        <v>110</v>
      </c>
      <c r="E270" s="226" t="s">
        <v>654</v>
      </c>
      <c r="F270" s="227">
        <v>305</v>
      </c>
      <c r="G270" s="226"/>
      <c r="H270" s="226">
        <v>375</v>
      </c>
      <c r="I270" s="228">
        <v>375</v>
      </c>
      <c r="J270" s="229" t="s">
        <v>712</v>
      </c>
      <c r="K270" s="230">
        <f t="shared" si="151"/>
        <v>70</v>
      </c>
      <c r="L270" s="231">
        <f t="shared" si="152"/>
        <v>0.22950819672131148</v>
      </c>
      <c r="M270" s="226" t="s">
        <v>616</v>
      </c>
      <c r="N270" s="232">
        <v>42768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3">
        <v>80</v>
      </c>
      <c r="B271" s="224">
        <v>42739</v>
      </c>
      <c r="C271" s="224"/>
      <c r="D271" s="225" t="s">
        <v>96</v>
      </c>
      <c r="E271" s="226" t="s">
        <v>654</v>
      </c>
      <c r="F271" s="227">
        <v>99.5</v>
      </c>
      <c r="G271" s="226"/>
      <c r="H271" s="226">
        <v>158</v>
      </c>
      <c r="I271" s="228">
        <v>158</v>
      </c>
      <c r="J271" s="229" t="s">
        <v>712</v>
      </c>
      <c r="K271" s="230">
        <f t="shared" si="151"/>
        <v>58.5</v>
      </c>
      <c r="L271" s="231">
        <f t="shared" si="152"/>
        <v>0.5879396984924623</v>
      </c>
      <c r="M271" s="226" t="s">
        <v>616</v>
      </c>
      <c r="N271" s="232">
        <v>42898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81</v>
      </c>
      <c r="B272" s="224">
        <v>42739</v>
      </c>
      <c r="C272" s="224"/>
      <c r="D272" s="225" t="s">
        <v>96</v>
      </c>
      <c r="E272" s="226" t="s">
        <v>654</v>
      </c>
      <c r="F272" s="227">
        <v>99.5</v>
      </c>
      <c r="G272" s="226"/>
      <c r="H272" s="226">
        <v>158</v>
      </c>
      <c r="I272" s="228">
        <v>158</v>
      </c>
      <c r="J272" s="229" t="s">
        <v>712</v>
      </c>
      <c r="K272" s="230">
        <v>58.5</v>
      </c>
      <c r="L272" s="231">
        <v>0.58793969849246197</v>
      </c>
      <c r="M272" s="226" t="s">
        <v>616</v>
      </c>
      <c r="N272" s="232">
        <v>42898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82</v>
      </c>
      <c r="B273" s="224">
        <v>42786</v>
      </c>
      <c r="C273" s="224"/>
      <c r="D273" s="225" t="s">
        <v>187</v>
      </c>
      <c r="E273" s="226" t="s">
        <v>654</v>
      </c>
      <c r="F273" s="227">
        <v>140.5</v>
      </c>
      <c r="G273" s="226"/>
      <c r="H273" s="226">
        <v>220</v>
      </c>
      <c r="I273" s="228">
        <v>220</v>
      </c>
      <c r="J273" s="229" t="s">
        <v>712</v>
      </c>
      <c r="K273" s="230">
        <f>H273-F273</f>
        <v>79.5</v>
      </c>
      <c r="L273" s="231">
        <f>K273/F273</f>
        <v>0.5658362989323843</v>
      </c>
      <c r="M273" s="226" t="s">
        <v>616</v>
      </c>
      <c r="N273" s="232">
        <v>42864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3">
        <v>83</v>
      </c>
      <c r="B274" s="224">
        <v>42786</v>
      </c>
      <c r="C274" s="224"/>
      <c r="D274" s="225" t="s">
        <v>766</v>
      </c>
      <c r="E274" s="226" t="s">
        <v>654</v>
      </c>
      <c r="F274" s="227">
        <v>202.5</v>
      </c>
      <c r="G274" s="226"/>
      <c r="H274" s="226">
        <v>234</v>
      </c>
      <c r="I274" s="228">
        <v>234</v>
      </c>
      <c r="J274" s="229" t="s">
        <v>712</v>
      </c>
      <c r="K274" s="230">
        <v>31.5</v>
      </c>
      <c r="L274" s="231">
        <v>0.155555555555556</v>
      </c>
      <c r="M274" s="226" t="s">
        <v>616</v>
      </c>
      <c r="N274" s="232">
        <v>42836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3">
        <v>84</v>
      </c>
      <c r="B275" s="224">
        <v>42818</v>
      </c>
      <c r="C275" s="224"/>
      <c r="D275" s="225" t="s">
        <v>767</v>
      </c>
      <c r="E275" s="226" t="s">
        <v>654</v>
      </c>
      <c r="F275" s="227">
        <v>300.5</v>
      </c>
      <c r="G275" s="226"/>
      <c r="H275" s="226">
        <v>417.5</v>
      </c>
      <c r="I275" s="228">
        <v>420</v>
      </c>
      <c r="J275" s="229" t="s">
        <v>768</v>
      </c>
      <c r="K275" s="230">
        <f>H275-F275</f>
        <v>117</v>
      </c>
      <c r="L275" s="231">
        <f>K275/F275</f>
        <v>0.38935108153078202</v>
      </c>
      <c r="M275" s="226" t="s">
        <v>616</v>
      </c>
      <c r="N275" s="232">
        <v>43070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85</v>
      </c>
      <c r="B276" s="224">
        <v>42818</v>
      </c>
      <c r="C276" s="224"/>
      <c r="D276" s="225" t="s">
        <v>742</v>
      </c>
      <c r="E276" s="226" t="s">
        <v>654</v>
      </c>
      <c r="F276" s="227">
        <v>850</v>
      </c>
      <c r="G276" s="226"/>
      <c r="H276" s="226">
        <v>1042.5</v>
      </c>
      <c r="I276" s="228">
        <v>1023</v>
      </c>
      <c r="J276" s="229" t="s">
        <v>769</v>
      </c>
      <c r="K276" s="230">
        <v>192.5</v>
      </c>
      <c r="L276" s="231">
        <v>0.22647058823529401</v>
      </c>
      <c r="M276" s="226" t="s">
        <v>616</v>
      </c>
      <c r="N276" s="232">
        <v>42830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86</v>
      </c>
      <c r="B277" s="224">
        <v>42830</v>
      </c>
      <c r="C277" s="224"/>
      <c r="D277" s="225" t="s">
        <v>503</v>
      </c>
      <c r="E277" s="226" t="s">
        <v>654</v>
      </c>
      <c r="F277" s="227">
        <v>785</v>
      </c>
      <c r="G277" s="226"/>
      <c r="H277" s="226">
        <v>930</v>
      </c>
      <c r="I277" s="228">
        <v>920</v>
      </c>
      <c r="J277" s="229" t="s">
        <v>770</v>
      </c>
      <c r="K277" s="230">
        <f>H277-F277</f>
        <v>145</v>
      </c>
      <c r="L277" s="231">
        <f>K277/F277</f>
        <v>0.18471337579617833</v>
      </c>
      <c r="M277" s="226" t="s">
        <v>616</v>
      </c>
      <c r="N277" s="232">
        <v>42976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3">
        <v>87</v>
      </c>
      <c r="B278" s="234">
        <v>42831</v>
      </c>
      <c r="C278" s="234"/>
      <c r="D278" s="235" t="s">
        <v>771</v>
      </c>
      <c r="E278" s="236" t="s">
        <v>654</v>
      </c>
      <c r="F278" s="237">
        <v>40</v>
      </c>
      <c r="G278" s="237"/>
      <c r="H278" s="238">
        <v>13.1</v>
      </c>
      <c r="I278" s="238">
        <v>60</v>
      </c>
      <c r="J278" s="239" t="s">
        <v>772</v>
      </c>
      <c r="K278" s="240">
        <v>-26.9</v>
      </c>
      <c r="L278" s="241">
        <v>-0.67249999999999999</v>
      </c>
      <c r="M278" s="237" t="s">
        <v>633</v>
      </c>
      <c r="N278" s="234">
        <v>43138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88</v>
      </c>
      <c r="B279" s="224">
        <v>42837</v>
      </c>
      <c r="C279" s="224"/>
      <c r="D279" s="225" t="s">
        <v>95</v>
      </c>
      <c r="E279" s="226" t="s">
        <v>654</v>
      </c>
      <c r="F279" s="227">
        <v>289.5</v>
      </c>
      <c r="G279" s="226"/>
      <c r="H279" s="226">
        <v>354</v>
      </c>
      <c r="I279" s="228">
        <v>360</v>
      </c>
      <c r="J279" s="229" t="s">
        <v>773</v>
      </c>
      <c r="K279" s="230">
        <f t="shared" ref="K279:K287" si="153">H279-F279</f>
        <v>64.5</v>
      </c>
      <c r="L279" s="231">
        <f t="shared" ref="L279:L287" si="154">K279/F279</f>
        <v>0.22279792746113988</v>
      </c>
      <c r="M279" s="226" t="s">
        <v>616</v>
      </c>
      <c r="N279" s="232">
        <v>43040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89</v>
      </c>
      <c r="B280" s="224">
        <v>42845</v>
      </c>
      <c r="C280" s="224"/>
      <c r="D280" s="225" t="s">
        <v>439</v>
      </c>
      <c r="E280" s="226" t="s">
        <v>654</v>
      </c>
      <c r="F280" s="227">
        <v>700</v>
      </c>
      <c r="G280" s="226"/>
      <c r="H280" s="226">
        <v>840</v>
      </c>
      <c r="I280" s="228">
        <v>840</v>
      </c>
      <c r="J280" s="229" t="s">
        <v>774</v>
      </c>
      <c r="K280" s="230">
        <f t="shared" si="153"/>
        <v>140</v>
      </c>
      <c r="L280" s="231">
        <f t="shared" si="154"/>
        <v>0.2</v>
      </c>
      <c r="M280" s="226" t="s">
        <v>616</v>
      </c>
      <c r="N280" s="232">
        <v>42893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3">
        <v>90</v>
      </c>
      <c r="B281" s="224">
        <v>42887</v>
      </c>
      <c r="C281" s="224"/>
      <c r="D281" s="225" t="s">
        <v>775</v>
      </c>
      <c r="E281" s="226" t="s">
        <v>654</v>
      </c>
      <c r="F281" s="227">
        <v>130</v>
      </c>
      <c r="G281" s="226"/>
      <c r="H281" s="226">
        <v>144.25</v>
      </c>
      <c r="I281" s="228">
        <v>170</v>
      </c>
      <c r="J281" s="229" t="s">
        <v>776</v>
      </c>
      <c r="K281" s="230">
        <f t="shared" si="153"/>
        <v>14.25</v>
      </c>
      <c r="L281" s="231">
        <f t="shared" si="154"/>
        <v>0.10961538461538461</v>
      </c>
      <c r="M281" s="226" t="s">
        <v>616</v>
      </c>
      <c r="N281" s="232">
        <v>43675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3">
        <v>91</v>
      </c>
      <c r="B282" s="224">
        <v>42901</v>
      </c>
      <c r="C282" s="224"/>
      <c r="D282" s="225" t="s">
        <v>777</v>
      </c>
      <c r="E282" s="226" t="s">
        <v>654</v>
      </c>
      <c r="F282" s="227">
        <v>214.5</v>
      </c>
      <c r="G282" s="226"/>
      <c r="H282" s="226">
        <v>262</v>
      </c>
      <c r="I282" s="228">
        <v>262</v>
      </c>
      <c r="J282" s="229" t="s">
        <v>778</v>
      </c>
      <c r="K282" s="230">
        <f t="shared" si="153"/>
        <v>47.5</v>
      </c>
      <c r="L282" s="231">
        <f t="shared" si="154"/>
        <v>0.22144522144522144</v>
      </c>
      <c r="M282" s="226" t="s">
        <v>616</v>
      </c>
      <c r="N282" s="232">
        <v>42977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54">
        <v>92</v>
      </c>
      <c r="B283" s="255">
        <v>42933</v>
      </c>
      <c r="C283" s="255"/>
      <c r="D283" s="256" t="s">
        <v>779</v>
      </c>
      <c r="E283" s="257" t="s">
        <v>654</v>
      </c>
      <c r="F283" s="258">
        <v>370</v>
      </c>
      <c r="G283" s="257"/>
      <c r="H283" s="257">
        <v>447.5</v>
      </c>
      <c r="I283" s="259">
        <v>450</v>
      </c>
      <c r="J283" s="260" t="s">
        <v>712</v>
      </c>
      <c r="K283" s="230">
        <f t="shared" si="153"/>
        <v>77.5</v>
      </c>
      <c r="L283" s="261">
        <f t="shared" si="154"/>
        <v>0.20945945945945946</v>
      </c>
      <c r="M283" s="257" t="s">
        <v>616</v>
      </c>
      <c r="N283" s="262">
        <v>43035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54">
        <v>93</v>
      </c>
      <c r="B284" s="255">
        <v>42943</v>
      </c>
      <c r="C284" s="255"/>
      <c r="D284" s="256" t="s">
        <v>185</v>
      </c>
      <c r="E284" s="257" t="s">
        <v>654</v>
      </c>
      <c r="F284" s="258">
        <v>657.5</v>
      </c>
      <c r="G284" s="257"/>
      <c r="H284" s="257">
        <v>825</v>
      </c>
      <c r="I284" s="259">
        <v>820</v>
      </c>
      <c r="J284" s="260" t="s">
        <v>712</v>
      </c>
      <c r="K284" s="230">
        <f t="shared" si="153"/>
        <v>167.5</v>
      </c>
      <c r="L284" s="261">
        <f t="shared" si="154"/>
        <v>0.25475285171102663</v>
      </c>
      <c r="M284" s="257" t="s">
        <v>616</v>
      </c>
      <c r="N284" s="262">
        <v>43090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94</v>
      </c>
      <c r="B285" s="224">
        <v>42964</v>
      </c>
      <c r="C285" s="224"/>
      <c r="D285" s="225" t="s">
        <v>370</v>
      </c>
      <c r="E285" s="226" t="s">
        <v>654</v>
      </c>
      <c r="F285" s="227">
        <v>605</v>
      </c>
      <c r="G285" s="226"/>
      <c r="H285" s="226">
        <v>750</v>
      </c>
      <c r="I285" s="228">
        <v>750</v>
      </c>
      <c r="J285" s="229" t="s">
        <v>770</v>
      </c>
      <c r="K285" s="230">
        <f t="shared" si="153"/>
        <v>145</v>
      </c>
      <c r="L285" s="231">
        <f t="shared" si="154"/>
        <v>0.23966942148760331</v>
      </c>
      <c r="M285" s="226" t="s">
        <v>616</v>
      </c>
      <c r="N285" s="232">
        <v>43027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3">
        <v>95</v>
      </c>
      <c r="B286" s="234">
        <v>42979</v>
      </c>
      <c r="C286" s="234"/>
      <c r="D286" s="242" t="s">
        <v>780</v>
      </c>
      <c r="E286" s="237" t="s">
        <v>654</v>
      </c>
      <c r="F286" s="237">
        <v>255</v>
      </c>
      <c r="G286" s="238"/>
      <c r="H286" s="238">
        <v>217.25</v>
      </c>
      <c r="I286" s="238">
        <v>320</v>
      </c>
      <c r="J286" s="239" t="s">
        <v>781</v>
      </c>
      <c r="K286" s="240">
        <f t="shared" si="153"/>
        <v>-37.75</v>
      </c>
      <c r="L286" s="243">
        <f t="shared" si="154"/>
        <v>-0.14803921568627451</v>
      </c>
      <c r="M286" s="237" t="s">
        <v>633</v>
      </c>
      <c r="N286" s="234">
        <v>43661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96</v>
      </c>
      <c r="B287" s="224">
        <v>42997</v>
      </c>
      <c r="C287" s="224"/>
      <c r="D287" s="225" t="s">
        <v>782</v>
      </c>
      <c r="E287" s="226" t="s">
        <v>654</v>
      </c>
      <c r="F287" s="227">
        <v>215</v>
      </c>
      <c r="G287" s="226"/>
      <c r="H287" s="226">
        <v>258</v>
      </c>
      <c r="I287" s="228">
        <v>258</v>
      </c>
      <c r="J287" s="229" t="s">
        <v>712</v>
      </c>
      <c r="K287" s="230">
        <f t="shared" si="153"/>
        <v>43</v>
      </c>
      <c r="L287" s="231">
        <f t="shared" si="154"/>
        <v>0.2</v>
      </c>
      <c r="M287" s="226" t="s">
        <v>616</v>
      </c>
      <c r="N287" s="232">
        <v>43040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97</v>
      </c>
      <c r="B288" s="224">
        <v>42997</v>
      </c>
      <c r="C288" s="224"/>
      <c r="D288" s="225" t="s">
        <v>782</v>
      </c>
      <c r="E288" s="226" t="s">
        <v>654</v>
      </c>
      <c r="F288" s="227">
        <v>215</v>
      </c>
      <c r="G288" s="226"/>
      <c r="H288" s="226">
        <v>258</v>
      </c>
      <c r="I288" s="228">
        <v>258</v>
      </c>
      <c r="J288" s="260" t="s">
        <v>712</v>
      </c>
      <c r="K288" s="230">
        <v>43</v>
      </c>
      <c r="L288" s="231">
        <v>0.2</v>
      </c>
      <c r="M288" s="226" t="s">
        <v>616</v>
      </c>
      <c r="N288" s="232">
        <v>43040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54">
        <v>98</v>
      </c>
      <c r="B289" s="255">
        <v>42998</v>
      </c>
      <c r="C289" s="255"/>
      <c r="D289" s="256" t="s">
        <v>783</v>
      </c>
      <c r="E289" s="257" t="s">
        <v>654</v>
      </c>
      <c r="F289" s="227">
        <v>75</v>
      </c>
      <c r="G289" s="257"/>
      <c r="H289" s="257">
        <v>90</v>
      </c>
      <c r="I289" s="259">
        <v>90</v>
      </c>
      <c r="J289" s="229" t="s">
        <v>784</v>
      </c>
      <c r="K289" s="230">
        <f t="shared" ref="K289:K294" si="155">H289-F289</f>
        <v>15</v>
      </c>
      <c r="L289" s="231">
        <f t="shared" ref="L289:L294" si="156">K289/F289</f>
        <v>0.2</v>
      </c>
      <c r="M289" s="226" t="s">
        <v>616</v>
      </c>
      <c r="N289" s="232">
        <v>43019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54">
        <v>99</v>
      </c>
      <c r="B290" s="255">
        <v>43011</v>
      </c>
      <c r="C290" s="255"/>
      <c r="D290" s="256" t="s">
        <v>636</v>
      </c>
      <c r="E290" s="257" t="s">
        <v>654</v>
      </c>
      <c r="F290" s="258">
        <v>315</v>
      </c>
      <c r="G290" s="257"/>
      <c r="H290" s="257">
        <v>392</v>
      </c>
      <c r="I290" s="259">
        <v>384</v>
      </c>
      <c r="J290" s="260" t="s">
        <v>785</v>
      </c>
      <c r="K290" s="230">
        <f t="shared" si="155"/>
        <v>77</v>
      </c>
      <c r="L290" s="261">
        <f t="shared" si="156"/>
        <v>0.24444444444444444</v>
      </c>
      <c r="M290" s="257" t="s">
        <v>616</v>
      </c>
      <c r="N290" s="262">
        <v>43017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54">
        <v>100</v>
      </c>
      <c r="B291" s="255">
        <v>43013</v>
      </c>
      <c r="C291" s="255"/>
      <c r="D291" s="256" t="s">
        <v>477</v>
      </c>
      <c r="E291" s="257" t="s">
        <v>654</v>
      </c>
      <c r="F291" s="258">
        <v>145</v>
      </c>
      <c r="G291" s="257"/>
      <c r="H291" s="257">
        <v>179</v>
      </c>
      <c r="I291" s="259">
        <v>180</v>
      </c>
      <c r="J291" s="260" t="s">
        <v>786</v>
      </c>
      <c r="K291" s="230">
        <f t="shared" si="155"/>
        <v>34</v>
      </c>
      <c r="L291" s="261">
        <f t="shared" si="156"/>
        <v>0.23448275862068965</v>
      </c>
      <c r="M291" s="257" t="s">
        <v>616</v>
      </c>
      <c r="N291" s="262">
        <v>43025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54">
        <v>101</v>
      </c>
      <c r="B292" s="255">
        <v>43014</v>
      </c>
      <c r="C292" s="255"/>
      <c r="D292" s="256" t="s">
        <v>342</v>
      </c>
      <c r="E292" s="257" t="s">
        <v>654</v>
      </c>
      <c r="F292" s="258">
        <v>256</v>
      </c>
      <c r="G292" s="257"/>
      <c r="H292" s="257">
        <v>323</v>
      </c>
      <c r="I292" s="259">
        <v>320</v>
      </c>
      <c r="J292" s="260" t="s">
        <v>712</v>
      </c>
      <c r="K292" s="230">
        <f t="shared" si="155"/>
        <v>67</v>
      </c>
      <c r="L292" s="261">
        <f t="shared" si="156"/>
        <v>0.26171875</v>
      </c>
      <c r="M292" s="257" t="s">
        <v>616</v>
      </c>
      <c r="N292" s="262">
        <v>43067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54">
        <v>102</v>
      </c>
      <c r="B293" s="255">
        <v>43017</v>
      </c>
      <c r="C293" s="255"/>
      <c r="D293" s="256" t="s">
        <v>360</v>
      </c>
      <c r="E293" s="257" t="s">
        <v>654</v>
      </c>
      <c r="F293" s="258">
        <v>137.5</v>
      </c>
      <c r="G293" s="257"/>
      <c r="H293" s="257">
        <v>184</v>
      </c>
      <c r="I293" s="259">
        <v>183</v>
      </c>
      <c r="J293" s="260" t="s">
        <v>787</v>
      </c>
      <c r="K293" s="230">
        <f t="shared" si="155"/>
        <v>46.5</v>
      </c>
      <c r="L293" s="261">
        <f t="shared" si="156"/>
        <v>0.33818181818181819</v>
      </c>
      <c r="M293" s="257" t="s">
        <v>616</v>
      </c>
      <c r="N293" s="262">
        <v>43108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54">
        <v>103</v>
      </c>
      <c r="B294" s="255">
        <v>43018</v>
      </c>
      <c r="C294" s="255"/>
      <c r="D294" s="256" t="s">
        <v>788</v>
      </c>
      <c r="E294" s="257" t="s">
        <v>654</v>
      </c>
      <c r="F294" s="258">
        <v>125.5</v>
      </c>
      <c r="G294" s="257"/>
      <c r="H294" s="257">
        <v>158</v>
      </c>
      <c r="I294" s="259">
        <v>155</v>
      </c>
      <c r="J294" s="260" t="s">
        <v>789</v>
      </c>
      <c r="K294" s="230">
        <f t="shared" si="155"/>
        <v>32.5</v>
      </c>
      <c r="L294" s="261">
        <f t="shared" si="156"/>
        <v>0.25896414342629481</v>
      </c>
      <c r="M294" s="257" t="s">
        <v>616</v>
      </c>
      <c r="N294" s="262">
        <v>43067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54">
        <v>104</v>
      </c>
      <c r="B295" s="255">
        <v>43018</v>
      </c>
      <c r="C295" s="255"/>
      <c r="D295" s="256" t="s">
        <v>790</v>
      </c>
      <c r="E295" s="257" t="s">
        <v>654</v>
      </c>
      <c r="F295" s="258">
        <v>895</v>
      </c>
      <c r="G295" s="257"/>
      <c r="H295" s="257">
        <v>1122.5</v>
      </c>
      <c r="I295" s="259">
        <v>1078</v>
      </c>
      <c r="J295" s="260" t="s">
        <v>791</v>
      </c>
      <c r="K295" s="230">
        <v>227.5</v>
      </c>
      <c r="L295" s="261">
        <v>0.25418994413407803</v>
      </c>
      <c r="M295" s="257" t="s">
        <v>616</v>
      </c>
      <c r="N295" s="262">
        <v>43117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54">
        <v>105</v>
      </c>
      <c r="B296" s="255">
        <v>43020</v>
      </c>
      <c r="C296" s="255"/>
      <c r="D296" s="256" t="s">
        <v>351</v>
      </c>
      <c r="E296" s="257" t="s">
        <v>654</v>
      </c>
      <c r="F296" s="258">
        <v>525</v>
      </c>
      <c r="G296" s="257"/>
      <c r="H296" s="257">
        <v>629</v>
      </c>
      <c r="I296" s="259">
        <v>629</v>
      </c>
      <c r="J296" s="260" t="s">
        <v>712</v>
      </c>
      <c r="K296" s="230">
        <v>104</v>
      </c>
      <c r="L296" s="261">
        <v>0.19809523809523799</v>
      </c>
      <c r="M296" s="257" t="s">
        <v>616</v>
      </c>
      <c r="N296" s="262">
        <v>43119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54">
        <v>106</v>
      </c>
      <c r="B297" s="255">
        <v>43046</v>
      </c>
      <c r="C297" s="255"/>
      <c r="D297" s="256" t="s">
        <v>397</v>
      </c>
      <c r="E297" s="257" t="s">
        <v>654</v>
      </c>
      <c r="F297" s="258">
        <v>740</v>
      </c>
      <c r="G297" s="257"/>
      <c r="H297" s="257">
        <v>892.5</v>
      </c>
      <c r="I297" s="259">
        <v>900</v>
      </c>
      <c r="J297" s="260" t="s">
        <v>792</v>
      </c>
      <c r="K297" s="230">
        <f t="shared" ref="K297:K299" si="157">H297-F297</f>
        <v>152.5</v>
      </c>
      <c r="L297" s="261">
        <f t="shared" ref="L297:L299" si="158">K297/F297</f>
        <v>0.20608108108108109</v>
      </c>
      <c r="M297" s="257" t="s">
        <v>616</v>
      </c>
      <c r="N297" s="262">
        <v>43052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3">
        <v>107</v>
      </c>
      <c r="B298" s="224">
        <v>43073</v>
      </c>
      <c r="C298" s="224"/>
      <c r="D298" s="225" t="s">
        <v>793</v>
      </c>
      <c r="E298" s="226" t="s">
        <v>654</v>
      </c>
      <c r="F298" s="227">
        <v>118.5</v>
      </c>
      <c r="G298" s="226"/>
      <c r="H298" s="226">
        <v>143.5</v>
      </c>
      <c r="I298" s="228">
        <v>145</v>
      </c>
      <c r="J298" s="229" t="s">
        <v>643</v>
      </c>
      <c r="K298" s="230">
        <f t="shared" si="157"/>
        <v>25</v>
      </c>
      <c r="L298" s="231">
        <f t="shared" si="158"/>
        <v>0.2109704641350211</v>
      </c>
      <c r="M298" s="226" t="s">
        <v>616</v>
      </c>
      <c r="N298" s="232">
        <v>43097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3">
        <v>108</v>
      </c>
      <c r="B299" s="234">
        <v>43090</v>
      </c>
      <c r="C299" s="234"/>
      <c r="D299" s="235" t="s">
        <v>445</v>
      </c>
      <c r="E299" s="236" t="s">
        <v>654</v>
      </c>
      <c r="F299" s="237">
        <v>715</v>
      </c>
      <c r="G299" s="237"/>
      <c r="H299" s="238">
        <v>500</v>
      </c>
      <c r="I299" s="238">
        <v>872</v>
      </c>
      <c r="J299" s="239" t="s">
        <v>794</v>
      </c>
      <c r="K299" s="240">
        <f t="shared" si="157"/>
        <v>-215</v>
      </c>
      <c r="L299" s="241">
        <f t="shared" si="158"/>
        <v>-0.30069930069930068</v>
      </c>
      <c r="M299" s="237" t="s">
        <v>633</v>
      </c>
      <c r="N299" s="234">
        <v>43670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3">
        <v>109</v>
      </c>
      <c r="B300" s="224">
        <v>43098</v>
      </c>
      <c r="C300" s="224"/>
      <c r="D300" s="225" t="s">
        <v>636</v>
      </c>
      <c r="E300" s="226" t="s">
        <v>654</v>
      </c>
      <c r="F300" s="227">
        <v>435</v>
      </c>
      <c r="G300" s="226"/>
      <c r="H300" s="226">
        <v>542.5</v>
      </c>
      <c r="I300" s="228">
        <v>539</v>
      </c>
      <c r="J300" s="229" t="s">
        <v>712</v>
      </c>
      <c r="K300" s="230">
        <v>107.5</v>
      </c>
      <c r="L300" s="231">
        <v>0.247126436781609</v>
      </c>
      <c r="M300" s="226" t="s">
        <v>616</v>
      </c>
      <c r="N300" s="232">
        <v>43206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3">
        <v>110</v>
      </c>
      <c r="B301" s="224">
        <v>43098</v>
      </c>
      <c r="C301" s="224"/>
      <c r="D301" s="225" t="s">
        <v>584</v>
      </c>
      <c r="E301" s="226" t="s">
        <v>654</v>
      </c>
      <c r="F301" s="227">
        <v>885</v>
      </c>
      <c r="G301" s="226"/>
      <c r="H301" s="226">
        <v>1090</v>
      </c>
      <c r="I301" s="228">
        <v>1084</v>
      </c>
      <c r="J301" s="229" t="s">
        <v>712</v>
      </c>
      <c r="K301" s="230">
        <v>205</v>
      </c>
      <c r="L301" s="231">
        <v>0.23163841807909599</v>
      </c>
      <c r="M301" s="226" t="s">
        <v>616</v>
      </c>
      <c r="N301" s="232">
        <v>43213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63">
        <v>111</v>
      </c>
      <c r="B302" s="264">
        <v>43192</v>
      </c>
      <c r="C302" s="264"/>
      <c r="D302" s="242" t="s">
        <v>795</v>
      </c>
      <c r="E302" s="237" t="s">
        <v>654</v>
      </c>
      <c r="F302" s="265">
        <v>478.5</v>
      </c>
      <c r="G302" s="237"/>
      <c r="H302" s="237">
        <v>442</v>
      </c>
      <c r="I302" s="238">
        <v>613</v>
      </c>
      <c r="J302" s="239" t="s">
        <v>796</v>
      </c>
      <c r="K302" s="240">
        <f t="shared" ref="K302:K305" si="159">H302-F302</f>
        <v>-36.5</v>
      </c>
      <c r="L302" s="241">
        <f t="shared" ref="L302:L305" si="160">K302/F302</f>
        <v>-7.6280041797283177E-2</v>
      </c>
      <c r="M302" s="237" t="s">
        <v>633</v>
      </c>
      <c r="N302" s="234">
        <v>43762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3">
        <v>112</v>
      </c>
      <c r="B303" s="234">
        <v>43194</v>
      </c>
      <c r="C303" s="234"/>
      <c r="D303" s="235" t="s">
        <v>797</v>
      </c>
      <c r="E303" s="236" t="s">
        <v>654</v>
      </c>
      <c r="F303" s="237">
        <f>141.5-7.3</f>
        <v>134.19999999999999</v>
      </c>
      <c r="G303" s="237"/>
      <c r="H303" s="238">
        <v>77</v>
      </c>
      <c r="I303" s="238">
        <v>180</v>
      </c>
      <c r="J303" s="239" t="s">
        <v>798</v>
      </c>
      <c r="K303" s="240">
        <f t="shared" si="159"/>
        <v>-57.199999999999989</v>
      </c>
      <c r="L303" s="241">
        <f t="shared" si="160"/>
        <v>-0.42622950819672129</v>
      </c>
      <c r="M303" s="237" t="s">
        <v>633</v>
      </c>
      <c r="N303" s="234">
        <v>43522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3">
        <v>113</v>
      </c>
      <c r="B304" s="234">
        <v>43209</v>
      </c>
      <c r="C304" s="234"/>
      <c r="D304" s="235" t="s">
        <v>799</v>
      </c>
      <c r="E304" s="236" t="s">
        <v>654</v>
      </c>
      <c r="F304" s="237">
        <v>430</v>
      </c>
      <c r="G304" s="237"/>
      <c r="H304" s="238">
        <v>220</v>
      </c>
      <c r="I304" s="238">
        <v>537</v>
      </c>
      <c r="J304" s="239" t="s">
        <v>800</v>
      </c>
      <c r="K304" s="240">
        <f t="shared" si="159"/>
        <v>-210</v>
      </c>
      <c r="L304" s="241">
        <f t="shared" si="160"/>
        <v>-0.48837209302325579</v>
      </c>
      <c r="M304" s="237" t="s">
        <v>633</v>
      </c>
      <c r="N304" s="234">
        <v>43252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54">
        <v>114</v>
      </c>
      <c r="B305" s="255">
        <v>43220</v>
      </c>
      <c r="C305" s="255"/>
      <c r="D305" s="256" t="s">
        <v>398</v>
      </c>
      <c r="E305" s="257" t="s">
        <v>654</v>
      </c>
      <c r="F305" s="257">
        <v>153.5</v>
      </c>
      <c r="G305" s="257"/>
      <c r="H305" s="257">
        <v>196</v>
      </c>
      <c r="I305" s="259">
        <v>196</v>
      </c>
      <c r="J305" s="229" t="s">
        <v>801</v>
      </c>
      <c r="K305" s="230">
        <f t="shared" si="159"/>
        <v>42.5</v>
      </c>
      <c r="L305" s="231">
        <f t="shared" si="160"/>
        <v>0.27687296416938112</v>
      </c>
      <c r="M305" s="226" t="s">
        <v>616</v>
      </c>
      <c r="N305" s="232">
        <v>43605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3">
        <v>115</v>
      </c>
      <c r="B306" s="234">
        <v>43306</v>
      </c>
      <c r="C306" s="234"/>
      <c r="D306" s="235" t="s">
        <v>771</v>
      </c>
      <c r="E306" s="236" t="s">
        <v>654</v>
      </c>
      <c r="F306" s="237">
        <v>27.5</v>
      </c>
      <c r="G306" s="237"/>
      <c r="H306" s="238">
        <v>13.1</v>
      </c>
      <c r="I306" s="238">
        <v>60</v>
      </c>
      <c r="J306" s="239" t="s">
        <v>802</v>
      </c>
      <c r="K306" s="240">
        <v>-14.4</v>
      </c>
      <c r="L306" s="241">
        <v>-0.52363636363636401</v>
      </c>
      <c r="M306" s="237" t="s">
        <v>633</v>
      </c>
      <c r="N306" s="234">
        <v>43138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63">
        <v>116</v>
      </c>
      <c r="B307" s="264">
        <v>43318</v>
      </c>
      <c r="C307" s="264"/>
      <c r="D307" s="242" t="s">
        <v>803</v>
      </c>
      <c r="E307" s="237" t="s">
        <v>654</v>
      </c>
      <c r="F307" s="237">
        <v>148.5</v>
      </c>
      <c r="G307" s="237"/>
      <c r="H307" s="237">
        <v>102</v>
      </c>
      <c r="I307" s="238">
        <v>182</v>
      </c>
      <c r="J307" s="239" t="s">
        <v>804</v>
      </c>
      <c r="K307" s="240">
        <f>H307-F307</f>
        <v>-46.5</v>
      </c>
      <c r="L307" s="241">
        <f>K307/F307</f>
        <v>-0.31313131313131315</v>
      </c>
      <c r="M307" s="237" t="s">
        <v>633</v>
      </c>
      <c r="N307" s="234">
        <v>43661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3">
        <v>117</v>
      </c>
      <c r="B308" s="224">
        <v>43335</v>
      </c>
      <c r="C308" s="224"/>
      <c r="D308" s="225" t="s">
        <v>805</v>
      </c>
      <c r="E308" s="226" t="s">
        <v>654</v>
      </c>
      <c r="F308" s="257">
        <v>285</v>
      </c>
      <c r="G308" s="226"/>
      <c r="H308" s="226">
        <v>355</v>
      </c>
      <c r="I308" s="228">
        <v>364</v>
      </c>
      <c r="J308" s="229" t="s">
        <v>806</v>
      </c>
      <c r="K308" s="230">
        <v>70</v>
      </c>
      <c r="L308" s="231">
        <v>0.24561403508771901</v>
      </c>
      <c r="M308" s="226" t="s">
        <v>616</v>
      </c>
      <c r="N308" s="232">
        <v>43455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3">
        <v>118</v>
      </c>
      <c r="B309" s="224">
        <v>43341</v>
      </c>
      <c r="C309" s="224"/>
      <c r="D309" s="225" t="s">
        <v>386</v>
      </c>
      <c r="E309" s="226" t="s">
        <v>654</v>
      </c>
      <c r="F309" s="257">
        <v>525</v>
      </c>
      <c r="G309" s="226"/>
      <c r="H309" s="226">
        <v>585</v>
      </c>
      <c r="I309" s="228">
        <v>635</v>
      </c>
      <c r="J309" s="229" t="s">
        <v>807</v>
      </c>
      <c r="K309" s="230">
        <f t="shared" ref="K309:K325" si="161">H309-F309</f>
        <v>60</v>
      </c>
      <c r="L309" s="231">
        <f t="shared" ref="L309:L325" si="162">K309/F309</f>
        <v>0.11428571428571428</v>
      </c>
      <c r="M309" s="226" t="s">
        <v>616</v>
      </c>
      <c r="N309" s="232">
        <v>43662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3">
        <v>119</v>
      </c>
      <c r="B310" s="224">
        <v>43395</v>
      </c>
      <c r="C310" s="224"/>
      <c r="D310" s="225" t="s">
        <v>370</v>
      </c>
      <c r="E310" s="226" t="s">
        <v>654</v>
      </c>
      <c r="F310" s="257">
        <v>475</v>
      </c>
      <c r="G310" s="226"/>
      <c r="H310" s="226">
        <v>574</v>
      </c>
      <c r="I310" s="228">
        <v>570</v>
      </c>
      <c r="J310" s="229" t="s">
        <v>712</v>
      </c>
      <c r="K310" s="230">
        <f t="shared" si="161"/>
        <v>99</v>
      </c>
      <c r="L310" s="231">
        <f t="shared" si="162"/>
        <v>0.20842105263157895</v>
      </c>
      <c r="M310" s="226" t="s">
        <v>616</v>
      </c>
      <c r="N310" s="232">
        <v>43403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54">
        <v>120</v>
      </c>
      <c r="B311" s="255">
        <v>43397</v>
      </c>
      <c r="C311" s="255"/>
      <c r="D311" s="256" t="s">
        <v>393</v>
      </c>
      <c r="E311" s="257" t="s">
        <v>654</v>
      </c>
      <c r="F311" s="257">
        <v>707.5</v>
      </c>
      <c r="G311" s="257"/>
      <c r="H311" s="257">
        <v>872</v>
      </c>
      <c r="I311" s="259">
        <v>872</v>
      </c>
      <c r="J311" s="260" t="s">
        <v>712</v>
      </c>
      <c r="K311" s="230">
        <f t="shared" si="161"/>
        <v>164.5</v>
      </c>
      <c r="L311" s="261">
        <f t="shared" si="162"/>
        <v>0.23250883392226149</v>
      </c>
      <c r="M311" s="257" t="s">
        <v>616</v>
      </c>
      <c r="N311" s="262">
        <v>43482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4">
        <v>121</v>
      </c>
      <c r="B312" s="255">
        <v>43398</v>
      </c>
      <c r="C312" s="255"/>
      <c r="D312" s="256" t="s">
        <v>808</v>
      </c>
      <c r="E312" s="257" t="s">
        <v>654</v>
      </c>
      <c r="F312" s="257">
        <v>162</v>
      </c>
      <c r="G312" s="257"/>
      <c r="H312" s="257">
        <v>204</v>
      </c>
      <c r="I312" s="259">
        <v>209</v>
      </c>
      <c r="J312" s="260" t="s">
        <v>809</v>
      </c>
      <c r="K312" s="230">
        <f t="shared" si="161"/>
        <v>42</v>
      </c>
      <c r="L312" s="261">
        <f t="shared" si="162"/>
        <v>0.25925925925925924</v>
      </c>
      <c r="M312" s="257" t="s">
        <v>616</v>
      </c>
      <c r="N312" s="262">
        <v>43539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54">
        <v>122</v>
      </c>
      <c r="B313" s="255">
        <v>43399</v>
      </c>
      <c r="C313" s="255"/>
      <c r="D313" s="256" t="s">
        <v>496</v>
      </c>
      <c r="E313" s="257" t="s">
        <v>654</v>
      </c>
      <c r="F313" s="257">
        <v>240</v>
      </c>
      <c r="G313" s="257"/>
      <c r="H313" s="257">
        <v>297</v>
      </c>
      <c r="I313" s="259">
        <v>297</v>
      </c>
      <c r="J313" s="260" t="s">
        <v>712</v>
      </c>
      <c r="K313" s="266">
        <f t="shared" si="161"/>
        <v>57</v>
      </c>
      <c r="L313" s="261">
        <f t="shared" si="162"/>
        <v>0.23749999999999999</v>
      </c>
      <c r="M313" s="257" t="s">
        <v>616</v>
      </c>
      <c r="N313" s="262">
        <v>43417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3">
        <v>123</v>
      </c>
      <c r="B314" s="224">
        <v>43439</v>
      </c>
      <c r="C314" s="224"/>
      <c r="D314" s="225" t="s">
        <v>810</v>
      </c>
      <c r="E314" s="226" t="s">
        <v>654</v>
      </c>
      <c r="F314" s="226">
        <v>202.5</v>
      </c>
      <c r="G314" s="226"/>
      <c r="H314" s="226">
        <v>255</v>
      </c>
      <c r="I314" s="228">
        <v>252</v>
      </c>
      <c r="J314" s="229" t="s">
        <v>712</v>
      </c>
      <c r="K314" s="230">
        <f t="shared" si="161"/>
        <v>52.5</v>
      </c>
      <c r="L314" s="231">
        <f t="shared" si="162"/>
        <v>0.25925925925925924</v>
      </c>
      <c r="M314" s="226" t="s">
        <v>616</v>
      </c>
      <c r="N314" s="232">
        <v>43542</v>
      </c>
      <c r="O314" s="1"/>
      <c r="P314" s="1"/>
      <c r="Q314" s="1"/>
      <c r="R314" s="6" t="s">
        <v>811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54">
        <v>124</v>
      </c>
      <c r="B315" s="255">
        <v>43465</v>
      </c>
      <c r="C315" s="224"/>
      <c r="D315" s="256" t="s">
        <v>426</v>
      </c>
      <c r="E315" s="257" t="s">
        <v>654</v>
      </c>
      <c r="F315" s="257">
        <v>710</v>
      </c>
      <c r="G315" s="257"/>
      <c r="H315" s="257">
        <v>866</v>
      </c>
      <c r="I315" s="259">
        <v>866</v>
      </c>
      <c r="J315" s="260" t="s">
        <v>712</v>
      </c>
      <c r="K315" s="230">
        <f t="shared" si="161"/>
        <v>156</v>
      </c>
      <c r="L315" s="231">
        <f t="shared" si="162"/>
        <v>0.21971830985915494</v>
      </c>
      <c r="M315" s="226" t="s">
        <v>616</v>
      </c>
      <c r="N315" s="232">
        <v>43553</v>
      </c>
      <c r="O315" s="1"/>
      <c r="P315" s="1"/>
      <c r="Q315" s="1"/>
      <c r="R315" s="6" t="s">
        <v>811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54">
        <v>125</v>
      </c>
      <c r="B316" s="255">
        <v>43522</v>
      </c>
      <c r="C316" s="255"/>
      <c r="D316" s="256" t="s">
        <v>154</v>
      </c>
      <c r="E316" s="257" t="s">
        <v>654</v>
      </c>
      <c r="F316" s="257">
        <v>337.25</v>
      </c>
      <c r="G316" s="257"/>
      <c r="H316" s="257">
        <v>398.5</v>
      </c>
      <c r="I316" s="259">
        <v>411</v>
      </c>
      <c r="J316" s="229" t="s">
        <v>812</v>
      </c>
      <c r="K316" s="230">
        <f t="shared" si="161"/>
        <v>61.25</v>
      </c>
      <c r="L316" s="231">
        <f t="shared" si="162"/>
        <v>0.1816160118606375</v>
      </c>
      <c r="M316" s="226" t="s">
        <v>616</v>
      </c>
      <c r="N316" s="232">
        <v>43760</v>
      </c>
      <c r="O316" s="1"/>
      <c r="P316" s="1"/>
      <c r="Q316" s="1"/>
      <c r="R316" s="6" t="s">
        <v>811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67">
        <v>126</v>
      </c>
      <c r="B317" s="268">
        <v>43559</v>
      </c>
      <c r="C317" s="268"/>
      <c r="D317" s="269" t="s">
        <v>813</v>
      </c>
      <c r="E317" s="270" t="s">
        <v>654</v>
      </c>
      <c r="F317" s="270">
        <v>130</v>
      </c>
      <c r="G317" s="270"/>
      <c r="H317" s="270">
        <v>65</v>
      </c>
      <c r="I317" s="271">
        <v>158</v>
      </c>
      <c r="J317" s="239" t="s">
        <v>814</v>
      </c>
      <c r="K317" s="240">
        <f t="shared" si="161"/>
        <v>-65</v>
      </c>
      <c r="L317" s="241">
        <f t="shared" si="162"/>
        <v>-0.5</v>
      </c>
      <c r="M317" s="237" t="s">
        <v>633</v>
      </c>
      <c r="N317" s="234">
        <v>43726</v>
      </c>
      <c r="O317" s="1"/>
      <c r="P317" s="1"/>
      <c r="Q317" s="1"/>
      <c r="R317" s="6" t="s">
        <v>815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72">
        <v>127</v>
      </c>
      <c r="B318" s="273">
        <v>43017</v>
      </c>
      <c r="C318" s="273"/>
      <c r="D318" s="274" t="s">
        <v>187</v>
      </c>
      <c r="E318" s="275" t="s">
        <v>654</v>
      </c>
      <c r="F318" s="275">
        <v>141.5</v>
      </c>
      <c r="G318" s="276"/>
      <c r="H318" s="276">
        <v>183.5</v>
      </c>
      <c r="I318" s="276">
        <v>210</v>
      </c>
      <c r="J318" s="277" t="s">
        <v>816</v>
      </c>
      <c r="K318" s="278">
        <f t="shared" si="161"/>
        <v>42</v>
      </c>
      <c r="L318" s="279">
        <f t="shared" si="162"/>
        <v>0.29681978798586572</v>
      </c>
      <c r="M318" s="275" t="s">
        <v>616</v>
      </c>
      <c r="N318" s="273">
        <v>43042</v>
      </c>
      <c r="O318" s="1"/>
      <c r="P318" s="1"/>
      <c r="Q318" s="1"/>
      <c r="R318" s="6" t="s">
        <v>815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67">
        <v>128</v>
      </c>
      <c r="B319" s="268">
        <v>43074</v>
      </c>
      <c r="C319" s="268"/>
      <c r="D319" s="269" t="s">
        <v>817</v>
      </c>
      <c r="E319" s="270" t="s">
        <v>654</v>
      </c>
      <c r="F319" s="265">
        <v>172</v>
      </c>
      <c r="G319" s="270"/>
      <c r="H319" s="270">
        <v>155.25</v>
      </c>
      <c r="I319" s="271">
        <v>230</v>
      </c>
      <c r="J319" s="239" t="s">
        <v>818</v>
      </c>
      <c r="K319" s="240">
        <f t="shared" si="161"/>
        <v>-16.75</v>
      </c>
      <c r="L319" s="241">
        <f t="shared" si="162"/>
        <v>-9.7383720930232565E-2</v>
      </c>
      <c r="M319" s="237" t="s">
        <v>633</v>
      </c>
      <c r="N319" s="234">
        <v>43787</v>
      </c>
      <c r="O319" s="1"/>
      <c r="P319" s="1"/>
      <c r="Q319" s="1"/>
      <c r="R319" s="6" t="s">
        <v>815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54">
        <v>129</v>
      </c>
      <c r="B320" s="255">
        <v>43398</v>
      </c>
      <c r="C320" s="255"/>
      <c r="D320" s="256" t="s">
        <v>109</v>
      </c>
      <c r="E320" s="257" t="s">
        <v>654</v>
      </c>
      <c r="F320" s="257">
        <v>698.5</v>
      </c>
      <c r="G320" s="257"/>
      <c r="H320" s="257">
        <v>890</v>
      </c>
      <c r="I320" s="259">
        <v>890</v>
      </c>
      <c r="J320" s="229" t="s">
        <v>819</v>
      </c>
      <c r="K320" s="230">
        <f t="shared" si="161"/>
        <v>191.5</v>
      </c>
      <c r="L320" s="231">
        <f t="shared" si="162"/>
        <v>0.27415891195418757</v>
      </c>
      <c r="M320" s="226" t="s">
        <v>616</v>
      </c>
      <c r="N320" s="232">
        <v>44328</v>
      </c>
      <c r="O320" s="1"/>
      <c r="P320" s="1"/>
      <c r="Q320" s="1"/>
      <c r="R320" s="6" t="s">
        <v>811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54">
        <v>130</v>
      </c>
      <c r="B321" s="255">
        <v>42877</v>
      </c>
      <c r="C321" s="255"/>
      <c r="D321" s="256" t="s">
        <v>385</v>
      </c>
      <c r="E321" s="257" t="s">
        <v>654</v>
      </c>
      <c r="F321" s="257">
        <v>127.6</v>
      </c>
      <c r="G321" s="257"/>
      <c r="H321" s="257">
        <v>138</v>
      </c>
      <c r="I321" s="259">
        <v>190</v>
      </c>
      <c r="J321" s="229" t="s">
        <v>820</v>
      </c>
      <c r="K321" s="230">
        <f t="shared" si="161"/>
        <v>10.400000000000006</v>
      </c>
      <c r="L321" s="231">
        <f t="shared" si="162"/>
        <v>8.1504702194357417E-2</v>
      </c>
      <c r="M321" s="226" t="s">
        <v>616</v>
      </c>
      <c r="N321" s="232">
        <v>43774</v>
      </c>
      <c r="O321" s="1"/>
      <c r="P321" s="1"/>
      <c r="Q321" s="1"/>
      <c r="R321" s="6" t="s">
        <v>815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54">
        <v>131</v>
      </c>
      <c r="B322" s="255">
        <v>43158</v>
      </c>
      <c r="C322" s="255"/>
      <c r="D322" s="256" t="s">
        <v>821</v>
      </c>
      <c r="E322" s="257" t="s">
        <v>654</v>
      </c>
      <c r="F322" s="257">
        <v>317</v>
      </c>
      <c r="G322" s="257"/>
      <c r="H322" s="257">
        <v>382.5</v>
      </c>
      <c r="I322" s="259">
        <v>398</v>
      </c>
      <c r="J322" s="229" t="s">
        <v>822</v>
      </c>
      <c r="K322" s="230">
        <f t="shared" si="161"/>
        <v>65.5</v>
      </c>
      <c r="L322" s="231">
        <f t="shared" si="162"/>
        <v>0.20662460567823343</v>
      </c>
      <c r="M322" s="226" t="s">
        <v>616</v>
      </c>
      <c r="N322" s="232">
        <v>44238</v>
      </c>
      <c r="O322" s="1"/>
      <c r="P322" s="1"/>
      <c r="Q322" s="1"/>
      <c r="R322" s="6" t="s">
        <v>815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67">
        <v>132</v>
      </c>
      <c r="B323" s="268">
        <v>43164</v>
      </c>
      <c r="C323" s="268"/>
      <c r="D323" s="269" t="s">
        <v>146</v>
      </c>
      <c r="E323" s="270" t="s">
        <v>654</v>
      </c>
      <c r="F323" s="265">
        <f>510-14.4</f>
        <v>495.6</v>
      </c>
      <c r="G323" s="270"/>
      <c r="H323" s="270">
        <v>350</v>
      </c>
      <c r="I323" s="271">
        <v>672</v>
      </c>
      <c r="J323" s="239" t="s">
        <v>823</v>
      </c>
      <c r="K323" s="240">
        <f t="shared" si="161"/>
        <v>-145.60000000000002</v>
      </c>
      <c r="L323" s="241">
        <f t="shared" si="162"/>
        <v>-0.29378531073446329</v>
      </c>
      <c r="M323" s="237" t="s">
        <v>633</v>
      </c>
      <c r="N323" s="234">
        <v>43887</v>
      </c>
      <c r="O323" s="1"/>
      <c r="P323" s="1"/>
      <c r="Q323" s="1"/>
      <c r="R323" s="6" t="s">
        <v>811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67">
        <v>133</v>
      </c>
      <c r="B324" s="268">
        <v>43237</v>
      </c>
      <c r="C324" s="268"/>
      <c r="D324" s="269" t="s">
        <v>488</v>
      </c>
      <c r="E324" s="270" t="s">
        <v>654</v>
      </c>
      <c r="F324" s="265">
        <v>230.3</v>
      </c>
      <c r="G324" s="270"/>
      <c r="H324" s="270">
        <v>102.5</v>
      </c>
      <c r="I324" s="271">
        <v>348</v>
      </c>
      <c r="J324" s="239" t="s">
        <v>824</v>
      </c>
      <c r="K324" s="240">
        <f t="shared" si="161"/>
        <v>-127.80000000000001</v>
      </c>
      <c r="L324" s="241">
        <f t="shared" si="162"/>
        <v>-0.55492835432045162</v>
      </c>
      <c r="M324" s="237" t="s">
        <v>633</v>
      </c>
      <c r="N324" s="234">
        <v>43896</v>
      </c>
      <c r="O324" s="1"/>
      <c r="P324" s="1"/>
      <c r="Q324" s="1"/>
      <c r="R324" s="6" t="s">
        <v>811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54">
        <v>134</v>
      </c>
      <c r="B325" s="255">
        <v>43258</v>
      </c>
      <c r="C325" s="255"/>
      <c r="D325" s="256" t="s">
        <v>450</v>
      </c>
      <c r="E325" s="257" t="s">
        <v>654</v>
      </c>
      <c r="F325" s="257">
        <f>342.5-5.1</f>
        <v>337.4</v>
      </c>
      <c r="G325" s="257"/>
      <c r="H325" s="257">
        <v>412.5</v>
      </c>
      <c r="I325" s="259">
        <v>439</v>
      </c>
      <c r="J325" s="229" t="s">
        <v>825</v>
      </c>
      <c r="K325" s="230">
        <f t="shared" si="161"/>
        <v>75.100000000000023</v>
      </c>
      <c r="L325" s="231">
        <f t="shared" si="162"/>
        <v>0.22258446947243635</v>
      </c>
      <c r="M325" s="226" t="s">
        <v>616</v>
      </c>
      <c r="N325" s="232">
        <v>44230</v>
      </c>
      <c r="O325" s="1"/>
      <c r="P325" s="1"/>
      <c r="Q325" s="1"/>
      <c r="R325" s="6" t="s">
        <v>815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80">
        <v>135</v>
      </c>
      <c r="B326" s="281">
        <v>43285</v>
      </c>
      <c r="C326" s="281"/>
      <c r="D326" s="20" t="s">
        <v>56</v>
      </c>
      <c r="E326" s="282" t="s">
        <v>654</v>
      </c>
      <c r="F326" s="283">
        <f>127.5-5.53</f>
        <v>121.97</v>
      </c>
      <c r="G326" s="282"/>
      <c r="H326" s="282"/>
      <c r="I326" s="284">
        <v>170</v>
      </c>
      <c r="J326" s="285" t="s">
        <v>619</v>
      </c>
      <c r="K326" s="286"/>
      <c r="L326" s="287"/>
      <c r="M326" s="16" t="s">
        <v>619</v>
      </c>
      <c r="N326" s="288"/>
      <c r="O326" s="1"/>
      <c r="P326" s="1"/>
      <c r="Q326" s="1"/>
      <c r="R326" s="6" t="s">
        <v>811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67">
        <v>136</v>
      </c>
      <c r="B327" s="268">
        <v>43294</v>
      </c>
      <c r="C327" s="268"/>
      <c r="D327" s="269" t="s">
        <v>372</v>
      </c>
      <c r="E327" s="270" t="s">
        <v>654</v>
      </c>
      <c r="F327" s="265">
        <v>46.5</v>
      </c>
      <c r="G327" s="270"/>
      <c r="H327" s="270">
        <v>17</v>
      </c>
      <c r="I327" s="271">
        <v>59</v>
      </c>
      <c r="J327" s="239" t="s">
        <v>826</v>
      </c>
      <c r="K327" s="240">
        <f t="shared" ref="K327:K335" si="163">H327-F327</f>
        <v>-29.5</v>
      </c>
      <c r="L327" s="241">
        <f t="shared" ref="L327:L335" si="164">K327/F327</f>
        <v>-0.63440860215053763</v>
      </c>
      <c r="M327" s="237" t="s">
        <v>633</v>
      </c>
      <c r="N327" s="234">
        <v>43887</v>
      </c>
      <c r="O327" s="1"/>
      <c r="P327" s="1"/>
      <c r="Q327" s="1"/>
      <c r="R327" s="6" t="s">
        <v>811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54">
        <v>137</v>
      </c>
      <c r="B328" s="255">
        <v>43396</v>
      </c>
      <c r="C328" s="255"/>
      <c r="D328" s="256" t="s">
        <v>428</v>
      </c>
      <c r="E328" s="257" t="s">
        <v>654</v>
      </c>
      <c r="F328" s="257">
        <v>156.5</v>
      </c>
      <c r="G328" s="257"/>
      <c r="H328" s="257">
        <v>207.5</v>
      </c>
      <c r="I328" s="259">
        <v>191</v>
      </c>
      <c r="J328" s="229" t="s">
        <v>712</v>
      </c>
      <c r="K328" s="230">
        <f t="shared" si="163"/>
        <v>51</v>
      </c>
      <c r="L328" s="231">
        <f t="shared" si="164"/>
        <v>0.32587859424920129</v>
      </c>
      <c r="M328" s="226" t="s">
        <v>616</v>
      </c>
      <c r="N328" s="232">
        <v>44369</v>
      </c>
      <c r="O328" s="1"/>
      <c r="P328" s="1"/>
      <c r="Q328" s="1"/>
      <c r="R328" s="6" t="s">
        <v>811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54">
        <v>138</v>
      </c>
      <c r="B329" s="255">
        <v>43439</v>
      </c>
      <c r="C329" s="255"/>
      <c r="D329" s="256" t="s">
        <v>332</v>
      </c>
      <c r="E329" s="257" t="s">
        <v>654</v>
      </c>
      <c r="F329" s="257">
        <v>259.5</v>
      </c>
      <c r="G329" s="257"/>
      <c r="H329" s="257">
        <v>320</v>
      </c>
      <c r="I329" s="259">
        <v>320</v>
      </c>
      <c r="J329" s="229" t="s">
        <v>712</v>
      </c>
      <c r="K329" s="230">
        <f t="shared" si="163"/>
        <v>60.5</v>
      </c>
      <c r="L329" s="231">
        <f t="shared" si="164"/>
        <v>0.23314065510597304</v>
      </c>
      <c r="M329" s="226" t="s">
        <v>616</v>
      </c>
      <c r="N329" s="232">
        <v>44323</v>
      </c>
      <c r="O329" s="1"/>
      <c r="P329" s="1"/>
      <c r="Q329" s="1"/>
      <c r="R329" s="6" t="s">
        <v>811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67">
        <v>139</v>
      </c>
      <c r="B330" s="268">
        <v>43439</v>
      </c>
      <c r="C330" s="268"/>
      <c r="D330" s="269" t="s">
        <v>827</v>
      </c>
      <c r="E330" s="270" t="s">
        <v>654</v>
      </c>
      <c r="F330" s="270">
        <v>715</v>
      </c>
      <c r="G330" s="270"/>
      <c r="H330" s="270">
        <v>445</v>
      </c>
      <c r="I330" s="271">
        <v>840</v>
      </c>
      <c r="J330" s="239" t="s">
        <v>828</v>
      </c>
      <c r="K330" s="240">
        <f t="shared" si="163"/>
        <v>-270</v>
      </c>
      <c r="L330" s="241">
        <f t="shared" si="164"/>
        <v>-0.3776223776223776</v>
      </c>
      <c r="M330" s="237" t="s">
        <v>633</v>
      </c>
      <c r="N330" s="234">
        <v>43800</v>
      </c>
      <c r="O330" s="1"/>
      <c r="P330" s="1"/>
      <c r="Q330" s="1"/>
      <c r="R330" s="6" t="s">
        <v>811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54">
        <v>140</v>
      </c>
      <c r="B331" s="255">
        <v>43469</v>
      </c>
      <c r="C331" s="255"/>
      <c r="D331" s="256" t="s">
        <v>159</v>
      </c>
      <c r="E331" s="257" t="s">
        <v>654</v>
      </c>
      <c r="F331" s="257">
        <v>875</v>
      </c>
      <c r="G331" s="257"/>
      <c r="H331" s="257">
        <v>1165</v>
      </c>
      <c r="I331" s="259">
        <v>1185</v>
      </c>
      <c r="J331" s="229" t="s">
        <v>829</v>
      </c>
      <c r="K331" s="230">
        <f t="shared" si="163"/>
        <v>290</v>
      </c>
      <c r="L331" s="231">
        <f t="shared" si="164"/>
        <v>0.33142857142857141</v>
      </c>
      <c r="M331" s="226" t="s">
        <v>616</v>
      </c>
      <c r="N331" s="232">
        <v>43847</v>
      </c>
      <c r="O331" s="1"/>
      <c r="P331" s="1"/>
      <c r="Q331" s="1"/>
      <c r="R331" s="6" t="s">
        <v>811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54">
        <v>141</v>
      </c>
      <c r="B332" s="255">
        <v>43559</v>
      </c>
      <c r="C332" s="255"/>
      <c r="D332" s="256" t="s">
        <v>348</v>
      </c>
      <c r="E332" s="257" t="s">
        <v>654</v>
      </c>
      <c r="F332" s="257">
        <f>387-14.63</f>
        <v>372.37</v>
      </c>
      <c r="G332" s="257"/>
      <c r="H332" s="257">
        <v>490</v>
      </c>
      <c r="I332" s="259">
        <v>490</v>
      </c>
      <c r="J332" s="229" t="s">
        <v>712</v>
      </c>
      <c r="K332" s="230">
        <f t="shared" si="163"/>
        <v>117.63</v>
      </c>
      <c r="L332" s="231">
        <f t="shared" si="164"/>
        <v>0.31589548030185027</v>
      </c>
      <c r="M332" s="226" t="s">
        <v>616</v>
      </c>
      <c r="N332" s="232">
        <v>43850</v>
      </c>
      <c r="O332" s="1"/>
      <c r="P332" s="1"/>
      <c r="Q332" s="1"/>
      <c r="R332" s="6" t="s">
        <v>811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67">
        <v>142</v>
      </c>
      <c r="B333" s="268">
        <v>43578</v>
      </c>
      <c r="C333" s="268"/>
      <c r="D333" s="269" t="s">
        <v>830</v>
      </c>
      <c r="E333" s="270" t="s">
        <v>618</v>
      </c>
      <c r="F333" s="270">
        <v>220</v>
      </c>
      <c r="G333" s="270"/>
      <c r="H333" s="270">
        <v>127.5</v>
      </c>
      <c r="I333" s="271">
        <v>284</v>
      </c>
      <c r="J333" s="239" t="s">
        <v>831</v>
      </c>
      <c r="K333" s="240">
        <f t="shared" si="163"/>
        <v>-92.5</v>
      </c>
      <c r="L333" s="241">
        <f t="shared" si="164"/>
        <v>-0.42045454545454547</v>
      </c>
      <c r="M333" s="237" t="s">
        <v>633</v>
      </c>
      <c r="N333" s="234">
        <v>43896</v>
      </c>
      <c r="O333" s="1"/>
      <c r="P333" s="1"/>
      <c r="Q333" s="1"/>
      <c r="R333" s="6" t="s">
        <v>811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54">
        <v>143</v>
      </c>
      <c r="B334" s="255">
        <v>43622</v>
      </c>
      <c r="C334" s="255"/>
      <c r="D334" s="256" t="s">
        <v>497</v>
      </c>
      <c r="E334" s="257" t="s">
        <v>618</v>
      </c>
      <c r="F334" s="257">
        <v>332.8</v>
      </c>
      <c r="G334" s="257"/>
      <c r="H334" s="257">
        <v>405</v>
      </c>
      <c r="I334" s="259">
        <v>419</v>
      </c>
      <c r="J334" s="229" t="s">
        <v>832</v>
      </c>
      <c r="K334" s="230">
        <f t="shared" si="163"/>
        <v>72.199999999999989</v>
      </c>
      <c r="L334" s="231">
        <f t="shared" si="164"/>
        <v>0.21694711538461534</v>
      </c>
      <c r="M334" s="226" t="s">
        <v>616</v>
      </c>
      <c r="N334" s="232">
        <v>43860</v>
      </c>
      <c r="O334" s="1"/>
      <c r="P334" s="1"/>
      <c r="Q334" s="1"/>
      <c r="R334" s="6" t="s">
        <v>815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48">
        <v>144</v>
      </c>
      <c r="B335" s="247">
        <v>43641</v>
      </c>
      <c r="C335" s="247"/>
      <c r="D335" s="248" t="s">
        <v>152</v>
      </c>
      <c r="E335" s="249" t="s">
        <v>654</v>
      </c>
      <c r="F335" s="249">
        <v>386</v>
      </c>
      <c r="G335" s="250"/>
      <c r="H335" s="250">
        <v>395</v>
      </c>
      <c r="I335" s="250">
        <v>452</v>
      </c>
      <c r="J335" s="251" t="s">
        <v>833</v>
      </c>
      <c r="K335" s="252">
        <f t="shared" si="163"/>
        <v>9</v>
      </c>
      <c r="L335" s="253">
        <f t="shared" si="164"/>
        <v>2.3316062176165803E-2</v>
      </c>
      <c r="M335" s="249" t="s">
        <v>745</v>
      </c>
      <c r="N335" s="247">
        <v>43868</v>
      </c>
      <c r="O335" s="1"/>
      <c r="P335" s="1"/>
      <c r="Q335" s="1"/>
      <c r="R335" s="6" t="s">
        <v>815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48">
        <v>145</v>
      </c>
      <c r="B336" s="247">
        <v>43707</v>
      </c>
      <c r="C336" s="247"/>
      <c r="D336" s="248" t="s">
        <v>132</v>
      </c>
      <c r="E336" s="249" t="s">
        <v>654</v>
      </c>
      <c r="F336" s="249">
        <v>137.5</v>
      </c>
      <c r="G336" s="250"/>
      <c r="H336" s="250">
        <v>138.5</v>
      </c>
      <c r="I336" s="250">
        <v>190</v>
      </c>
      <c r="J336" s="251" t="s">
        <v>1093</v>
      </c>
      <c r="K336" s="252">
        <f t="shared" ref="K336" si="165">H336-F336</f>
        <v>1</v>
      </c>
      <c r="L336" s="253">
        <f t="shared" ref="L336" si="166">K336/F336</f>
        <v>7.2727272727272727E-3</v>
      </c>
      <c r="M336" s="249" t="s">
        <v>745</v>
      </c>
      <c r="N336" s="247">
        <v>44432</v>
      </c>
      <c r="O336" s="1"/>
      <c r="P336" s="1"/>
      <c r="Q336" s="1"/>
      <c r="R336" s="6" t="s">
        <v>811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54">
        <v>146</v>
      </c>
      <c r="B337" s="255">
        <v>43731</v>
      </c>
      <c r="C337" s="255"/>
      <c r="D337" s="256" t="s">
        <v>441</v>
      </c>
      <c r="E337" s="257" t="s">
        <v>654</v>
      </c>
      <c r="F337" s="257">
        <v>235</v>
      </c>
      <c r="G337" s="257"/>
      <c r="H337" s="257">
        <v>295</v>
      </c>
      <c r="I337" s="259">
        <v>296</v>
      </c>
      <c r="J337" s="229" t="s">
        <v>834</v>
      </c>
      <c r="K337" s="230">
        <f t="shared" ref="K337:K342" si="167">H337-F337</f>
        <v>60</v>
      </c>
      <c r="L337" s="231">
        <f t="shared" ref="L337:L342" si="168">K337/F337</f>
        <v>0.25531914893617019</v>
      </c>
      <c r="M337" s="226" t="s">
        <v>616</v>
      </c>
      <c r="N337" s="232">
        <v>43844</v>
      </c>
      <c r="O337" s="1"/>
      <c r="P337" s="1"/>
      <c r="Q337" s="1"/>
      <c r="R337" s="6" t="s">
        <v>815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54">
        <v>147</v>
      </c>
      <c r="B338" s="255">
        <v>43752</v>
      </c>
      <c r="C338" s="255"/>
      <c r="D338" s="256" t="s">
        <v>835</v>
      </c>
      <c r="E338" s="257" t="s">
        <v>654</v>
      </c>
      <c r="F338" s="257">
        <v>277.5</v>
      </c>
      <c r="G338" s="257"/>
      <c r="H338" s="257">
        <v>333</v>
      </c>
      <c r="I338" s="259">
        <v>333</v>
      </c>
      <c r="J338" s="229" t="s">
        <v>836</v>
      </c>
      <c r="K338" s="230">
        <f t="shared" si="167"/>
        <v>55.5</v>
      </c>
      <c r="L338" s="231">
        <f t="shared" si="168"/>
        <v>0.2</v>
      </c>
      <c r="M338" s="226" t="s">
        <v>616</v>
      </c>
      <c r="N338" s="232">
        <v>43846</v>
      </c>
      <c r="O338" s="1"/>
      <c r="P338" s="1"/>
      <c r="Q338" s="1"/>
      <c r="R338" s="6" t="s">
        <v>811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54">
        <v>148</v>
      </c>
      <c r="B339" s="255">
        <v>43752</v>
      </c>
      <c r="C339" s="255"/>
      <c r="D339" s="256" t="s">
        <v>837</v>
      </c>
      <c r="E339" s="257" t="s">
        <v>654</v>
      </c>
      <c r="F339" s="257">
        <v>930</v>
      </c>
      <c r="G339" s="257"/>
      <c r="H339" s="257">
        <v>1165</v>
      </c>
      <c r="I339" s="259">
        <v>1200</v>
      </c>
      <c r="J339" s="229" t="s">
        <v>838</v>
      </c>
      <c r="K339" s="230">
        <f t="shared" si="167"/>
        <v>235</v>
      </c>
      <c r="L339" s="231">
        <f t="shared" si="168"/>
        <v>0.25268817204301075</v>
      </c>
      <c r="M339" s="226" t="s">
        <v>616</v>
      </c>
      <c r="N339" s="232">
        <v>43847</v>
      </c>
      <c r="O339" s="1"/>
      <c r="P339" s="1"/>
      <c r="Q339" s="1"/>
      <c r="R339" s="6" t="s">
        <v>815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54">
        <v>149</v>
      </c>
      <c r="B340" s="255">
        <v>43753</v>
      </c>
      <c r="C340" s="255"/>
      <c r="D340" s="256" t="s">
        <v>839</v>
      </c>
      <c r="E340" s="257" t="s">
        <v>654</v>
      </c>
      <c r="F340" s="227">
        <v>111</v>
      </c>
      <c r="G340" s="257"/>
      <c r="H340" s="257">
        <v>141</v>
      </c>
      <c r="I340" s="259">
        <v>141</v>
      </c>
      <c r="J340" s="229" t="s">
        <v>637</v>
      </c>
      <c r="K340" s="230">
        <f t="shared" si="167"/>
        <v>30</v>
      </c>
      <c r="L340" s="231">
        <f t="shared" si="168"/>
        <v>0.27027027027027029</v>
      </c>
      <c r="M340" s="226" t="s">
        <v>616</v>
      </c>
      <c r="N340" s="232">
        <v>44328</v>
      </c>
      <c r="O340" s="1"/>
      <c r="P340" s="1"/>
      <c r="Q340" s="1"/>
      <c r="R340" s="6" t="s">
        <v>815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54">
        <v>150</v>
      </c>
      <c r="B341" s="255">
        <v>43753</v>
      </c>
      <c r="C341" s="255"/>
      <c r="D341" s="256" t="s">
        <v>840</v>
      </c>
      <c r="E341" s="257" t="s">
        <v>654</v>
      </c>
      <c r="F341" s="227">
        <v>296</v>
      </c>
      <c r="G341" s="257"/>
      <c r="H341" s="257">
        <v>370</v>
      </c>
      <c r="I341" s="259">
        <v>370</v>
      </c>
      <c r="J341" s="229" t="s">
        <v>712</v>
      </c>
      <c r="K341" s="230">
        <f t="shared" si="167"/>
        <v>74</v>
      </c>
      <c r="L341" s="231">
        <f t="shared" si="168"/>
        <v>0.25</v>
      </c>
      <c r="M341" s="226" t="s">
        <v>616</v>
      </c>
      <c r="N341" s="232">
        <v>43853</v>
      </c>
      <c r="O341" s="1"/>
      <c r="P341" s="1"/>
      <c r="Q341" s="1"/>
      <c r="R341" s="6" t="s">
        <v>815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54">
        <v>151</v>
      </c>
      <c r="B342" s="255">
        <v>43754</v>
      </c>
      <c r="C342" s="255"/>
      <c r="D342" s="256" t="s">
        <v>841</v>
      </c>
      <c r="E342" s="257" t="s">
        <v>654</v>
      </c>
      <c r="F342" s="227">
        <v>300</v>
      </c>
      <c r="G342" s="257"/>
      <c r="H342" s="257">
        <v>382.5</v>
      </c>
      <c r="I342" s="259">
        <v>344</v>
      </c>
      <c r="J342" s="229" t="s">
        <v>842</v>
      </c>
      <c r="K342" s="230">
        <f t="shared" si="167"/>
        <v>82.5</v>
      </c>
      <c r="L342" s="231">
        <f t="shared" si="168"/>
        <v>0.27500000000000002</v>
      </c>
      <c r="M342" s="226" t="s">
        <v>616</v>
      </c>
      <c r="N342" s="232">
        <v>44238</v>
      </c>
      <c r="O342" s="1"/>
      <c r="P342" s="1"/>
      <c r="Q342" s="1"/>
      <c r="R342" s="6" t="s">
        <v>815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89">
        <v>152</v>
      </c>
      <c r="B343" s="290">
        <v>43832</v>
      </c>
      <c r="C343" s="290"/>
      <c r="D343" s="291" t="s">
        <v>843</v>
      </c>
      <c r="E343" s="58" t="s">
        <v>654</v>
      </c>
      <c r="F343" s="292" t="s">
        <v>844</v>
      </c>
      <c r="G343" s="58"/>
      <c r="H343" s="58"/>
      <c r="I343" s="293">
        <v>590</v>
      </c>
      <c r="J343" s="285" t="s">
        <v>619</v>
      </c>
      <c r="K343" s="285"/>
      <c r="L343" s="294"/>
      <c r="M343" s="295" t="s">
        <v>619</v>
      </c>
      <c r="N343" s="296"/>
      <c r="O343" s="1"/>
      <c r="P343" s="1"/>
      <c r="Q343" s="1"/>
      <c r="R343" s="6" t="s">
        <v>815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54">
        <v>153</v>
      </c>
      <c r="B344" s="255">
        <v>43966</v>
      </c>
      <c r="C344" s="255"/>
      <c r="D344" s="256" t="s">
        <v>72</v>
      </c>
      <c r="E344" s="257" t="s">
        <v>654</v>
      </c>
      <c r="F344" s="227">
        <v>67.5</v>
      </c>
      <c r="G344" s="257"/>
      <c r="H344" s="257">
        <v>86</v>
      </c>
      <c r="I344" s="259">
        <v>86</v>
      </c>
      <c r="J344" s="229" t="s">
        <v>845</v>
      </c>
      <c r="K344" s="230">
        <f t="shared" ref="K344:K351" si="169">H344-F344</f>
        <v>18.5</v>
      </c>
      <c r="L344" s="231">
        <f t="shared" ref="L344:L351" si="170">K344/F344</f>
        <v>0.27407407407407408</v>
      </c>
      <c r="M344" s="226" t="s">
        <v>616</v>
      </c>
      <c r="N344" s="232">
        <v>44008</v>
      </c>
      <c r="O344" s="1"/>
      <c r="P344" s="1"/>
      <c r="Q344" s="1"/>
      <c r="R344" s="6" t="s">
        <v>815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54">
        <v>154</v>
      </c>
      <c r="B345" s="255">
        <v>44035</v>
      </c>
      <c r="C345" s="255"/>
      <c r="D345" s="256" t="s">
        <v>496</v>
      </c>
      <c r="E345" s="257" t="s">
        <v>654</v>
      </c>
      <c r="F345" s="227">
        <v>231</v>
      </c>
      <c r="G345" s="257"/>
      <c r="H345" s="257">
        <v>281</v>
      </c>
      <c r="I345" s="259">
        <v>281</v>
      </c>
      <c r="J345" s="229" t="s">
        <v>712</v>
      </c>
      <c r="K345" s="230">
        <f t="shared" si="169"/>
        <v>50</v>
      </c>
      <c r="L345" s="231">
        <f t="shared" si="170"/>
        <v>0.21645021645021645</v>
      </c>
      <c r="M345" s="226" t="s">
        <v>616</v>
      </c>
      <c r="N345" s="232">
        <v>44358</v>
      </c>
      <c r="O345" s="1"/>
      <c r="P345" s="1"/>
      <c r="Q345" s="1"/>
      <c r="R345" s="6" t="s">
        <v>815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54">
        <v>155</v>
      </c>
      <c r="B346" s="255">
        <v>44092</v>
      </c>
      <c r="C346" s="255"/>
      <c r="D346" s="256" t="s">
        <v>417</v>
      </c>
      <c r="E346" s="257" t="s">
        <v>654</v>
      </c>
      <c r="F346" s="257">
        <v>206</v>
      </c>
      <c r="G346" s="257"/>
      <c r="H346" s="257">
        <v>248</v>
      </c>
      <c r="I346" s="259">
        <v>248</v>
      </c>
      <c r="J346" s="229" t="s">
        <v>712</v>
      </c>
      <c r="K346" s="230">
        <f t="shared" si="169"/>
        <v>42</v>
      </c>
      <c r="L346" s="231">
        <f t="shared" si="170"/>
        <v>0.20388349514563106</v>
      </c>
      <c r="M346" s="226" t="s">
        <v>616</v>
      </c>
      <c r="N346" s="232">
        <v>44214</v>
      </c>
      <c r="O346" s="1"/>
      <c r="P346" s="1"/>
      <c r="Q346" s="1"/>
      <c r="R346" s="6" t="s">
        <v>815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54">
        <v>156</v>
      </c>
      <c r="B347" s="255">
        <v>44140</v>
      </c>
      <c r="C347" s="255"/>
      <c r="D347" s="256" t="s">
        <v>417</v>
      </c>
      <c r="E347" s="257" t="s">
        <v>654</v>
      </c>
      <c r="F347" s="257">
        <v>182.5</v>
      </c>
      <c r="G347" s="257"/>
      <c r="H347" s="257">
        <v>248</v>
      </c>
      <c r="I347" s="259">
        <v>248</v>
      </c>
      <c r="J347" s="229" t="s">
        <v>712</v>
      </c>
      <c r="K347" s="230">
        <f t="shared" si="169"/>
        <v>65.5</v>
      </c>
      <c r="L347" s="231">
        <f t="shared" si="170"/>
        <v>0.35890410958904112</v>
      </c>
      <c r="M347" s="226" t="s">
        <v>616</v>
      </c>
      <c r="N347" s="232">
        <v>44214</v>
      </c>
      <c r="O347" s="1"/>
      <c r="P347" s="1"/>
      <c r="Q347" s="1"/>
      <c r="R347" s="6" t="s">
        <v>815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54">
        <v>157</v>
      </c>
      <c r="B348" s="255">
        <v>44140</v>
      </c>
      <c r="C348" s="255"/>
      <c r="D348" s="256" t="s">
        <v>332</v>
      </c>
      <c r="E348" s="257" t="s">
        <v>654</v>
      </c>
      <c r="F348" s="257">
        <v>247.5</v>
      </c>
      <c r="G348" s="257"/>
      <c r="H348" s="257">
        <v>320</v>
      </c>
      <c r="I348" s="259">
        <v>320</v>
      </c>
      <c r="J348" s="229" t="s">
        <v>712</v>
      </c>
      <c r="K348" s="230">
        <f t="shared" si="169"/>
        <v>72.5</v>
      </c>
      <c r="L348" s="231">
        <f t="shared" si="170"/>
        <v>0.29292929292929293</v>
      </c>
      <c r="M348" s="226" t="s">
        <v>616</v>
      </c>
      <c r="N348" s="232">
        <v>44323</v>
      </c>
      <c r="O348" s="1"/>
      <c r="P348" s="1"/>
      <c r="Q348" s="1"/>
      <c r="R348" s="6" t="s">
        <v>815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54">
        <v>158</v>
      </c>
      <c r="B349" s="255">
        <v>44140</v>
      </c>
      <c r="C349" s="255"/>
      <c r="D349" s="256" t="s">
        <v>273</v>
      </c>
      <c r="E349" s="257" t="s">
        <v>654</v>
      </c>
      <c r="F349" s="227">
        <v>925</v>
      </c>
      <c r="G349" s="257"/>
      <c r="H349" s="257">
        <v>1095</v>
      </c>
      <c r="I349" s="259">
        <v>1093</v>
      </c>
      <c r="J349" s="229" t="s">
        <v>846</v>
      </c>
      <c r="K349" s="230">
        <f t="shared" si="169"/>
        <v>170</v>
      </c>
      <c r="L349" s="231">
        <f t="shared" si="170"/>
        <v>0.18378378378378379</v>
      </c>
      <c r="M349" s="226" t="s">
        <v>616</v>
      </c>
      <c r="N349" s="232">
        <v>44201</v>
      </c>
      <c r="O349" s="1"/>
      <c r="P349" s="1"/>
      <c r="Q349" s="1"/>
      <c r="R349" s="6" t="s">
        <v>815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54">
        <v>159</v>
      </c>
      <c r="B350" s="255">
        <v>44140</v>
      </c>
      <c r="C350" s="255"/>
      <c r="D350" s="256" t="s">
        <v>348</v>
      </c>
      <c r="E350" s="257" t="s">
        <v>654</v>
      </c>
      <c r="F350" s="227">
        <v>332.5</v>
      </c>
      <c r="G350" s="257"/>
      <c r="H350" s="257">
        <v>393</v>
      </c>
      <c r="I350" s="259">
        <v>406</v>
      </c>
      <c r="J350" s="229" t="s">
        <v>847</v>
      </c>
      <c r="K350" s="230">
        <f t="shared" si="169"/>
        <v>60.5</v>
      </c>
      <c r="L350" s="231">
        <f t="shared" si="170"/>
        <v>0.18195488721804512</v>
      </c>
      <c r="M350" s="226" t="s">
        <v>616</v>
      </c>
      <c r="N350" s="232">
        <v>44256</v>
      </c>
      <c r="O350" s="1"/>
      <c r="P350" s="1"/>
      <c r="Q350" s="1"/>
      <c r="R350" s="6" t="s">
        <v>815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54">
        <v>160</v>
      </c>
      <c r="B351" s="255">
        <v>44141</v>
      </c>
      <c r="C351" s="255"/>
      <c r="D351" s="256" t="s">
        <v>496</v>
      </c>
      <c r="E351" s="257" t="s">
        <v>654</v>
      </c>
      <c r="F351" s="227">
        <v>231</v>
      </c>
      <c r="G351" s="257"/>
      <c r="H351" s="257">
        <v>281</v>
      </c>
      <c r="I351" s="259">
        <v>281</v>
      </c>
      <c r="J351" s="229" t="s">
        <v>712</v>
      </c>
      <c r="K351" s="230">
        <f t="shared" si="169"/>
        <v>50</v>
      </c>
      <c r="L351" s="231">
        <f t="shared" si="170"/>
        <v>0.21645021645021645</v>
      </c>
      <c r="M351" s="226" t="s">
        <v>616</v>
      </c>
      <c r="N351" s="232">
        <v>44358</v>
      </c>
      <c r="O351" s="1"/>
      <c r="P351" s="1"/>
      <c r="Q351" s="1"/>
      <c r="R351" s="6" t="s">
        <v>815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97">
        <v>161</v>
      </c>
      <c r="B352" s="290">
        <v>44187</v>
      </c>
      <c r="C352" s="290"/>
      <c r="D352" s="291" t="s">
        <v>469</v>
      </c>
      <c r="E352" s="58" t="s">
        <v>654</v>
      </c>
      <c r="F352" s="292" t="s">
        <v>848</v>
      </c>
      <c r="G352" s="58"/>
      <c r="H352" s="58"/>
      <c r="I352" s="293">
        <v>239</v>
      </c>
      <c r="J352" s="285" t="s">
        <v>619</v>
      </c>
      <c r="K352" s="285"/>
      <c r="L352" s="294"/>
      <c r="M352" s="295"/>
      <c r="N352" s="296"/>
      <c r="O352" s="1"/>
      <c r="P352" s="1"/>
      <c r="Q352" s="1"/>
      <c r="R352" s="6" t="s">
        <v>815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97">
        <v>162</v>
      </c>
      <c r="B353" s="290">
        <v>44258</v>
      </c>
      <c r="C353" s="290"/>
      <c r="D353" s="291" t="s">
        <v>843</v>
      </c>
      <c r="E353" s="58" t="s">
        <v>654</v>
      </c>
      <c r="F353" s="292" t="s">
        <v>844</v>
      </c>
      <c r="G353" s="58"/>
      <c r="H353" s="58"/>
      <c r="I353" s="293">
        <v>590</v>
      </c>
      <c r="J353" s="285" t="s">
        <v>619</v>
      </c>
      <c r="K353" s="285"/>
      <c r="L353" s="294"/>
      <c r="M353" s="295"/>
      <c r="N353" s="296"/>
      <c r="O353" s="1"/>
      <c r="P353" s="1"/>
      <c r="R353" s="6" t="s">
        <v>815</v>
      </c>
    </row>
    <row r="354" spans="1:26" ht="12.75" customHeight="1">
      <c r="A354" s="254">
        <v>163</v>
      </c>
      <c r="B354" s="255">
        <v>44274</v>
      </c>
      <c r="C354" s="255"/>
      <c r="D354" s="256" t="s">
        <v>348</v>
      </c>
      <c r="E354" s="257" t="s">
        <v>654</v>
      </c>
      <c r="F354" s="227">
        <v>355</v>
      </c>
      <c r="G354" s="257"/>
      <c r="H354" s="257">
        <v>422.5</v>
      </c>
      <c r="I354" s="259">
        <v>420</v>
      </c>
      <c r="J354" s="229" t="s">
        <v>849</v>
      </c>
      <c r="K354" s="230">
        <f t="shared" ref="K354:K356" si="171">H354-F354</f>
        <v>67.5</v>
      </c>
      <c r="L354" s="231">
        <f t="shared" ref="L354:L356" si="172">K354/F354</f>
        <v>0.19014084507042253</v>
      </c>
      <c r="M354" s="226" t="s">
        <v>616</v>
      </c>
      <c r="N354" s="232">
        <v>44361</v>
      </c>
      <c r="O354" s="1"/>
      <c r="R354" s="298" t="s">
        <v>815</v>
      </c>
    </row>
    <row r="355" spans="1:26" ht="12.75" customHeight="1">
      <c r="A355" s="254">
        <v>164</v>
      </c>
      <c r="B355" s="255">
        <v>44295</v>
      </c>
      <c r="C355" s="255"/>
      <c r="D355" s="256" t="s">
        <v>850</v>
      </c>
      <c r="E355" s="257" t="s">
        <v>654</v>
      </c>
      <c r="F355" s="227">
        <v>555</v>
      </c>
      <c r="G355" s="257"/>
      <c r="H355" s="257">
        <v>663</v>
      </c>
      <c r="I355" s="259">
        <v>663</v>
      </c>
      <c r="J355" s="229" t="s">
        <v>851</v>
      </c>
      <c r="K355" s="230">
        <f t="shared" si="171"/>
        <v>108</v>
      </c>
      <c r="L355" s="231">
        <f t="shared" si="172"/>
        <v>0.19459459459459461</v>
      </c>
      <c r="M355" s="226" t="s">
        <v>616</v>
      </c>
      <c r="N355" s="232">
        <v>44321</v>
      </c>
      <c r="O355" s="1"/>
      <c r="P355" s="1"/>
      <c r="Q355" s="1"/>
      <c r="R355" s="298" t="s">
        <v>815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54">
        <v>165</v>
      </c>
      <c r="B356" s="255">
        <v>44308</v>
      </c>
      <c r="C356" s="255"/>
      <c r="D356" s="256" t="s">
        <v>385</v>
      </c>
      <c r="E356" s="257" t="s">
        <v>654</v>
      </c>
      <c r="F356" s="227">
        <v>126.5</v>
      </c>
      <c r="G356" s="257"/>
      <c r="H356" s="257">
        <v>155</v>
      </c>
      <c r="I356" s="259">
        <v>155</v>
      </c>
      <c r="J356" s="229" t="s">
        <v>712</v>
      </c>
      <c r="K356" s="230">
        <f t="shared" si="171"/>
        <v>28.5</v>
      </c>
      <c r="L356" s="231">
        <f t="shared" si="172"/>
        <v>0.22529644268774704</v>
      </c>
      <c r="M356" s="226" t="s">
        <v>616</v>
      </c>
      <c r="N356" s="232">
        <v>44362</v>
      </c>
      <c r="O356" s="1"/>
      <c r="R356" s="298" t="s">
        <v>815</v>
      </c>
    </row>
    <row r="357" spans="1:26" ht="12.75" customHeight="1">
      <c r="A357" s="297">
        <v>166</v>
      </c>
      <c r="B357" s="290">
        <v>44368</v>
      </c>
      <c r="C357" s="290"/>
      <c r="D357" s="291" t="s">
        <v>404</v>
      </c>
      <c r="E357" s="58" t="s">
        <v>654</v>
      </c>
      <c r="F357" s="292" t="s">
        <v>852</v>
      </c>
      <c r="G357" s="58"/>
      <c r="H357" s="58"/>
      <c r="I357" s="293">
        <v>344</v>
      </c>
      <c r="J357" s="285" t="s">
        <v>619</v>
      </c>
      <c r="K357" s="297"/>
      <c r="L357" s="290"/>
      <c r="M357" s="290"/>
      <c r="N357" s="291"/>
      <c r="O357" s="1"/>
      <c r="R357" s="298" t="s">
        <v>815</v>
      </c>
    </row>
    <row r="358" spans="1:26" ht="12.75" customHeight="1">
      <c r="A358" s="297">
        <v>167</v>
      </c>
      <c r="B358" s="290">
        <v>44368</v>
      </c>
      <c r="C358" s="290"/>
      <c r="D358" s="291" t="s">
        <v>496</v>
      </c>
      <c r="E358" s="58" t="s">
        <v>654</v>
      </c>
      <c r="F358" s="292" t="s">
        <v>853</v>
      </c>
      <c r="G358" s="58"/>
      <c r="H358" s="58"/>
      <c r="I358" s="293">
        <v>320</v>
      </c>
      <c r="J358" s="285" t="s">
        <v>619</v>
      </c>
      <c r="K358" s="297"/>
      <c r="L358" s="290"/>
      <c r="M358" s="290"/>
      <c r="N358" s="291"/>
      <c r="O358" s="44"/>
      <c r="R358" s="298" t="s">
        <v>815</v>
      </c>
    </row>
    <row r="359" spans="1:26" ht="12.75" customHeight="1">
      <c r="A359" s="297">
        <v>168</v>
      </c>
      <c r="B359" s="290">
        <v>44406</v>
      </c>
      <c r="C359" s="290"/>
      <c r="D359" s="291" t="s">
        <v>385</v>
      </c>
      <c r="E359" s="58" t="s">
        <v>654</v>
      </c>
      <c r="F359" s="292" t="s">
        <v>870</v>
      </c>
      <c r="G359" s="58"/>
      <c r="H359" s="58"/>
      <c r="I359" s="58">
        <v>200</v>
      </c>
      <c r="J359" s="285" t="s">
        <v>619</v>
      </c>
      <c r="K359" s="297"/>
      <c r="L359" s="290"/>
      <c r="M359" s="290"/>
      <c r="N359" s="291"/>
      <c r="O359" s="44"/>
      <c r="R359" s="298" t="s">
        <v>815</v>
      </c>
    </row>
    <row r="360" spans="1:26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298"/>
    </row>
    <row r="361" spans="1:26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298"/>
    </row>
    <row r="362" spans="1:26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298"/>
    </row>
    <row r="363" spans="1:26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298"/>
    </row>
    <row r="364" spans="1:26" ht="12.75" customHeight="1">
      <c r="A364" s="297"/>
      <c r="B364" s="299" t="s">
        <v>854</v>
      </c>
      <c r="F364" s="61"/>
      <c r="G364" s="61"/>
      <c r="H364" s="61"/>
      <c r="I364" s="61"/>
      <c r="J364" s="44"/>
      <c r="K364" s="61"/>
      <c r="L364" s="61"/>
      <c r="M364" s="61"/>
      <c r="O364" s="44"/>
      <c r="R364" s="298"/>
    </row>
    <row r="365" spans="1:26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1:26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26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26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1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1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1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1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1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1:18" ht="12.75" customHeight="1">
      <c r="A374" s="300"/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1:18" ht="12.75" customHeight="1">
      <c r="A375" s="300"/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1:18" ht="12.75" customHeight="1">
      <c r="A376" s="58"/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1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1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1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1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1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1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1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1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  <row r="538" spans="6:18" ht="12.75" customHeight="1">
      <c r="F538" s="61"/>
      <c r="G538" s="61"/>
      <c r="H538" s="61"/>
      <c r="I538" s="61"/>
      <c r="J538" s="44"/>
      <c r="K538" s="61"/>
      <c r="L538" s="61"/>
      <c r="M538" s="61"/>
      <c r="O538" s="44"/>
      <c r="R538" s="61"/>
    </row>
    <row r="539" spans="6:18" ht="12.75" customHeight="1">
      <c r="F539" s="61"/>
      <c r="G539" s="61"/>
      <c r="H539" s="61"/>
      <c r="I539" s="61"/>
      <c r="J539" s="44"/>
      <c r="K539" s="61"/>
      <c r="L539" s="61"/>
      <c r="M539" s="61"/>
      <c r="O539" s="44"/>
      <c r="R539" s="61"/>
    </row>
    <row r="540" spans="6:18" ht="12.75" customHeight="1">
      <c r="F540" s="61"/>
      <c r="G540" s="61"/>
      <c r="H540" s="61"/>
      <c r="I540" s="61"/>
      <c r="J540" s="44"/>
      <c r="K540" s="61"/>
      <c r="L540" s="61"/>
      <c r="M540" s="61"/>
      <c r="O540" s="44"/>
      <c r="R540" s="61"/>
    </row>
    <row r="541" spans="6:18" ht="12.75" customHeight="1">
      <c r="F541" s="61"/>
      <c r="G541" s="61"/>
      <c r="H541" s="61"/>
      <c r="I541" s="61"/>
      <c r="J541" s="44"/>
      <c r="K541" s="61"/>
      <c r="L541" s="61"/>
      <c r="M541" s="61"/>
      <c r="O541" s="44"/>
      <c r="R541" s="61"/>
    </row>
    <row r="542" spans="6:18" ht="12.75" customHeight="1">
      <c r="F542" s="61"/>
      <c r="G542" s="61"/>
      <c r="H542" s="61"/>
      <c r="I542" s="61"/>
      <c r="J542" s="44"/>
      <c r="K542" s="61"/>
      <c r="L542" s="61"/>
      <c r="M542" s="61"/>
      <c r="O542" s="44"/>
      <c r="R542" s="61"/>
    </row>
    <row r="543" spans="6:18" ht="12.75" customHeight="1">
      <c r="F543" s="61"/>
      <c r="G543" s="61"/>
      <c r="H543" s="61"/>
      <c r="I543" s="61"/>
      <c r="J543" s="44"/>
      <c r="K543" s="61"/>
      <c r="L543" s="61"/>
      <c r="M543" s="61"/>
      <c r="O543" s="44"/>
      <c r="R543" s="61"/>
    </row>
    <row r="544" spans="6:18" ht="12.75" customHeight="1">
      <c r="F544" s="61"/>
      <c r="G544" s="61"/>
      <c r="H544" s="61"/>
      <c r="I544" s="61"/>
      <c r="J544" s="44"/>
      <c r="K544" s="61"/>
      <c r="L544" s="61"/>
      <c r="M544" s="61"/>
      <c r="O544" s="44"/>
      <c r="R544" s="61"/>
    </row>
    <row r="545" spans="6:18" ht="12.75" customHeight="1">
      <c r="F545" s="61"/>
      <c r="G545" s="61"/>
      <c r="H545" s="61"/>
      <c r="I545" s="61"/>
      <c r="J545" s="44"/>
      <c r="K545" s="61"/>
      <c r="L545" s="61"/>
      <c r="M545" s="61"/>
      <c r="O545" s="44"/>
      <c r="R545" s="61"/>
    </row>
    <row r="546" spans="6:18" ht="12.75" customHeight="1">
      <c r="F546" s="61"/>
      <c r="G546" s="61"/>
      <c r="H546" s="61"/>
      <c r="I546" s="61"/>
      <c r="J546" s="44"/>
      <c r="K546" s="61"/>
      <c r="L546" s="61"/>
      <c r="M546" s="61"/>
      <c r="O546" s="44"/>
      <c r="R546" s="61"/>
    </row>
    <row r="547" spans="6:18" ht="12.75" customHeight="1">
      <c r="F547" s="61"/>
      <c r="G547" s="61"/>
      <c r="H547" s="61"/>
      <c r="I547" s="61"/>
      <c r="J547" s="44"/>
      <c r="K547" s="61"/>
      <c r="L547" s="61"/>
      <c r="M547" s="61"/>
      <c r="O547" s="44"/>
      <c r="R547" s="61"/>
    </row>
    <row r="548" spans="6:18" ht="12.75" customHeight="1">
      <c r="F548" s="61"/>
      <c r="G548" s="61"/>
      <c r="H548" s="61"/>
      <c r="I548" s="61"/>
      <c r="J548" s="44"/>
      <c r="K548" s="61"/>
      <c r="L548" s="61"/>
      <c r="M548" s="61"/>
      <c r="O548" s="44"/>
      <c r="R548" s="61"/>
    </row>
    <row r="549" spans="6:18" ht="12.75" customHeight="1">
      <c r="F549" s="61"/>
      <c r="G549" s="61"/>
      <c r="H549" s="61"/>
      <c r="I549" s="61"/>
      <c r="J549" s="44"/>
      <c r="K549" s="61"/>
      <c r="L549" s="61"/>
      <c r="M549" s="61"/>
      <c r="O549" s="44"/>
      <c r="R549" s="61"/>
    </row>
  </sheetData>
  <autoFilter ref="R1:R372"/>
  <mergeCells count="28">
    <mergeCell ref="O109:O110"/>
    <mergeCell ref="P109:P110"/>
    <mergeCell ref="A111:A112"/>
    <mergeCell ref="B111:B112"/>
    <mergeCell ref="J111:J112"/>
    <mergeCell ref="M111:M112"/>
    <mergeCell ref="N111:N112"/>
    <mergeCell ref="O111:O112"/>
    <mergeCell ref="P111:P112"/>
    <mergeCell ref="A109:A110"/>
    <mergeCell ref="B109:B110"/>
    <mergeCell ref="J109:J110"/>
    <mergeCell ref="M109:M110"/>
    <mergeCell ref="N109:N110"/>
    <mergeCell ref="O96:O97"/>
    <mergeCell ref="P96:P97"/>
    <mergeCell ref="A96:A97"/>
    <mergeCell ref="B96:B97"/>
    <mergeCell ref="J96:J97"/>
    <mergeCell ref="M96:M97"/>
    <mergeCell ref="N96:N97"/>
    <mergeCell ref="O115:O116"/>
    <mergeCell ref="P115:P116"/>
    <mergeCell ref="A115:A116"/>
    <mergeCell ref="B115:B116"/>
    <mergeCell ref="J115:J116"/>
    <mergeCell ref="M115:M116"/>
    <mergeCell ref="N115:N1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2021-08-25T02:47:47Z</dcterms:modified>
</cp:coreProperties>
</file>