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F&amp;O)'!$R$1:$R$359</definedName>
  </definedNames>
  <calcPr calcId="124519"/>
</workbook>
</file>

<file path=xl/calcChain.xml><?xml version="1.0" encoding="utf-8"?>
<calcChain xmlns="http://schemas.openxmlformats.org/spreadsheetml/2006/main">
  <c r="K147" i="6"/>
  <c r="M147" s="1"/>
  <c r="L112"/>
  <c r="K112"/>
  <c r="L110"/>
  <c r="K110"/>
  <c r="M110" s="1"/>
  <c r="L65"/>
  <c r="K65"/>
  <c r="M65" s="1"/>
  <c r="L103"/>
  <c r="K103"/>
  <c r="M103" s="1"/>
  <c r="L109"/>
  <c r="K109"/>
  <c r="H10"/>
  <c r="L108"/>
  <c r="K108"/>
  <c r="L106"/>
  <c r="K106"/>
  <c r="K129"/>
  <c r="M129" s="1"/>
  <c r="M138"/>
  <c r="I139"/>
  <c r="I138"/>
  <c r="L59"/>
  <c r="K59"/>
  <c r="L63"/>
  <c r="K63"/>
  <c r="L58"/>
  <c r="K58"/>
  <c r="M58" s="1"/>
  <c r="L62"/>
  <c r="K62"/>
  <c r="M62" s="1"/>
  <c r="K146"/>
  <c r="M146" s="1"/>
  <c r="K141"/>
  <c r="M141" s="1"/>
  <c r="K142"/>
  <c r="M142" s="1"/>
  <c r="L104"/>
  <c r="K104"/>
  <c r="K131"/>
  <c r="M131" s="1"/>
  <c r="K144"/>
  <c r="M144" s="1"/>
  <c r="K143"/>
  <c r="M143" s="1"/>
  <c r="K140"/>
  <c r="M140" s="1"/>
  <c r="L99"/>
  <c r="K99"/>
  <c r="L57"/>
  <c r="K57"/>
  <c r="L60"/>
  <c r="K60"/>
  <c r="L55"/>
  <c r="K55"/>
  <c r="M55" s="1"/>
  <c r="L37"/>
  <c r="K37"/>
  <c r="M37" s="1"/>
  <c r="L18"/>
  <c r="K18"/>
  <c r="M18" s="1"/>
  <c r="L101"/>
  <c r="K101"/>
  <c r="L98"/>
  <c r="K98"/>
  <c r="L102"/>
  <c r="K102"/>
  <c r="M102" s="1"/>
  <c r="L87"/>
  <c r="K87"/>
  <c r="L19"/>
  <c r="K19"/>
  <c r="M19" s="1"/>
  <c r="K343"/>
  <c r="L343" s="1"/>
  <c r="K342"/>
  <c r="L342" s="1"/>
  <c r="K341"/>
  <c r="L341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29"/>
  <c r="L329" s="1"/>
  <c r="K328"/>
  <c r="L328" s="1"/>
  <c r="K327"/>
  <c r="L327" s="1"/>
  <c r="K326"/>
  <c r="L326" s="1"/>
  <c r="K325"/>
  <c r="L325" s="1"/>
  <c r="K324"/>
  <c r="L324" s="1"/>
  <c r="K322"/>
  <c r="L322" s="1"/>
  <c r="K321"/>
  <c r="L321" s="1"/>
  <c r="K320"/>
  <c r="L320" s="1"/>
  <c r="K319"/>
  <c r="L319" s="1"/>
  <c r="F319"/>
  <c r="L318"/>
  <c r="K318"/>
  <c r="L317"/>
  <c r="K317"/>
  <c r="L316"/>
  <c r="K316"/>
  <c r="L315"/>
  <c r="K315"/>
  <c r="L314"/>
  <c r="K314"/>
  <c r="F313"/>
  <c r="K312"/>
  <c r="L312" s="1"/>
  <c r="F312"/>
  <c r="L311"/>
  <c r="K311"/>
  <c r="F310"/>
  <c r="K310" s="1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2"/>
  <c r="L292" s="1"/>
  <c r="K291"/>
  <c r="L291" s="1"/>
  <c r="K290"/>
  <c r="L290" s="1"/>
  <c r="F290"/>
  <c r="L289"/>
  <c r="K289"/>
  <c r="L286"/>
  <c r="K286"/>
  <c r="L285"/>
  <c r="K285"/>
  <c r="L284"/>
  <c r="K284"/>
  <c r="L281"/>
  <c r="K281"/>
  <c r="L280"/>
  <c r="K280"/>
  <c r="L279"/>
  <c r="K279"/>
  <c r="L278"/>
  <c r="K278"/>
  <c r="L277"/>
  <c r="K277"/>
  <c r="L276"/>
  <c r="K276"/>
  <c r="L274"/>
  <c r="K274"/>
  <c r="L273"/>
  <c r="K273"/>
  <c r="L272"/>
  <c r="K272"/>
  <c r="L271"/>
  <c r="K271"/>
  <c r="L270"/>
  <c r="K270"/>
  <c r="L269"/>
  <c r="K269"/>
  <c r="L268"/>
  <c r="K268"/>
  <c r="L267"/>
  <c r="K267"/>
  <c r="L266"/>
  <c r="K266"/>
  <c r="K264"/>
  <c r="L264" s="1"/>
  <c r="L262"/>
  <c r="K262"/>
  <c r="K260"/>
  <c r="L260" s="1"/>
  <c r="L258"/>
  <c r="K258"/>
  <c r="K257"/>
  <c r="L257" s="1"/>
  <c r="L256"/>
  <c r="K256"/>
  <c r="K254"/>
  <c r="L254" s="1"/>
  <c r="L253"/>
  <c r="K253"/>
  <c r="K252"/>
  <c r="L252" s="1"/>
  <c r="K251"/>
  <c r="K250"/>
  <c r="L250" s="1"/>
  <c r="K249"/>
  <c r="L249" s="1"/>
  <c r="K247"/>
  <c r="L247" s="1"/>
  <c r="K246"/>
  <c r="L246" s="1"/>
  <c r="K245"/>
  <c r="L245" s="1"/>
  <c r="K244"/>
  <c r="L244" s="1"/>
  <c r="K243"/>
  <c r="L243" s="1"/>
  <c r="K242"/>
  <c r="L242" s="1"/>
  <c r="F242"/>
  <c r="H241"/>
  <c r="K241" s="1"/>
  <c r="L241" s="1"/>
  <c r="K238"/>
  <c r="L238" s="1"/>
  <c r="K237"/>
  <c r="L237" s="1"/>
  <c r="K236"/>
  <c r="L236" s="1"/>
  <c r="K235"/>
  <c r="L235" s="1"/>
  <c r="K234"/>
  <c r="L234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H207"/>
  <c r="F206"/>
  <c r="K206" s="1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37"/>
  <c r="M137" s="1"/>
  <c r="K136"/>
  <c r="M136" s="1"/>
  <c r="K135"/>
  <c r="M135" s="1"/>
  <c r="K134"/>
  <c r="M134" s="1"/>
  <c r="K133"/>
  <c r="M133" s="1"/>
  <c r="K132"/>
  <c r="M132" s="1"/>
  <c r="K130"/>
  <c r="M130" s="1"/>
  <c r="K128"/>
  <c r="M128" s="1"/>
  <c r="K127"/>
  <c r="M127" s="1"/>
  <c r="M125"/>
  <c r="M124"/>
  <c r="K124"/>
  <c r="M122"/>
  <c r="L100"/>
  <c r="K100"/>
  <c r="M100" s="1"/>
  <c r="M97"/>
  <c r="L97"/>
  <c r="K97"/>
  <c r="L96"/>
  <c r="K96"/>
  <c r="M96" s="1"/>
  <c r="L95"/>
  <c r="K95"/>
  <c r="M95" s="1"/>
  <c r="L94"/>
  <c r="M94" s="1"/>
  <c r="K94"/>
  <c r="M93"/>
  <c r="L93"/>
  <c r="K93"/>
  <c r="L92"/>
  <c r="K92"/>
  <c r="M92" s="1"/>
  <c r="L91"/>
  <c r="K91"/>
  <c r="M91" s="1"/>
  <c r="L90"/>
  <c r="M90" s="1"/>
  <c r="K90"/>
  <c r="M89"/>
  <c r="L89"/>
  <c r="K89"/>
  <c r="L88"/>
  <c r="K88"/>
  <c r="M88" s="1"/>
  <c r="L86"/>
  <c r="K86"/>
  <c r="M86" s="1"/>
  <c r="L85"/>
  <c r="M85" s="1"/>
  <c r="K85"/>
  <c r="L84"/>
  <c r="K84"/>
  <c r="M84" s="1"/>
  <c r="L83"/>
  <c r="K83"/>
  <c r="M83" s="1"/>
  <c r="L82"/>
  <c r="K82"/>
  <c r="M82" s="1"/>
  <c r="L81"/>
  <c r="K81"/>
  <c r="L80"/>
  <c r="K80"/>
  <c r="M80" s="1"/>
  <c r="L79"/>
  <c r="K79"/>
  <c r="M79" s="1"/>
  <c r="L78"/>
  <c r="K78"/>
  <c r="M78" s="1"/>
  <c r="L56"/>
  <c r="M56" s="1"/>
  <c r="K56"/>
  <c r="L54"/>
  <c r="K54"/>
  <c r="M54" s="1"/>
  <c r="L53"/>
  <c r="K53"/>
  <c r="M53" s="1"/>
  <c r="L52"/>
  <c r="K52"/>
  <c r="M52" s="1"/>
  <c r="L51"/>
  <c r="M51" s="1"/>
  <c r="K51"/>
  <c r="L50"/>
  <c r="K50"/>
  <c r="M50" s="1"/>
  <c r="L49"/>
  <c r="K49"/>
  <c r="M49" s="1"/>
  <c r="L48"/>
  <c r="K48"/>
  <c r="M48" s="1"/>
  <c r="L47"/>
  <c r="K47"/>
  <c r="M47" s="1"/>
  <c r="M46"/>
  <c r="L46"/>
  <c r="K46"/>
  <c r="L45"/>
  <c r="K45"/>
  <c r="M45" s="1"/>
  <c r="L44"/>
  <c r="K44"/>
  <c r="M44" s="1"/>
  <c r="L43"/>
  <c r="K43"/>
  <c r="M43" s="1"/>
  <c r="L42"/>
  <c r="K42"/>
  <c r="M42" s="1"/>
  <c r="L40"/>
  <c r="K40"/>
  <c r="M40" s="1"/>
  <c r="L39"/>
  <c r="K39"/>
  <c r="M39" s="1"/>
  <c r="M38"/>
  <c r="L38"/>
  <c r="K38"/>
  <c r="M16"/>
  <c r="L16"/>
  <c r="K16"/>
  <c r="L14"/>
  <c r="K14"/>
  <c r="M14" s="1"/>
  <c r="L12"/>
  <c r="K12"/>
  <c r="M12" s="1"/>
  <c r="L11"/>
  <c r="K11"/>
  <c r="M11" s="1"/>
  <c r="L10"/>
  <c r="K10"/>
  <c r="M7"/>
  <c r="D7" i="5"/>
  <c r="K6" i="4"/>
  <c r="K6" i="3"/>
  <c r="L6" i="2"/>
  <c r="M112" i="6" l="1"/>
  <c r="M109"/>
  <c r="M108"/>
  <c r="M10"/>
  <c r="M106"/>
  <c r="M63"/>
  <c r="M59"/>
  <c r="M99"/>
  <c r="M104"/>
  <c r="M60"/>
  <c r="M57"/>
  <c r="M101"/>
  <c r="M98"/>
  <c r="M81"/>
  <c r="M87"/>
</calcChain>
</file>

<file path=xl/sharedStrings.xml><?xml version="1.0" encoding="utf-8"?>
<sst xmlns="http://schemas.openxmlformats.org/spreadsheetml/2006/main" count="3404" uniqueCount="1239">
  <si>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</si>
  <si>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</si>
  <si>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</si>
  <si>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</si>
  <si>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</si>
  <si>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</si>
  <si>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</si>
  <si>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</si>
  <si>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</si>
  <si>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</si>
  <si>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</si>
  <si>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</si>
  <si>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</si>
  <si>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</si>
  <si>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</si>
  <si>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</si>
  <si>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</si>
  <si>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</si>
  <si>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</si>
  <si>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</si>
  <si>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</si>
  <si>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</si>
  <si>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</si>
  <si>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</si>
  <si>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</si>
  <si>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</si>
  <si>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</si>
  <si>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</si>
  <si>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</si>
  <si>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</si>
  <si>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</si>
  <si>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</si>
  <si>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</si>
  <si>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</si>
  <si>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</si>
  <si>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</si>
  <si>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</si>
  <si>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</si>
  <si>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</si>
  <si>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</si>
  <si>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</si>
  <si>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</si>
  <si>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</si>
  <si>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</si>
  <si>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</si>
  <si>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</si>
  <si>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</si>
  <si>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</si>
  <si>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</si>
  <si>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</si>
  <si>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</si>
  <si>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</si>
  <si>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</si>
  <si>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</si>
  <si>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</si>
  <si>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</si>
  <si>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</si>
  <si>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</si>
  <si>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</si>
  <si>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</si>
  <si>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</si>
  <si>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</si>
  <si>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</si>
  <si>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</si>
  <si>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</si>
  <si>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</si>
  <si>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</si>
  <si>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</si>
  <si>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</si>
  <si>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</si>
  <si>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</si>
  <si>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</si>
  <si>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</si>
  <si>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</si>
  <si>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</si>
  <si>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</si>
  <si>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</si>
  <si>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</si>
  <si>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</si>
  <si>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</si>
  <si>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</si>
  <si>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</si>
  <si>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</si>
  <si>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</si>
  <si>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</si>
  <si>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</si>
  <si>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</si>
  <si>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</si>
  <si>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</si>
  <si>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</si>
  <si>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</si>
  <si>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</si>
  <si>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</si>
  <si>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</si>
  <si>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</si>
  <si>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</si>
  <si>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</si>
  <si>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</si>
  <si>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</si>
  <si>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</si>
  <si>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</si>
  <si>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</si>
  <si>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</si>
  <si>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</si>
  <si>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</si>
  <si>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</si>
  <si>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</si>
  <si>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</si>
  <si>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</si>
  <si>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</si>
  <si>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</si>
  <si>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</si>
  <si>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</si>
  <si>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</si>
  <si>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</si>
  <si>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</si>
  <si>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</si>
  <si>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</si>
  <si>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</si>
  <si>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</si>
  <si>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</si>
  <si>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</si>
  <si>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</si>
  <si>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</si>
  <si>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</si>
  <si>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</si>
  <si>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</si>
  <si>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</si>
  <si>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</si>
  <si>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</si>
  <si>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</si>
  <si>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</si>
  <si>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</si>
  <si>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</si>
  <si>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</si>
  <si>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</si>
  <si>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</si>
  <si>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</si>
  <si>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</si>
  <si>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</si>
  <si>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</si>
  <si>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</si>
  <si>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</si>
  <si>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</si>
  <si>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</si>
  <si>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</si>
  <si>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</si>
  <si>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</si>
  <si>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</si>
  <si>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</si>
  <si>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</si>
  <si>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</si>
  <si>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</si>
  <si>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</si>
  <si>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</si>
  <si>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</si>
  <si>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</si>
  <si>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</si>
  <si>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</si>
  <si>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</si>
  <si>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</si>
  <si>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</si>
  <si>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</si>
  <si>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</si>
  <si>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</si>
  <si>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</si>
  <si>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</si>
  <si>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</si>
  <si>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</si>
  <si>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</si>
  <si>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</si>
  <si>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</si>
  <si>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</si>
  <si>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</si>
  <si>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</si>
  <si>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</si>
  <si>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</si>
  <si>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</si>
  <si>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</si>
  <si>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</si>
  <si>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</si>
  <si>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</si>
  <si>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</si>
  <si>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</si>
  <si>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</si>
  <si>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</si>
  <si>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</si>
  <si>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</si>
  <si>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</si>
  <si>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</si>
  <si>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</si>
  <si>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</si>
  <si>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</si>
  <si>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</si>
  <si>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</si>
  <si>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</si>
  <si>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</si>
  <si>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</si>
  <si>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</si>
  <si>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</si>
  <si>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</si>
  <si>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</si>
  <si>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</si>
  <si>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</si>
  <si>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</si>
  <si>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</si>
  <si>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</si>
  <si>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</si>
  <si>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</si>
  <si>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</si>
  <si>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</si>
  <si>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</si>
  <si>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</si>
  <si>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</si>
  <si>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</si>
  <si>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</si>
  <si>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</si>
  <si>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</si>
  <si>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</si>
  <si>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</si>
  <si>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</si>
  <si>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</si>
  <si>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</si>
  <si>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</si>
  <si>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</si>
  <si>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</si>
  <si>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</si>
  <si>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</si>
  <si>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</si>
  <si>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</si>
  <si>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</si>
  <si>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</si>
  <si>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</si>
  <si>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</si>
  <si>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</si>
  <si>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</si>
  <si>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</si>
  <si>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</si>
  <si>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</si>
  <si>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</si>
  <si>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</si>
  <si>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</si>
  <si>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</si>
  <si>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</si>
  <si>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</si>
  <si>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</si>
  <si>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</si>
  <si>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</si>
  <si>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</si>
  <si>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</si>
  <si>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</si>
  <si>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</si>
  <si>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</si>
  <si>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</si>
  <si>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</si>
  <si>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</si>
  <si>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</si>
  <si>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</si>
  <si>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</si>
  <si>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</si>
  <si>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</si>
  <si>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</si>
  <si>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</si>
  <si>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</si>
  <si>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</si>
  <si>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</si>
  <si>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</si>
  <si>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</si>
  <si>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</si>
  <si>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</si>
  <si>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</si>
  <si>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</si>
  <si>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</si>
  <si>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</si>
  <si>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</si>
  <si>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</si>
  <si>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</si>
  <si>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</si>
  <si>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</si>
  <si>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</si>
  <si>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</si>
  <si>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</si>
  <si>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</si>
  <si>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</si>
  <si>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</si>
  <si>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</si>
  <si>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</si>
  <si>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</si>
  <si>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</si>
  <si>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</si>
  <si>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</si>
  <si>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</si>
  <si>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</si>
  <si>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</si>
  <si>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</si>
  <si>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</si>
  <si>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</si>
  <si>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</si>
  <si>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</si>
  <si>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</si>
  <si>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</si>
  <si>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</si>
  <si>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</si>
  <si>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</si>
  <si>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</si>
  <si>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</si>
  <si>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</si>
  <si>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</si>
  <si>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</si>
  <si>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</si>
  <si>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</si>
  <si>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</si>
  <si>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</si>
  <si>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</si>
  <si>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</si>
  <si>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</si>
  <si>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</si>
  <si>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</si>
  <si>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</si>
  <si>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</si>
  <si>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</si>
  <si>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</si>
  <si>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</si>
  <si>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</si>
  <si>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</si>
  <si>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</si>
  <si>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</si>
  <si>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</si>
  <si>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</si>
  <si>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</si>
  <si>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</si>
  <si>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</si>
  <si>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</si>
  <si>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</si>
  <si>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</si>
  <si>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</si>
  <si>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</si>
  <si>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</si>
  <si>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</si>
  <si>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</si>
  <si>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</si>
  <si>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</si>
  <si>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</si>
  <si>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</si>
  <si>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</si>
  <si>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</si>
  <si>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</si>
  <si>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</si>
  <si>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</si>
  <si>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</si>
  <si>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</si>
  <si>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</si>
  <si>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</si>
  <si>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</si>
  <si>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</si>
  <si>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</si>
  <si>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</si>
  <si>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</si>
  <si>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</si>
  <si>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</si>
  <si>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</si>
  <si>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</si>
  <si>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</si>
  <si>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</si>
  <si>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</si>
  <si>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</si>
  <si>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</si>
  <si>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</si>
  <si>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</si>
  <si>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</si>
  <si>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</si>
  <si>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</si>
  <si>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</si>
  <si>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</si>
  <si>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</si>
  <si>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</si>
  <si>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</si>
  <si>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</si>
  <si>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</si>
  <si>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</si>
  <si>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</si>
  <si>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</si>
  <si>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</si>
  <si>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</si>
  <si>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</si>
  <si>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</si>
  <si>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</si>
  <si>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</si>
  <si>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</si>
  <si>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</si>
  <si>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</si>
  <si>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</si>
  <si>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</si>
  <si>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</si>
  <si>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</si>
  <si>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</si>
  <si>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</si>
  <si>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</si>
  <si>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</si>
  <si>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</si>
  <si>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</si>
  <si>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</si>
  <si>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</si>
  <si>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</si>
  <si>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</si>
  <si>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</si>
  <si>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</si>
  <si>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</si>
  <si>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</si>
  <si>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</si>
  <si>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</si>
  <si>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</si>
  <si>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</si>
  <si>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</si>
  <si>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</si>
  <si>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</si>
  <si>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</si>
  <si>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</si>
  <si>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</si>
  <si>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</si>
  <si>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</si>
  <si>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</si>
  <si>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</si>
  <si>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</si>
  <si>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</si>
  <si>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</si>
  <si>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</si>
  <si>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</si>
  <si>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</si>
  <si>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</si>
  <si>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</si>
  <si>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</si>
  <si>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</si>
  <si>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</si>
  <si>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</si>
  <si>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</si>
  <si>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</si>
  <si>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</si>
  <si>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</si>
  <si>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</si>
  <si>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</si>
  <si>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</si>
  <si>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</si>
  <si>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</si>
  <si>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</si>
  <si>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</si>
  <si>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</si>
  <si>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</si>
  <si>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</si>
  <si>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</si>
  <si>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</si>
  <si>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</si>
  <si>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</si>
  <si>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</si>
  <si>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</si>
  <si>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</si>
  <si>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</si>
  <si>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</si>
  <si>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</si>
  <si>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</si>
  <si>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</si>
  <si>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</si>
  <si>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</si>
  <si>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</si>
  <si>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</si>
  <si>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</si>
  <si>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</si>
  <si>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</si>
  <si>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</si>
  <si>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</si>
  <si>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</si>
  <si>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</si>
  <si>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</si>
  <si>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</si>
  <si>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</si>
  <si>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</si>
  <si>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</si>
  <si>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</si>
  <si>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</si>
  <si>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</si>
  <si>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</si>
  <si>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</si>
  <si>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</si>
  <si>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</si>
  <si>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</si>
  <si>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</si>
  <si>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</si>
  <si>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</si>
  <si>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</si>
  <si>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</si>
  <si>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</si>
  <si>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</si>
  <si>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</si>
  <si>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</si>
  <si>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</si>
  <si>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</si>
  <si>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</si>
  <si>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</si>
  <si>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</si>
  <si>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</si>
  <si>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</si>
  <si>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</si>
  <si>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</si>
  <si>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</si>
  <si>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</si>
  <si>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</si>
  <si>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</si>
  <si>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</si>
  <si>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</si>
  <si>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</si>
  <si>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</si>
  <si>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</si>
  <si>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</si>
  <si>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</si>
  <si>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</si>
  <si>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</si>
  <si>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</si>
  <si>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</si>
  <si>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</si>
  <si>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</si>
  <si>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</si>
  <si>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</si>
  <si>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</si>
  <si>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</si>
  <si>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</si>
  <si>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</si>
  <si>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</si>
  <si>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</si>
  <si>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</si>
  <si>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</si>
  <si>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</si>
  <si>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</si>
  <si>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</si>
  <si>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</si>
  <si>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</si>
  <si>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</si>
  <si>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</si>
  <si>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</si>
  <si>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</si>
  <si>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</si>
  <si>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</si>
  <si>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</si>
  <si>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</si>
  <si>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</si>
  <si>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</si>
  <si>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</si>
  <si>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</si>
  <si>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</si>
  <si>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</si>
  <si>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</si>
  <si>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</si>
  <si>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</si>
  <si>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</si>
  <si>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</si>
  <si>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</si>
  <si>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</si>
  <si>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</si>
  <si>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</si>
  <si>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</si>
  <si>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</si>
  <si>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</si>
  <si>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</si>
  <si>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</si>
  <si>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</si>
  <si>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</si>
  <si>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</si>
  <si>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</si>
  <si>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</si>
  <si>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</si>
  <si>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</si>
  <si>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</si>
  <si>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</si>
  <si>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</si>
  <si>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</si>
  <si>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</si>
  <si>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</si>
  <si>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</si>
  <si>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</si>
  <si>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</si>
  <si>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</si>
  <si>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</si>
  <si>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</si>
  <si>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</si>
  <si>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</si>
  <si>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</si>
  <si>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</si>
  <si>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</si>
  <si>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</si>
  <si>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</si>
  <si>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</si>
  <si>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</si>
  <si>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</si>
  <si>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</si>
  <si>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</si>
  <si>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</si>
  <si>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</si>
  <si>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</si>
  <si>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</si>
  <si>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</si>
  <si>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</si>
  <si>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</si>
  <si>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</si>
  <si>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</si>
  <si>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XTX MARKETS LLP</t>
  </si>
  <si>
    <t>MBL  &amp; CO. LIMITED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</si>
  <si>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</si>
  <si>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</si>
  <si>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</si>
  <si>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</si>
  <si>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</si>
  <si>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</si>
  <si>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</si>
  <si>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</si>
  <si>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</si>
  <si>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</si>
  <si>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</si>
  <si>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</si>
  <si>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</si>
  <si>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</si>
  <si>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</si>
  <si>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</si>
  <si>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</si>
  <si>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</si>
  <si>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</si>
  <si>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</si>
  <si>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</si>
  <si>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</si>
  <si>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Part Profit of Rs.21.5/-</t>
  </si>
  <si>
    <t>2965-2985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</si>
  <si>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</si>
  <si>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</si>
  <si>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</si>
  <si>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</si>
  <si>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</si>
  <si>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</si>
  <si>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</si>
  <si>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</si>
  <si>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1190-1205</t>
  </si>
  <si>
    <t>1300-1350</t>
  </si>
  <si>
    <t>950-970</t>
  </si>
  <si>
    <t>180-185</t>
  </si>
  <si>
    <t>847-857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</si>
  <si>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</si>
  <si>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</si>
  <si>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</si>
  <si>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</si>
  <si>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</si>
  <si>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</si>
  <si>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</si>
  <si>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</si>
  <si>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</si>
  <si>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</si>
  <si>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</si>
  <si>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</si>
  <si>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</si>
  <si>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</si>
  <si>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</si>
  <si>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</si>
  <si>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</si>
  <si>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</si>
  <si>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1595-1601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</si>
  <si>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</si>
  <si>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</si>
  <si>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</si>
  <si>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</si>
  <si>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</si>
  <si>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</si>
  <si>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</si>
  <si>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</si>
  <si>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</si>
  <si>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</si>
  <si>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</si>
  <si>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</si>
  <si>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</si>
  <si>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</si>
  <si>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</si>
  <si>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</si>
  <si>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</si>
  <si>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</si>
  <si>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</si>
  <si>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</si>
  <si>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</si>
  <si>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</si>
  <si>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</si>
  <si>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</si>
  <si>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</si>
  <si>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</si>
  <si>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</si>
  <si>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</si>
  <si>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</si>
  <si>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</si>
  <si>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</si>
  <si>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</si>
  <si>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</si>
  <si>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</si>
  <si>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</si>
  <si>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</si>
  <si>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</si>
  <si>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</si>
  <si>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</si>
  <si>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</si>
  <si>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</si>
  <si>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</si>
  <si>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</si>
  <si>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</si>
  <si>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</si>
  <si>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</si>
  <si>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</si>
  <si>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</si>
  <si>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</si>
  <si>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</si>
  <si>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</si>
  <si>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</si>
  <si>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</si>
  <si>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</si>
  <si>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</si>
  <si>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</si>
  <si>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</si>
  <si>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</si>
  <si>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</si>
  <si>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</si>
  <si>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</si>
  <si>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</si>
  <si>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</si>
  <si>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</si>
  <si>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</si>
  <si>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</si>
  <si>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</si>
  <si>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</si>
  <si>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</si>
  <si>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</si>
  <si>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</si>
  <si>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</si>
  <si>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</si>
  <si>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</si>
  <si>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</si>
  <si>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</si>
  <si>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</si>
  <si>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</si>
  <si>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</si>
  <si>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</si>
  <si>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</si>
  <si>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</si>
  <si>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</si>
  <si>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</si>
  <si>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</si>
  <si>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</si>
  <si>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</si>
  <si>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</si>
  <si>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</si>
  <si>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</si>
  <si>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</si>
  <si>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</si>
  <si>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</si>
  <si>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</si>
  <si>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</si>
  <si>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</si>
  <si>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</si>
  <si>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</si>
  <si>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</si>
  <si>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</si>
  <si>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</si>
  <si>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</si>
  <si>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</si>
  <si>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</si>
  <si>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</si>
  <si>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</si>
  <si>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</si>
  <si>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</si>
  <si>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</si>
  <si>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</si>
  <si>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</si>
  <si>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</si>
  <si>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</si>
  <si>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</si>
  <si>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</si>
  <si>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</si>
  <si>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</si>
  <si>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</si>
  <si>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</si>
  <si>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</si>
  <si>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</si>
  <si>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</si>
  <si>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</si>
  <si>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</si>
  <si>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</si>
  <si>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</si>
  <si>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</si>
  <si>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</si>
  <si>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</si>
  <si>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</si>
  <si>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</si>
  <si>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</si>
  <si>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</si>
  <si>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</si>
  <si>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</si>
  <si>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</si>
  <si>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</si>
  <si>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</si>
  <si>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</si>
  <si>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</si>
  <si>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</si>
  <si>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</si>
  <si>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</si>
  <si>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</si>
  <si>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</si>
  <si>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</si>
  <si>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</si>
  <si>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</si>
  <si>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</si>
  <si>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</si>
  <si>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</si>
  <si>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</si>
  <si>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</si>
  <si>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</si>
  <si>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</si>
  <si>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</si>
  <si>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</si>
  <si>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</si>
  <si>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</si>
  <si>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</si>
  <si>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</si>
  <si>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</si>
  <si>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</si>
  <si>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</si>
  <si>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</si>
  <si>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</si>
  <si>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</si>
  <si>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</si>
  <si>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</si>
  <si>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</si>
  <si>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</si>
  <si>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</si>
  <si>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</si>
  <si>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</si>
  <si>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</si>
  <si>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</si>
  <si>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</si>
  <si>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</si>
  <si>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</si>
  <si>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</si>
  <si>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</si>
  <si>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</si>
  <si>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</si>
  <si>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</si>
  <si>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</si>
  <si>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</si>
  <si>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</si>
  <si>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</si>
  <si>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</si>
  <si>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</si>
  <si>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</si>
  <si>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</si>
  <si>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</si>
  <si>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</si>
  <si>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</si>
  <si>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</si>
  <si>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</si>
  <si>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</si>
  <si>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</si>
  <si>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</si>
  <si>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</si>
  <si>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</si>
  <si>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</si>
  <si>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</si>
  <si>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</si>
  <si>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</si>
  <si>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</si>
  <si>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</si>
  <si>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</si>
  <si>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</si>
  <si>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</si>
  <si>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</si>
  <si>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</si>
  <si>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</si>
  <si>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</si>
  <si>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</si>
  <si>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</si>
  <si>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</si>
  <si>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</si>
  <si>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</si>
  <si>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</si>
  <si>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</si>
  <si>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</si>
  <si>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</si>
  <si>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</si>
  <si>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</si>
  <si>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</si>
  <si>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</si>
  <si>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</si>
  <si>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</si>
  <si>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</si>
  <si>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</si>
  <si>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</si>
  <si>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</si>
  <si>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</si>
  <si>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</si>
  <si>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</si>
  <si>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</si>
  <si>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</si>
  <si>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</si>
  <si>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</si>
  <si>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</si>
  <si>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</si>
  <si>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</si>
  <si>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</si>
  <si>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</si>
  <si>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</si>
  <si>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</si>
  <si>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</si>
  <si>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</si>
  <si>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</si>
  <si>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</si>
  <si>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</si>
  <si>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</si>
  <si>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</si>
  <si>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</si>
  <si>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</si>
  <si>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</si>
  <si>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</si>
  <si>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</si>
  <si>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</si>
  <si>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</si>
  <si>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</si>
  <si>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</si>
  <si>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</si>
  <si>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</si>
  <si>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</si>
  <si>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</si>
  <si>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</si>
  <si>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</si>
  <si>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</si>
  <si>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</si>
  <si>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</si>
  <si>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</si>
  <si>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</si>
  <si>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</si>
  <si>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</si>
  <si>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</si>
  <si>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</si>
  <si>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</si>
  <si>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</si>
  <si>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</si>
  <si>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</si>
  <si>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</si>
  <si>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</si>
  <si>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</si>
  <si>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</si>
  <si>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</si>
  <si>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</si>
  <si>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</si>
  <si>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</si>
  <si>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</si>
  <si>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</si>
  <si>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</si>
  <si>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</si>
  <si>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</si>
  <si>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</si>
  <si>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</si>
  <si>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</si>
  <si>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</si>
  <si>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</si>
  <si>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</si>
  <si>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</si>
  <si>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</si>
  <si>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</si>
  <si>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</si>
  <si>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</si>
  <si>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</si>
  <si>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</si>
  <si>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</si>
  <si>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</si>
  <si>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</si>
  <si>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</si>
  <si>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</si>
  <si>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</si>
  <si>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</si>
  <si>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</si>
  <si>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</si>
  <si>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</si>
  <si>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</si>
  <si>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</si>
  <si>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</si>
  <si>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</si>
  <si>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</si>
  <si>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</si>
  <si>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</si>
  <si>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</si>
  <si>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666-669</t>
  </si>
  <si>
    <t>700-710</t>
  </si>
  <si>
    <t>Profit of Rs.2.40/-</t>
  </si>
  <si>
    <t>Loss of Rs.1.70/-</t>
  </si>
  <si>
    <t>Profit of Rs.0.50/-</t>
  </si>
  <si>
    <t xml:space="preserve">TCS JUL FUT </t>
  </si>
  <si>
    <t>3200-3210</t>
  </si>
  <si>
    <t>Profit of Rs.30.5/-</t>
  </si>
  <si>
    <t>MUKUL MAHESHWARI (HUF)</t>
  </si>
  <si>
    <t>OSIAJEE</t>
  </si>
  <si>
    <t>GAURAV DOSHI</t>
  </si>
  <si>
    <t>BANKNIFTY 15 JUL 35900 CE*</t>
  </si>
  <si>
    <t>BANKNIFTY 22 JUL 35900 CE</t>
  </si>
  <si>
    <t>Profit of Rs.1.40/-</t>
  </si>
  <si>
    <t>ITC 225 CE AUG</t>
  </si>
  <si>
    <t>2-2.5</t>
  </si>
  <si>
    <t>4-5.0</t>
  </si>
  <si>
    <t>NIFTY 15900 PE 22-JUL</t>
  </si>
  <si>
    <t>110-130</t>
  </si>
  <si>
    <t>Profit of Rs.18/-</t>
  </si>
  <si>
    <t>AUROPHARMA JUL FUT</t>
  </si>
  <si>
    <t>969-971</t>
  </si>
  <si>
    <t>1000-1010</t>
  </si>
  <si>
    <t>Profit of Rs.0.95/-</t>
  </si>
  <si>
    <t>KHADIM</t>
  </si>
  <si>
    <t>RPPINFRA</t>
  </si>
  <si>
    <t>R.P.P. Infra Projects Ltd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</si>
  <si>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</si>
  <si>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</si>
  <si>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</si>
  <si>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</si>
  <si>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</si>
  <si>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</si>
  <si>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</si>
  <si>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</si>
  <si>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</si>
  <si>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</si>
  <si>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</si>
  <si>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</si>
  <si>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ASTRAMICRO</t>
  </si>
  <si>
    <t>ADROIT FINANCIAL SERVICES PRIVATE LIMITED</t>
  </si>
  <si>
    <t>HRTI PRIVATE LIMITED</t>
  </si>
  <si>
    <t>DEVHARI</t>
  </si>
  <si>
    <t>DEEPAK KUMAR</t>
  </si>
  <si>
    <t>OZONEWORLD</t>
  </si>
  <si>
    <t>ARUN DASHRATHBHAI PRAJAPATI</t>
  </si>
  <si>
    <t>SVPHOUSING</t>
  </si>
  <si>
    <t>R N FINANCE LIMITED</t>
  </si>
  <si>
    <t>VIPUL FINVEST LTD</t>
  </si>
  <si>
    <t>XCHANGING</t>
  </si>
  <si>
    <t>Xchanging Solutions Ltd</t>
  </si>
  <si>
    <t>IL AND FS FINANCIAL SERVICES LTD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</si>
  <si>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</si>
  <si>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</si>
  <si>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</si>
  <si>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</si>
  <si>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</si>
  <si>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</si>
  <si>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</si>
  <si>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2885-2895</t>
  </si>
  <si>
    <t>DHARMIK NITINBHAI CHAUHAN</t>
  </si>
  <si>
    <t>SHERWOOD SECURITIES PVT LTD</t>
  </si>
  <si>
    <t>ANKITA VISHAL SHAH</t>
  </si>
  <si>
    <t>KELLTONTEC</t>
  </si>
  <si>
    <t>KRETTOSYS</t>
  </si>
  <si>
    <t>NEWLIGHT</t>
  </si>
  <si>
    <t>BOND STREET JEWELLERS L L C</t>
  </si>
  <si>
    <t>OBIL</t>
  </si>
  <si>
    <t>LOURDHUSAMY RAJKUMAR</t>
  </si>
  <si>
    <t>TIMESGREEN</t>
  </si>
  <si>
    <t>SK GROWTH FUND PRIVATE LIMITED</t>
  </si>
  <si>
    <t>VINEETLAB</t>
  </si>
  <si>
    <t>BP EQUITIES PVT. LTD.</t>
  </si>
  <si>
    <t>TREJHARA</t>
  </si>
  <si>
    <t>TREJHARA SOLUTIONS LIMITE</t>
  </si>
  <si>
    <t>VARDMNPOLY</t>
  </si>
  <si>
    <t>Vardhman Polytex Limited</t>
  </si>
  <si>
    <t>VIMTALABS</t>
  </si>
  <si>
    <t>Vimta Labs Limited</t>
  </si>
  <si>
    <t>Vineet Laboratories Ltd</t>
  </si>
  <si>
    <t>VIVIDHA</t>
  </si>
  <si>
    <t>Visagar Polytex Ltd</t>
  </si>
  <si>
    <t>SAGAR TILOKCHAND KOTHARI</t>
  </si>
  <si>
    <t>1100-1110</t>
  </si>
  <si>
    <t>1590-1600</t>
  </si>
  <si>
    <t>1800-1850</t>
  </si>
  <si>
    <t>456-458</t>
  </si>
  <si>
    <t>NIFTY 15800 PE 22-JUL</t>
  </si>
  <si>
    <t>242-244</t>
  </si>
  <si>
    <t>265-275</t>
  </si>
  <si>
    <t>2094-2100</t>
  </si>
  <si>
    <t>2180-2200</t>
  </si>
  <si>
    <t xml:space="preserve">ULTRACEMCO 7600 CE JUL </t>
  </si>
  <si>
    <t>68-72</t>
  </si>
  <si>
    <t>TECHM 1140 CE JUL</t>
  </si>
  <si>
    <t>10-10.5</t>
  </si>
  <si>
    <t>Profit of Rs.6/-</t>
  </si>
  <si>
    <t>ACEWIN</t>
  </si>
  <si>
    <t>JESUDAS PREMKUMAR SEBASTIAN</t>
  </si>
  <si>
    <t>ADESHWAR</t>
  </si>
  <si>
    <t>AMISH RASIK MEHTA HUF</t>
  </si>
  <si>
    <t>ANUROOP</t>
  </si>
  <si>
    <t>ARNOLD</t>
  </si>
  <si>
    <t>NAVRATRI SHARE TRADING PRIVATE LIMITED .</t>
  </si>
  <si>
    <t>IRIS BUSINESS SOLUTIONS PRIVATE LIMITED</t>
  </si>
  <si>
    <t>VIJAYKUMAR CHUNILAL CHANDAN</t>
  </si>
  <si>
    <t>SHREE BHUVANAKARAM TRADINVEST PVT LTD</t>
  </si>
  <si>
    <t>NAMITHA NILESH JAIN</t>
  </si>
  <si>
    <t>SAJJANBEN FUTERMAL JAIN</t>
  </si>
  <si>
    <t>SHEELA SURESHKUMAR JAIN</t>
  </si>
  <si>
    <t>REKHA MANISH JAIN</t>
  </si>
  <si>
    <t>RONAK HASMUKHBHAI VORA</t>
  </si>
  <si>
    <t>ASHOK KIRTANLAL SHAH</t>
  </si>
  <si>
    <t>PARUL ASHOK SHAH</t>
  </si>
  <si>
    <t>ASHOK KIRTANLAL SHAH [ HUF ]</t>
  </si>
  <si>
    <t>VIVEK MAHANSARIA</t>
  </si>
  <si>
    <t>NARESHKUMAR</t>
  </si>
  <si>
    <t>EASUNREYRL</t>
  </si>
  <si>
    <t>NAGA DHUNSERI GROUP LTD</t>
  </si>
  <si>
    <t>NINJA SECURITIES PRIVATE LIMITED</t>
  </si>
  <si>
    <t>GARWAMAR</t>
  </si>
  <si>
    <t>SANJAY TULSYAN</t>
  </si>
  <si>
    <t>GKP</t>
  </si>
  <si>
    <t>RAMESH SAWALRAM SARAOGI</t>
  </si>
  <si>
    <t>ARHAM SHARE CONSULTANTS PRIVATE LIMITED</t>
  </si>
  <si>
    <t>GRPLTD</t>
  </si>
  <si>
    <t>BELLWETHER CAPITAL PRIVATE LIMITED</t>
  </si>
  <si>
    <t>HISARMET</t>
  </si>
  <si>
    <t>SUNGLOW LEASING AND FINANCE LTD</t>
  </si>
  <si>
    <t>DB (INTL) OWN TRADING</t>
  </si>
  <si>
    <t>BYTES AND PIXELS FINSOFT LLP .</t>
  </si>
  <si>
    <t>KACHCHH</t>
  </si>
  <si>
    <t>ILESH M PATALIA</t>
  </si>
  <si>
    <t>SUSHILA DEVI AGARWAL</t>
  </si>
  <si>
    <t>KAKATCEM</t>
  </si>
  <si>
    <t>TUSHAR RAMESHCHANDRA MEHTA</t>
  </si>
  <si>
    <t>M T CORPORATION</t>
  </si>
  <si>
    <t>KAPILRAJ</t>
  </si>
  <si>
    <t>PRATIK BHACHUBHAI MUJAT</t>
  </si>
  <si>
    <t>KIRTI RAMAN MEHTA</t>
  </si>
  <si>
    <t>HARI BHACHUBHAI MUJAT</t>
  </si>
  <si>
    <t>BHARATI ARVIND SHAH</t>
  </si>
  <si>
    <t>PARESH SHANTILAL VEDAWALA</t>
  </si>
  <si>
    <t>MAHACORP</t>
  </si>
  <si>
    <t>MNIL</t>
  </si>
  <si>
    <t>KABIR SHRAN DAGAR HUF</t>
  </si>
  <si>
    <t>RADHIKA SISODIA</t>
  </si>
  <si>
    <t>MRP</t>
  </si>
  <si>
    <t>SWASTIK TRADELINKS</t>
  </si>
  <si>
    <t>NILA</t>
  </si>
  <si>
    <t>M/S. PRARTHANA ENTERPRISES</t>
  </si>
  <si>
    <t>FORTUNE GROWON LLP</t>
  </si>
  <si>
    <t>NSL</t>
  </si>
  <si>
    <t>KOLLURI PADMAJA</t>
  </si>
  <si>
    <t>ABDHESH KANCHAN</t>
  </si>
  <si>
    <t>BALJINDER KAUR</t>
  </si>
  <si>
    <t>POONAM SANJEEV MISHRA</t>
  </si>
  <si>
    <t>KAPIL SATYANARAYAN SONI</t>
  </si>
  <si>
    <t>PIYUSH SINGH</t>
  </si>
  <si>
    <t>KIRANKUMAR AMRATLAL PATEL</t>
  </si>
  <si>
    <t>DINESHKUMAR BHIKHABHAI PATEL</t>
  </si>
  <si>
    <t>MANISH RAMESHBHAI PATEL</t>
  </si>
  <si>
    <t>WINWIN SECURITIES PVT LTD</t>
  </si>
  <si>
    <t>PRISMMEDI</t>
  </si>
  <si>
    <t>JASJOT SINGH</t>
  </si>
  <si>
    <t>ROJL</t>
  </si>
  <si>
    <t>KANA RAM KANA</t>
  </si>
  <si>
    <t>SICLTD</t>
  </si>
  <si>
    <t>MAULIK MANOJKUMAR KOSHTI</t>
  </si>
  <si>
    <t>N P SINGH</t>
  </si>
  <si>
    <t>SMRUTHIORG</t>
  </si>
  <si>
    <t>STL</t>
  </si>
  <si>
    <t>SUPRAP</t>
  </si>
  <si>
    <t>KISHORBHAI VALLABHDAS TANNA</t>
  </si>
  <si>
    <t>TOYAMIND</t>
  </si>
  <si>
    <t>BHARAT KISHANCHAND SERAI</t>
  </si>
  <si>
    <t>VISIONCINE</t>
  </si>
  <si>
    <t>DHIRAJ VALJI KHANIYA</t>
  </si>
  <si>
    <t>AISL</t>
  </si>
  <si>
    <t>ANI Integrated Serv Ltd.</t>
  </si>
  <si>
    <t>MAVERICK COMMODITY BROKERS PRIAVTE LIMITED</t>
  </si>
  <si>
    <t>ALANKIT</t>
  </si>
  <si>
    <t>Alankit Limited</t>
  </si>
  <si>
    <t>JAINAM SHARE CONSULTANTS PVT LTD</t>
  </si>
  <si>
    <t>JILESH NAVIN CHHEDA</t>
  </si>
  <si>
    <t>BANARBEADS</t>
  </si>
  <si>
    <t>Banaras Beads Ltd</t>
  </si>
  <si>
    <t>BIOFILCHEM</t>
  </si>
  <si>
    <t>Biofil Chemicals &amp; Pharm</t>
  </si>
  <si>
    <t>GSS</t>
  </si>
  <si>
    <t>GSS Infotech Limited</t>
  </si>
  <si>
    <t>HISARMETAL</t>
  </si>
  <si>
    <t>Hisar Metal Ind. Limited</t>
  </si>
  <si>
    <t>MANSI SHARES &amp; STOCK ADVISORS PVT LTD</t>
  </si>
  <si>
    <t>VAIBHAV DOSHI</t>
  </si>
  <si>
    <t>IPL</t>
  </si>
  <si>
    <t>India Pesticides Limited</t>
  </si>
  <si>
    <t>Kakatiya Cements Ltd</t>
  </si>
  <si>
    <t>LIBAS</t>
  </si>
  <si>
    <t>Libas Consu Products Ltd</t>
  </si>
  <si>
    <t>HASUMATIBEN RAMESHBHAI PATEL</t>
  </si>
  <si>
    <t>LIBERTSHOE</t>
  </si>
  <si>
    <t>Liberty Shoes Ltd</t>
  </si>
  <si>
    <t>MADHAV</t>
  </si>
  <si>
    <t>Madhav Marbles and Granit</t>
  </si>
  <si>
    <t>MCL</t>
  </si>
  <si>
    <t>Madhav Copper Limited</t>
  </si>
  <si>
    <t>MOKSH</t>
  </si>
  <si>
    <t>Moksh Ornaments Limited</t>
  </si>
  <si>
    <t>ANUPAM NARAIN GUPTA</t>
  </si>
  <si>
    <t>PAVNAIND</t>
  </si>
  <si>
    <t>Pavna Industries Limited</t>
  </si>
  <si>
    <t>S K GROWTH FUND PVT.LTD.</t>
  </si>
  <si>
    <t>TARMAT</t>
  </si>
  <si>
    <t>Tarmat Limited</t>
  </si>
  <si>
    <t>UMANGDAIRY</t>
  </si>
  <si>
    <t>Umang Dairies Limited</t>
  </si>
  <si>
    <t>VERTOZ</t>
  </si>
  <si>
    <t>Vertoz Advertising Ltd</t>
  </si>
  <si>
    <t>OLGA TRADING PRIVATE LIMITED</t>
  </si>
  <si>
    <t>NIKUNJ KAUSHIK SHAH</t>
  </si>
  <si>
    <t>VISHAL</t>
  </si>
  <si>
    <t>Vishal Fabrics Limited</t>
  </si>
  <si>
    <t>CRESTA FUND LTD</t>
  </si>
  <si>
    <t>HARPREET SINGH GREWAL</t>
  </si>
  <si>
    <t>RAKESH KUMAR UPPAL</t>
  </si>
  <si>
    <t>RAHUL UPPAL</t>
  </si>
  <si>
    <t>S S SECURITIES</t>
  </si>
  <si>
    <t>MAVEN INDIA FUND</t>
  </si>
  <si>
    <t>SHREE GAJRAJ FINLEASE PRIVATE LIMITED</t>
  </si>
  <si>
    <t>ASPINWALL</t>
  </si>
  <si>
    <t>Aspinwall &amp; Co Ltd</t>
  </si>
  <si>
    <t>BYNASONS</t>
  </si>
  <si>
    <t>ZIBI JOSE P P</t>
  </si>
  <si>
    <t>ANJALI FISCALS PVT LTD .</t>
  </si>
  <si>
    <t>ANISH J SARAF HUF</t>
  </si>
  <si>
    <t>VISHAL M DHAMELIYA</t>
  </si>
  <si>
    <t>NIPPOBATRY</t>
  </si>
  <si>
    <t>Indo-National Limited</t>
  </si>
  <si>
    <t>HDFC BANK LIMITED</t>
  </si>
  <si>
    <t>GEETABEN VINOD JHAVERI</t>
  </si>
  <si>
    <t>SHIVAMILLS</t>
  </si>
  <si>
    <t>Shiva Mills Limited</t>
  </si>
  <si>
    <t>SANKARAN  MAHADEVAN</t>
  </si>
  <si>
    <t>CHANDAN TOTARAM SIDHWANI</t>
  </si>
  <si>
    <t>TVVISION</t>
  </si>
  <si>
    <t>TV Vision Limited</t>
  </si>
  <si>
    <t>MUKESH ASSOCIATES HUF</t>
  </si>
  <si>
    <t>UNITECH</t>
  </si>
  <si>
    <t>Unitech Ltd</t>
  </si>
  <si>
    <t>TILOKCHAND MANAKLAL KOTHARI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</si>
</sst>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horizontal="center" vertical="center"/>
    </xf>
    <xf numFmtId="165" fontId="35" fillId="6" borderId="1" xfId="0" applyNumberFormat="1" applyFont="1" applyFill="1" applyBorder="1" applyAlignment="1">
      <alignment horizontal="center" vertical="center"/>
    </xf>
    <xf numFmtId="15" fontId="35" fillId="6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/>
    <xf numFmtId="43" fontId="35" fillId="6" borderId="1" xfId="0" applyNumberFormat="1" applyFont="1" applyFill="1" applyBorder="1" applyAlignment="1">
      <alignment horizontal="center" vertical="top"/>
    </xf>
    <xf numFmtId="0" fontId="35" fillId="6" borderId="1" xfId="0" applyFont="1" applyFill="1" applyBorder="1" applyAlignment="1">
      <alignment horizontal="center" vertical="top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165" fontId="35" fillId="8" borderId="1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7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11" fillId="20" borderId="15" xfId="0" applyFont="1" applyFill="1" applyBorder="1"/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5" sqref="C25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2" sqref="Q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21" t="s">
        <v>16</v>
      </c>
      <c r="B9" s="423" t="s">
        <v>17</v>
      </c>
      <c r="C9" s="423" t="s">
        <v>18</v>
      </c>
      <c r="D9" s="423" t="s">
        <v>19</v>
      </c>
      <c r="E9" s="26" t="s">
        <v>20</v>
      </c>
      <c r="F9" s="26" t="s">
        <v>21</v>
      </c>
      <c r="G9" s="418" t="s">
        <v>22</v>
      </c>
      <c r="H9" s="419"/>
      <c r="I9" s="420"/>
      <c r="J9" s="418" t="s">
        <v>23</v>
      </c>
      <c r="K9" s="419"/>
      <c r="L9" s="420"/>
      <c r="M9" s="26"/>
      <c r="N9" s="27"/>
      <c r="O9" s="27"/>
      <c r="P9" s="27"/>
    </row>
    <row r="10" spans="1:16" ht="59.25" customHeight="1">
      <c r="A10" s="422"/>
      <c r="B10" s="424"/>
      <c r="C10" s="424"/>
      <c r="D10" s="42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34724.85</v>
      </c>
      <c r="F11" s="35">
        <v>34791.26666666667</v>
      </c>
      <c r="G11" s="36">
        <v>34533.53333333334</v>
      </c>
      <c r="H11" s="36">
        <v>34342.216666666667</v>
      </c>
      <c r="I11" s="36">
        <v>34084.483333333337</v>
      </c>
      <c r="J11" s="36">
        <v>34982.583333333343</v>
      </c>
      <c r="K11" s="36">
        <v>35240.316666666666</v>
      </c>
      <c r="L11" s="36">
        <v>35431.633333333346</v>
      </c>
      <c r="M11" s="37">
        <v>35049</v>
      </c>
      <c r="N11" s="37">
        <v>34599.949999999997</v>
      </c>
      <c r="O11" s="38">
        <v>2413750</v>
      </c>
      <c r="P11" s="39">
        <v>-9.0103759270952113E-2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15816.9</v>
      </c>
      <c r="F12" s="40">
        <v>15781.916666666666</v>
      </c>
      <c r="G12" s="41">
        <v>15735.033333333333</v>
      </c>
      <c r="H12" s="41">
        <v>15653.166666666666</v>
      </c>
      <c r="I12" s="41">
        <v>15606.283333333333</v>
      </c>
      <c r="J12" s="41">
        <v>15863.783333333333</v>
      </c>
      <c r="K12" s="41">
        <v>15910.666666666668</v>
      </c>
      <c r="L12" s="41">
        <v>15992.533333333333</v>
      </c>
      <c r="M12" s="31">
        <v>15828.8</v>
      </c>
      <c r="N12" s="31">
        <v>15700.05</v>
      </c>
      <c r="O12" s="42">
        <v>10033300</v>
      </c>
      <c r="P12" s="43">
        <v>-7.5276150801148384E-2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16515.25</v>
      </c>
      <c r="F13" s="40">
        <v>16517.649999999998</v>
      </c>
      <c r="G13" s="41">
        <v>16446.599999999995</v>
      </c>
      <c r="H13" s="41">
        <v>16377.949999999997</v>
      </c>
      <c r="I13" s="41">
        <v>16306.899999999994</v>
      </c>
      <c r="J13" s="41">
        <v>16586.299999999996</v>
      </c>
      <c r="K13" s="41">
        <v>16657.349999999999</v>
      </c>
      <c r="L13" s="41">
        <v>16725.999999999996</v>
      </c>
      <c r="M13" s="31">
        <v>16588.7</v>
      </c>
      <c r="N13" s="31">
        <v>16449</v>
      </c>
      <c r="O13" s="42">
        <v>7040</v>
      </c>
      <c r="P13" s="43">
        <v>-0.22466960352422907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884</v>
      </c>
      <c r="F14" s="40">
        <v>877.5</v>
      </c>
      <c r="G14" s="41">
        <v>869.5</v>
      </c>
      <c r="H14" s="41">
        <v>855</v>
      </c>
      <c r="I14" s="41">
        <v>847</v>
      </c>
      <c r="J14" s="41">
        <v>892</v>
      </c>
      <c r="K14" s="41">
        <v>900</v>
      </c>
      <c r="L14" s="41">
        <v>914.5</v>
      </c>
      <c r="M14" s="31">
        <v>885.5</v>
      </c>
      <c r="N14" s="31">
        <v>863</v>
      </c>
      <c r="O14" s="42">
        <v>3479900</v>
      </c>
      <c r="P14" s="43">
        <v>-7.5151515151515155E-3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219.9</v>
      </c>
      <c r="F15" s="40">
        <v>216.93333333333331</v>
      </c>
      <c r="G15" s="41">
        <v>212.86666666666662</v>
      </c>
      <c r="H15" s="41">
        <v>205.83333333333331</v>
      </c>
      <c r="I15" s="41">
        <v>201.76666666666662</v>
      </c>
      <c r="J15" s="41">
        <v>223.96666666666661</v>
      </c>
      <c r="K15" s="41">
        <v>228.03333333333327</v>
      </c>
      <c r="L15" s="41">
        <v>235.06666666666661</v>
      </c>
      <c r="M15" s="31">
        <v>221</v>
      </c>
      <c r="N15" s="31">
        <v>209.9</v>
      </c>
      <c r="O15" s="42">
        <v>7254000</v>
      </c>
      <c r="P15" s="43">
        <v>-8.5287846481876331E-3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2291.75</v>
      </c>
      <c r="F16" s="40">
        <v>2300.2666666666669</v>
      </c>
      <c r="G16" s="41">
        <v>2265.5333333333338</v>
      </c>
      <c r="H16" s="41">
        <v>2239.3166666666671</v>
      </c>
      <c r="I16" s="41">
        <v>2204.5833333333339</v>
      </c>
      <c r="J16" s="41">
        <v>2326.4833333333336</v>
      </c>
      <c r="K16" s="41">
        <v>2361.2166666666662</v>
      </c>
      <c r="L16" s="41">
        <v>2387.4333333333334</v>
      </c>
      <c r="M16" s="31">
        <v>2335</v>
      </c>
      <c r="N16" s="31">
        <v>2274.0500000000002</v>
      </c>
      <c r="O16" s="42">
        <v>4255000</v>
      </c>
      <c r="P16" s="43">
        <v>-9.6698864239465027E-2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1421.4</v>
      </c>
      <c r="F17" s="40">
        <v>1397.55</v>
      </c>
      <c r="G17" s="41">
        <v>1365.55</v>
      </c>
      <c r="H17" s="41">
        <v>1309.7</v>
      </c>
      <c r="I17" s="41">
        <v>1277.7</v>
      </c>
      <c r="J17" s="41">
        <v>1453.3999999999999</v>
      </c>
      <c r="K17" s="41">
        <v>1485.3999999999999</v>
      </c>
      <c r="L17" s="41">
        <v>1541.2499999999998</v>
      </c>
      <c r="M17" s="31">
        <v>1429.55</v>
      </c>
      <c r="N17" s="31">
        <v>1341.7</v>
      </c>
      <c r="O17" s="42">
        <v>15405000</v>
      </c>
      <c r="P17" s="43">
        <v>1.3353506117616104E-2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692.2</v>
      </c>
      <c r="F18" s="40">
        <v>685.65000000000009</v>
      </c>
      <c r="G18" s="41">
        <v>674.20000000000016</v>
      </c>
      <c r="H18" s="41">
        <v>656.2</v>
      </c>
      <c r="I18" s="41">
        <v>644.75000000000011</v>
      </c>
      <c r="J18" s="41">
        <v>703.6500000000002</v>
      </c>
      <c r="K18" s="41">
        <v>715.1</v>
      </c>
      <c r="L18" s="41">
        <v>733.10000000000025</v>
      </c>
      <c r="M18" s="31">
        <v>697.1</v>
      </c>
      <c r="N18" s="31">
        <v>667.65</v>
      </c>
      <c r="O18" s="42">
        <v>87083750</v>
      </c>
      <c r="P18" s="43">
        <v>8.6872167605368707E-3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3372.7</v>
      </c>
      <c r="F19" s="40">
        <v>3403.0166666666664</v>
      </c>
      <c r="G19" s="41">
        <v>3309.0333333333328</v>
      </c>
      <c r="H19" s="41">
        <v>3245.3666666666663</v>
      </c>
      <c r="I19" s="41">
        <v>3151.3833333333328</v>
      </c>
      <c r="J19" s="41">
        <v>3466.6833333333329</v>
      </c>
      <c r="K19" s="41">
        <v>3560.6666666666665</v>
      </c>
      <c r="L19" s="41">
        <v>3624.333333333333</v>
      </c>
      <c r="M19" s="31">
        <v>3497</v>
      </c>
      <c r="N19" s="31">
        <v>3339.35</v>
      </c>
      <c r="O19" s="42">
        <v>730400</v>
      </c>
      <c r="P19" s="43">
        <v>-1.8807092960773777E-2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717.35</v>
      </c>
      <c r="F20" s="40">
        <v>715.6</v>
      </c>
      <c r="G20" s="41">
        <v>712.6</v>
      </c>
      <c r="H20" s="41">
        <v>707.85</v>
      </c>
      <c r="I20" s="41">
        <v>704.85</v>
      </c>
      <c r="J20" s="41">
        <v>720.35</v>
      </c>
      <c r="K20" s="41">
        <v>723.35</v>
      </c>
      <c r="L20" s="41">
        <v>728.1</v>
      </c>
      <c r="M20" s="31">
        <v>718.6</v>
      </c>
      <c r="N20" s="31">
        <v>710.85</v>
      </c>
      <c r="O20" s="42">
        <v>11304000</v>
      </c>
      <c r="P20" s="43">
        <v>4.4251703690592088E-4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401.65</v>
      </c>
      <c r="F21" s="40">
        <v>402.75</v>
      </c>
      <c r="G21" s="41">
        <v>398.25</v>
      </c>
      <c r="H21" s="41">
        <v>394.85</v>
      </c>
      <c r="I21" s="41">
        <v>390.35</v>
      </c>
      <c r="J21" s="41">
        <v>406.15</v>
      </c>
      <c r="K21" s="41">
        <v>410.65</v>
      </c>
      <c r="L21" s="41">
        <v>414.04999999999995</v>
      </c>
      <c r="M21" s="31">
        <v>407.25</v>
      </c>
      <c r="N21" s="31">
        <v>399.35</v>
      </c>
      <c r="O21" s="42">
        <v>26064000</v>
      </c>
      <c r="P21" s="43">
        <v>2.4407499115670323E-2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946.2</v>
      </c>
      <c r="F22" s="40">
        <v>944.35</v>
      </c>
      <c r="G22" s="41">
        <v>940.1</v>
      </c>
      <c r="H22" s="41">
        <v>934</v>
      </c>
      <c r="I22" s="41">
        <v>929.75</v>
      </c>
      <c r="J22" s="41">
        <v>950.45</v>
      </c>
      <c r="K22" s="41">
        <v>954.7</v>
      </c>
      <c r="L22" s="41">
        <v>960.80000000000007</v>
      </c>
      <c r="M22" s="31">
        <v>948.6</v>
      </c>
      <c r="N22" s="31">
        <v>938.25</v>
      </c>
      <c r="O22" s="42">
        <v>1788600</v>
      </c>
      <c r="P22" s="43">
        <v>2.4897573274503624E-2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3998.05</v>
      </c>
      <c r="F23" s="40">
        <v>3970.6333333333332</v>
      </c>
      <c r="G23" s="41">
        <v>3927.9166666666665</v>
      </c>
      <c r="H23" s="41">
        <v>3857.7833333333333</v>
      </c>
      <c r="I23" s="41">
        <v>3815.0666666666666</v>
      </c>
      <c r="J23" s="41">
        <v>4040.7666666666664</v>
      </c>
      <c r="K23" s="41">
        <v>4083.4833333333336</v>
      </c>
      <c r="L23" s="41">
        <v>4153.6166666666668</v>
      </c>
      <c r="M23" s="31">
        <v>4013.35</v>
      </c>
      <c r="N23" s="31">
        <v>3900.5</v>
      </c>
      <c r="O23" s="42">
        <v>2420500</v>
      </c>
      <c r="P23" s="43">
        <v>0.18710152035311428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226.35</v>
      </c>
      <c r="F24" s="40">
        <v>225.55000000000004</v>
      </c>
      <c r="G24" s="41">
        <v>223.60000000000008</v>
      </c>
      <c r="H24" s="41">
        <v>220.85000000000005</v>
      </c>
      <c r="I24" s="41">
        <v>218.90000000000009</v>
      </c>
      <c r="J24" s="41">
        <v>228.30000000000007</v>
      </c>
      <c r="K24" s="41">
        <v>230.25000000000006</v>
      </c>
      <c r="L24" s="41">
        <v>233.00000000000006</v>
      </c>
      <c r="M24" s="31">
        <v>227.5</v>
      </c>
      <c r="N24" s="31">
        <v>222.8</v>
      </c>
      <c r="O24" s="42">
        <v>15410000</v>
      </c>
      <c r="P24" s="43">
        <v>-3.1578947368421054E-2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124.55</v>
      </c>
      <c r="F25" s="40">
        <v>124.2</v>
      </c>
      <c r="G25" s="41">
        <v>123.35000000000001</v>
      </c>
      <c r="H25" s="41">
        <v>122.15</v>
      </c>
      <c r="I25" s="41">
        <v>121.30000000000001</v>
      </c>
      <c r="J25" s="41">
        <v>125.4</v>
      </c>
      <c r="K25" s="41">
        <v>126.25</v>
      </c>
      <c r="L25" s="41">
        <v>127.45</v>
      </c>
      <c r="M25" s="31">
        <v>125.05</v>
      </c>
      <c r="N25" s="31">
        <v>123</v>
      </c>
      <c r="O25" s="42">
        <v>33205500</v>
      </c>
      <c r="P25" s="43">
        <v>6.1358058358331061E-3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3111.05</v>
      </c>
      <c r="F26" s="40">
        <v>3124.2666666666664</v>
      </c>
      <c r="G26" s="41">
        <v>3081.7833333333328</v>
      </c>
      <c r="H26" s="41">
        <v>3052.5166666666664</v>
      </c>
      <c r="I26" s="41">
        <v>3010.0333333333328</v>
      </c>
      <c r="J26" s="41">
        <v>3153.5333333333328</v>
      </c>
      <c r="K26" s="41">
        <v>3196.0166666666664</v>
      </c>
      <c r="L26" s="41">
        <v>3225.2833333333328</v>
      </c>
      <c r="M26" s="31">
        <v>3166.75</v>
      </c>
      <c r="N26" s="31">
        <v>3095</v>
      </c>
      <c r="O26" s="42">
        <v>4521900</v>
      </c>
      <c r="P26" s="43">
        <v>-5.9935137832106772E-2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1158.9000000000001</v>
      </c>
      <c r="F27" s="40">
        <v>1176.95</v>
      </c>
      <c r="G27" s="41">
        <v>1133.95</v>
      </c>
      <c r="H27" s="41">
        <v>1109</v>
      </c>
      <c r="I27" s="41">
        <v>1066</v>
      </c>
      <c r="J27" s="41">
        <v>1201.9000000000001</v>
      </c>
      <c r="K27" s="41">
        <v>1244.9000000000001</v>
      </c>
      <c r="L27" s="41">
        <v>1269.8500000000001</v>
      </c>
      <c r="M27" s="31">
        <v>1219.95</v>
      </c>
      <c r="N27" s="31">
        <v>1152</v>
      </c>
      <c r="O27" s="42">
        <v>2876000</v>
      </c>
      <c r="P27" s="43">
        <v>3.3602875112309076E-2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973</v>
      </c>
      <c r="F28" s="40">
        <v>970.51666666666677</v>
      </c>
      <c r="G28" s="41">
        <v>966.03333333333353</v>
      </c>
      <c r="H28" s="41">
        <v>959.06666666666672</v>
      </c>
      <c r="I28" s="41">
        <v>954.58333333333348</v>
      </c>
      <c r="J28" s="41">
        <v>977.48333333333358</v>
      </c>
      <c r="K28" s="41">
        <v>981.96666666666692</v>
      </c>
      <c r="L28" s="41">
        <v>988.93333333333362</v>
      </c>
      <c r="M28" s="31">
        <v>975</v>
      </c>
      <c r="N28" s="31">
        <v>963.55</v>
      </c>
      <c r="O28" s="42">
        <v>10691850</v>
      </c>
      <c r="P28" s="43">
        <v>-9.8121839633999522E-3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748.7</v>
      </c>
      <c r="F29" s="40">
        <v>750.76666666666677</v>
      </c>
      <c r="G29" s="41">
        <v>740.83333333333348</v>
      </c>
      <c r="H29" s="41">
        <v>732.9666666666667</v>
      </c>
      <c r="I29" s="41">
        <v>723.03333333333342</v>
      </c>
      <c r="J29" s="41">
        <v>758.63333333333355</v>
      </c>
      <c r="K29" s="41">
        <v>768.56666666666672</v>
      </c>
      <c r="L29" s="41">
        <v>776.43333333333362</v>
      </c>
      <c r="M29" s="31">
        <v>760.7</v>
      </c>
      <c r="N29" s="31">
        <v>742.9</v>
      </c>
      <c r="O29" s="42">
        <v>34002000</v>
      </c>
      <c r="P29" s="43">
        <v>5.9807001795332139E-2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3853.8</v>
      </c>
      <c r="F30" s="40">
        <v>3887.2666666666664</v>
      </c>
      <c r="G30" s="41">
        <v>3759.583333333333</v>
      </c>
      <c r="H30" s="41">
        <v>3665.3666666666668</v>
      </c>
      <c r="I30" s="41">
        <v>3537.6833333333334</v>
      </c>
      <c r="J30" s="41">
        <v>3981.4833333333327</v>
      </c>
      <c r="K30" s="41">
        <v>4109.1666666666661</v>
      </c>
      <c r="L30" s="41">
        <v>4203.3833333333323</v>
      </c>
      <c r="M30" s="31">
        <v>4014.95</v>
      </c>
      <c r="N30" s="31">
        <v>3793.05</v>
      </c>
      <c r="O30" s="42">
        <v>2443750</v>
      </c>
      <c r="P30" s="43">
        <v>0.10215356860976435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13050.85</v>
      </c>
      <c r="F31" s="40">
        <v>12851.966666666667</v>
      </c>
      <c r="G31" s="41">
        <v>12623.883333333335</v>
      </c>
      <c r="H31" s="41">
        <v>12196.916666666668</v>
      </c>
      <c r="I31" s="41">
        <v>11968.833333333336</v>
      </c>
      <c r="J31" s="41">
        <v>13278.933333333334</v>
      </c>
      <c r="K31" s="41">
        <v>13507.016666666666</v>
      </c>
      <c r="L31" s="41">
        <v>13933.983333333334</v>
      </c>
      <c r="M31" s="31">
        <v>13080.05</v>
      </c>
      <c r="N31" s="31">
        <v>12425</v>
      </c>
      <c r="O31" s="42">
        <v>735750</v>
      </c>
      <c r="P31" s="43">
        <v>8.9031971580817049E-2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6216.7</v>
      </c>
      <c r="F32" s="40">
        <v>6134.5166666666673</v>
      </c>
      <c r="G32" s="41">
        <v>6005.0333333333347</v>
      </c>
      <c r="H32" s="41">
        <v>5793.3666666666677</v>
      </c>
      <c r="I32" s="41">
        <v>5663.883333333335</v>
      </c>
      <c r="J32" s="41">
        <v>6346.1833333333343</v>
      </c>
      <c r="K32" s="41">
        <v>6475.6666666666661</v>
      </c>
      <c r="L32" s="41">
        <v>6687.3333333333339</v>
      </c>
      <c r="M32" s="31">
        <v>6264</v>
      </c>
      <c r="N32" s="31">
        <v>5922.85</v>
      </c>
      <c r="O32" s="42">
        <v>4936000</v>
      </c>
      <c r="P32" s="43">
        <v>7.5176300814114957E-2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2337.35</v>
      </c>
      <c r="F33" s="40">
        <v>2329.9166666666665</v>
      </c>
      <c r="G33" s="41">
        <v>2313.6833333333329</v>
      </c>
      <c r="H33" s="41">
        <v>2290.0166666666664</v>
      </c>
      <c r="I33" s="41">
        <v>2273.7833333333328</v>
      </c>
      <c r="J33" s="41">
        <v>2353.583333333333</v>
      </c>
      <c r="K33" s="41">
        <v>2369.8166666666666</v>
      </c>
      <c r="L33" s="41">
        <v>2393.4833333333331</v>
      </c>
      <c r="M33" s="31">
        <v>2346.15</v>
      </c>
      <c r="N33" s="31">
        <v>2306.25</v>
      </c>
      <c r="O33" s="42">
        <v>1074800</v>
      </c>
      <c r="P33" s="43">
        <v>9.0123920390536988E-3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304.7</v>
      </c>
      <c r="F34" s="40">
        <v>304.18333333333334</v>
      </c>
      <c r="G34" s="41">
        <v>302.36666666666667</v>
      </c>
      <c r="H34" s="41">
        <v>300.03333333333336</v>
      </c>
      <c r="I34" s="41">
        <v>298.2166666666667</v>
      </c>
      <c r="J34" s="41">
        <v>306.51666666666665</v>
      </c>
      <c r="K34" s="41">
        <v>308.33333333333337</v>
      </c>
      <c r="L34" s="41">
        <v>310.66666666666663</v>
      </c>
      <c r="M34" s="31">
        <v>306</v>
      </c>
      <c r="N34" s="31">
        <v>301.85000000000002</v>
      </c>
      <c r="O34" s="42">
        <v>22402800</v>
      </c>
      <c r="P34" s="43">
        <v>-7.1793235481812379E-3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80.2</v>
      </c>
      <c r="F35" s="40">
        <v>80.400000000000006</v>
      </c>
      <c r="G35" s="41">
        <v>79.400000000000006</v>
      </c>
      <c r="H35" s="41">
        <v>78.599999999999994</v>
      </c>
      <c r="I35" s="41">
        <v>77.599999999999994</v>
      </c>
      <c r="J35" s="41">
        <v>81.200000000000017</v>
      </c>
      <c r="K35" s="41">
        <v>82.200000000000017</v>
      </c>
      <c r="L35" s="41">
        <v>83.000000000000028</v>
      </c>
      <c r="M35" s="31">
        <v>81.400000000000006</v>
      </c>
      <c r="N35" s="31">
        <v>79.599999999999994</v>
      </c>
      <c r="O35" s="42">
        <v>174774600</v>
      </c>
      <c r="P35" s="43">
        <v>3.1629834254143646E-2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1586</v>
      </c>
      <c r="F36" s="40">
        <v>1579.8166666666666</v>
      </c>
      <c r="G36" s="41">
        <v>1566.1333333333332</v>
      </c>
      <c r="H36" s="41">
        <v>1546.2666666666667</v>
      </c>
      <c r="I36" s="41">
        <v>1532.5833333333333</v>
      </c>
      <c r="J36" s="41">
        <v>1599.6833333333332</v>
      </c>
      <c r="K36" s="41">
        <v>1613.3666666666666</v>
      </c>
      <c r="L36" s="41">
        <v>1633.2333333333331</v>
      </c>
      <c r="M36" s="31">
        <v>1593.5</v>
      </c>
      <c r="N36" s="31">
        <v>1559.95</v>
      </c>
      <c r="O36" s="42">
        <v>1930500</v>
      </c>
      <c r="P36" s="43">
        <v>-3.1991174848317705E-2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184.65</v>
      </c>
      <c r="F37" s="40">
        <v>183.7166666666667</v>
      </c>
      <c r="G37" s="41">
        <v>182.63333333333338</v>
      </c>
      <c r="H37" s="41">
        <v>180.61666666666667</v>
      </c>
      <c r="I37" s="41">
        <v>179.53333333333336</v>
      </c>
      <c r="J37" s="41">
        <v>185.73333333333341</v>
      </c>
      <c r="K37" s="41">
        <v>186.81666666666672</v>
      </c>
      <c r="L37" s="41">
        <v>188.83333333333343</v>
      </c>
      <c r="M37" s="31">
        <v>184.8</v>
      </c>
      <c r="N37" s="31">
        <v>181.7</v>
      </c>
      <c r="O37" s="42">
        <v>24259200</v>
      </c>
      <c r="P37" s="43">
        <v>5.9880239520958087E-3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856.35</v>
      </c>
      <c r="F38" s="40">
        <v>859.23333333333323</v>
      </c>
      <c r="G38" s="41">
        <v>848.61666666666645</v>
      </c>
      <c r="H38" s="41">
        <v>840.88333333333321</v>
      </c>
      <c r="I38" s="41">
        <v>830.26666666666642</v>
      </c>
      <c r="J38" s="41">
        <v>866.96666666666647</v>
      </c>
      <c r="K38" s="41">
        <v>877.58333333333326</v>
      </c>
      <c r="L38" s="41">
        <v>885.31666666666649</v>
      </c>
      <c r="M38" s="31">
        <v>869.85</v>
      </c>
      <c r="N38" s="31">
        <v>851.5</v>
      </c>
      <c r="O38" s="42">
        <v>4159100</v>
      </c>
      <c r="P38" s="43">
        <v>7.1408330971946724E-2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804.05</v>
      </c>
      <c r="F39" s="40">
        <v>802.75</v>
      </c>
      <c r="G39" s="41">
        <v>797.45</v>
      </c>
      <c r="H39" s="41">
        <v>790.85</v>
      </c>
      <c r="I39" s="41">
        <v>785.55000000000007</v>
      </c>
      <c r="J39" s="41">
        <v>809.35</v>
      </c>
      <c r="K39" s="41">
        <v>814.65</v>
      </c>
      <c r="L39" s="41">
        <v>821.25</v>
      </c>
      <c r="M39" s="31">
        <v>808.05</v>
      </c>
      <c r="N39" s="31">
        <v>796.15</v>
      </c>
      <c r="O39" s="42">
        <v>5929500</v>
      </c>
      <c r="P39" s="43">
        <v>6.0069723786537944E-2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547.1</v>
      </c>
      <c r="F40" s="40">
        <v>540.33333333333337</v>
      </c>
      <c r="G40" s="41">
        <v>531.66666666666674</v>
      </c>
      <c r="H40" s="41">
        <v>516.23333333333335</v>
      </c>
      <c r="I40" s="41">
        <v>507.56666666666672</v>
      </c>
      <c r="J40" s="41">
        <v>555.76666666666677</v>
      </c>
      <c r="K40" s="41">
        <v>564.43333333333351</v>
      </c>
      <c r="L40" s="41">
        <v>579.86666666666679</v>
      </c>
      <c r="M40" s="31">
        <v>549</v>
      </c>
      <c r="N40" s="31">
        <v>524.9</v>
      </c>
      <c r="O40" s="42">
        <v>111513495</v>
      </c>
      <c r="P40" s="43">
        <v>1.6999223471420372E-2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64.8</v>
      </c>
      <c r="F41" s="40">
        <v>64.583333333333329</v>
      </c>
      <c r="G41" s="41">
        <v>64.066666666666663</v>
      </c>
      <c r="H41" s="41">
        <v>63.333333333333336</v>
      </c>
      <c r="I41" s="41">
        <v>62.81666666666667</v>
      </c>
      <c r="J41" s="41">
        <v>65.316666666666663</v>
      </c>
      <c r="K41" s="41">
        <v>65.833333333333343</v>
      </c>
      <c r="L41" s="41">
        <v>66.566666666666649</v>
      </c>
      <c r="M41" s="31">
        <v>65.099999999999994</v>
      </c>
      <c r="N41" s="31">
        <v>63.85</v>
      </c>
      <c r="O41" s="42">
        <v>110890500</v>
      </c>
      <c r="P41" s="43">
        <v>-2.7384324834749765E-3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403.1</v>
      </c>
      <c r="F42" s="40">
        <v>402.89999999999992</v>
      </c>
      <c r="G42" s="41">
        <v>396.84999999999985</v>
      </c>
      <c r="H42" s="41">
        <v>390.59999999999991</v>
      </c>
      <c r="I42" s="41">
        <v>384.54999999999984</v>
      </c>
      <c r="J42" s="41">
        <v>409.14999999999986</v>
      </c>
      <c r="K42" s="41">
        <v>415.19999999999993</v>
      </c>
      <c r="L42" s="41">
        <v>421.44999999999987</v>
      </c>
      <c r="M42" s="31">
        <v>408.95</v>
      </c>
      <c r="N42" s="31">
        <v>396.65</v>
      </c>
      <c r="O42" s="42">
        <v>18459800</v>
      </c>
      <c r="P42" s="43">
        <v>2.2029797529606519E-2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15136.6</v>
      </c>
      <c r="F43" s="40">
        <v>15155.766666666668</v>
      </c>
      <c r="G43" s="41">
        <v>15051.933333333336</v>
      </c>
      <c r="H43" s="41">
        <v>14967.266666666668</v>
      </c>
      <c r="I43" s="41">
        <v>14863.433333333336</v>
      </c>
      <c r="J43" s="41">
        <v>15240.433333333336</v>
      </c>
      <c r="K43" s="41">
        <v>15344.266666666668</v>
      </c>
      <c r="L43" s="41">
        <v>15428.933333333336</v>
      </c>
      <c r="M43" s="31">
        <v>15259.6</v>
      </c>
      <c r="N43" s="31">
        <v>15071.1</v>
      </c>
      <c r="O43" s="42">
        <v>148250</v>
      </c>
      <c r="P43" s="43">
        <v>3.9621318373071528E-2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462.15</v>
      </c>
      <c r="F44" s="40">
        <v>459.63333333333338</v>
      </c>
      <c r="G44" s="41">
        <v>455.26666666666677</v>
      </c>
      <c r="H44" s="41">
        <v>448.38333333333338</v>
      </c>
      <c r="I44" s="41">
        <v>444.01666666666677</v>
      </c>
      <c r="J44" s="41">
        <v>466.51666666666677</v>
      </c>
      <c r="K44" s="41">
        <v>470.88333333333344</v>
      </c>
      <c r="L44" s="41">
        <v>477.76666666666677</v>
      </c>
      <c r="M44" s="31">
        <v>464</v>
      </c>
      <c r="N44" s="31">
        <v>452.75</v>
      </c>
      <c r="O44" s="42">
        <v>39472200</v>
      </c>
      <c r="P44" s="43">
        <v>1.0040993045000231E-2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3433.75</v>
      </c>
      <c r="F45" s="40">
        <v>3433.2166666666667</v>
      </c>
      <c r="G45" s="41">
        <v>3418.6333333333332</v>
      </c>
      <c r="H45" s="41">
        <v>3403.5166666666664</v>
      </c>
      <c r="I45" s="41">
        <v>3388.9333333333329</v>
      </c>
      <c r="J45" s="41">
        <v>3448.3333333333335</v>
      </c>
      <c r="K45" s="41">
        <v>3462.9166666666665</v>
      </c>
      <c r="L45" s="41">
        <v>3478.0333333333338</v>
      </c>
      <c r="M45" s="31">
        <v>3447.8</v>
      </c>
      <c r="N45" s="31">
        <v>3418.1</v>
      </c>
      <c r="O45" s="42">
        <v>2681400</v>
      </c>
      <c r="P45" s="43">
        <v>2.4764962164641139E-2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617.25</v>
      </c>
      <c r="F46" s="40">
        <v>616.6</v>
      </c>
      <c r="G46" s="41">
        <v>608.20000000000005</v>
      </c>
      <c r="H46" s="41">
        <v>599.15</v>
      </c>
      <c r="I46" s="41">
        <v>590.75</v>
      </c>
      <c r="J46" s="41">
        <v>625.65000000000009</v>
      </c>
      <c r="K46" s="41">
        <v>634.04999999999995</v>
      </c>
      <c r="L46" s="41">
        <v>643.10000000000014</v>
      </c>
      <c r="M46" s="31">
        <v>625</v>
      </c>
      <c r="N46" s="31">
        <v>607.54999999999995</v>
      </c>
      <c r="O46" s="42">
        <v>24785200</v>
      </c>
      <c r="P46" s="43">
        <v>-2.5685375767534376E-2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144.80000000000001</v>
      </c>
      <c r="F47" s="40">
        <v>144.95000000000002</v>
      </c>
      <c r="G47" s="41">
        <v>143.50000000000003</v>
      </c>
      <c r="H47" s="41">
        <v>142.20000000000002</v>
      </c>
      <c r="I47" s="41">
        <v>140.75000000000003</v>
      </c>
      <c r="J47" s="41">
        <v>146.25000000000003</v>
      </c>
      <c r="K47" s="41">
        <v>147.70000000000002</v>
      </c>
      <c r="L47" s="41">
        <v>149.00000000000003</v>
      </c>
      <c r="M47" s="31">
        <v>146.4</v>
      </c>
      <c r="N47" s="31">
        <v>143.65</v>
      </c>
      <c r="O47" s="42">
        <v>62883000</v>
      </c>
      <c r="P47" s="43">
        <v>-2.6826007019889686E-2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494.65</v>
      </c>
      <c r="F48" s="40">
        <v>494.40000000000003</v>
      </c>
      <c r="G48" s="41">
        <v>488.95000000000005</v>
      </c>
      <c r="H48" s="41">
        <v>483.25</v>
      </c>
      <c r="I48" s="41">
        <v>477.8</v>
      </c>
      <c r="J48" s="41">
        <v>500.10000000000008</v>
      </c>
      <c r="K48" s="41">
        <v>505.55</v>
      </c>
      <c r="L48" s="41">
        <v>511.25000000000011</v>
      </c>
      <c r="M48" s="31">
        <v>499.85</v>
      </c>
      <c r="N48" s="31">
        <v>488.7</v>
      </c>
      <c r="O48" s="42">
        <v>12553750</v>
      </c>
      <c r="P48" s="43">
        <v>5.6601788532351392E-2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952.15</v>
      </c>
      <c r="F49" s="40">
        <v>953.48333333333323</v>
      </c>
      <c r="G49" s="41">
        <v>947.66666666666652</v>
      </c>
      <c r="H49" s="41">
        <v>943.18333333333328</v>
      </c>
      <c r="I49" s="41">
        <v>937.36666666666656</v>
      </c>
      <c r="J49" s="41">
        <v>957.96666666666647</v>
      </c>
      <c r="K49" s="41">
        <v>963.7833333333333</v>
      </c>
      <c r="L49" s="41">
        <v>968.26666666666642</v>
      </c>
      <c r="M49" s="31">
        <v>959.3</v>
      </c>
      <c r="N49" s="31">
        <v>949</v>
      </c>
      <c r="O49" s="42">
        <v>9818900</v>
      </c>
      <c r="P49" s="43">
        <v>3.5437658509836177E-2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145</v>
      </c>
      <c r="F50" s="40">
        <v>144.56666666666666</v>
      </c>
      <c r="G50" s="41">
        <v>143.73333333333332</v>
      </c>
      <c r="H50" s="41">
        <v>142.46666666666667</v>
      </c>
      <c r="I50" s="41">
        <v>141.63333333333333</v>
      </c>
      <c r="J50" s="41">
        <v>145.83333333333331</v>
      </c>
      <c r="K50" s="41">
        <v>146.66666666666669</v>
      </c>
      <c r="L50" s="41">
        <v>147.93333333333331</v>
      </c>
      <c r="M50" s="31">
        <v>145.4</v>
      </c>
      <c r="N50" s="31">
        <v>143.30000000000001</v>
      </c>
      <c r="O50" s="42">
        <v>60736200</v>
      </c>
      <c r="P50" s="43">
        <v>-1.1281279912484616E-2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4657.1499999999996</v>
      </c>
      <c r="F51" s="40">
        <v>4627.45</v>
      </c>
      <c r="G51" s="41">
        <v>4584.95</v>
      </c>
      <c r="H51" s="41">
        <v>4512.75</v>
      </c>
      <c r="I51" s="41">
        <v>4470.25</v>
      </c>
      <c r="J51" s="41">
        <v>4699.6499999999996</v>
      </c>
      <c r="K51" s="41">
        <v>4742.1499999999996</v>
      </c>
      <c r="L51" s="41">
        <v>4814.3499999999995</v>
      </c>
      <c r="M51" s="31">
        <v>4669.95</v>
      </c>
      <c r="N51" s="31">
        <v>4555.25</v>
      </c>
      <c r="O51" s="42">
        <v>534800</v>
      </c>
      <c r="P51" s="43">
        <v>7.3464472099558406E-2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1788.35</v>
      </c>
      <c r="F52" s="40">
        <v>1780.1166666666668</v>
      </c>
      <c r="G52" s="41">
        <v>1766.8333333333335</v>
      </c>
      <c r="H52" s="41">
        <v>1745.3166666666666</v>
      </c>
      <c r="I52" s="41">
        <v>1732.0333333333333</v>
      </c>
      <c r="J52" s="41">
        <v>1801.6333333333337</v>
      </c>
      <c r="K52" s="41">
        <v>1814.916666666667</v>
      </c>
      <c r="L52" s="41">
        <v>1836.4333333333338</v>
      </c>
      <c r="M52" s="31">
        <v>1793.4</v>
      </c>
      <c r="N52" s="31">
        <v>1758.6</v>
      </c>
      <c r="O52" s="42">
        <v>2316300</v>
      </c>
      <c r="P52" s="43">
        <v>1.9879796578825704E-2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669.45</v>
      </c>
      <c r="F53" s="40">
        <v>669.2166666666667</v>
      </c>
      <c r="G53" s="41">
        <v>663.73333333333335</v>
      </c>
      <c r="H53" s="41">
        <v>658.01666666666665</v>
      </c>
      <c r="I53" s="41">
        <v>652.5333333333333</v>
      </c>
      <c r="J53" s="41">
        <v>674.93333333333339</v>
      </c>
      <c r="K53" s="41">
        <v>680.41666666666674</v>
      </c>
      <c r="L53" s="41">
        <v>686.13333333333344</v>
      </c>
      <c r="M53" s="31">
        <v>674.7</v>
      </c>
      <c r="N53" s="31">
        <v>663.5</v>
      </c>
      <c r="O53" s="42">
        <v>7710279</v>
      </c>
      <c r="P53" s="43">
        <v>-2.0267531414673692E-4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869.3</v>
      </c>
      <c r="F54" s="40">
        <v>873.1</v>
      </c>
      <c r="G54" s="41">
        <v>862.35</v>
      </c>
      <c r="H54" s="41">
        <v>855.4</v>
      </c>
      <c r="I54" s="41">
        <v>844.65</v>
      </c>
      <c r="J54" s="41">
        <v>880.05000000000007</v>
      </c>
      <c r="K54" s="41">
        <v>890.80000000000007</v>
      </c>
      <c r="L54" s="41">
        <v>897.75000000000011</v>
      </c>
      <c r="M54" s="31">
        <v>883.85</v>
      </c>
      <c r="N54" s="31">
        <v>866.15</v>
      </c>
      <c r="O54" s="42">
        <v>1228750</v>
      </c>
      <c r="P54" s="43">
        <v>4.6301224055348589E-2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154.35</v>
      </c>
      <c r="F55" s="40">
        <v>154.71666666666667</v>
      </c>
      <c r="G55" s="41">
        <v>153.68333333333334</v>
      </c>
      <c r="H55" s="41">
        <v>153.01666666666668</v>
      </c>
      <c r="I55" s="41">
        <v>151.98333333333335</v>
      </c>
      <c r="J55" s="41">
        <v>155.38333333333333</v>
      </c>
      <c r="K55" s="41">
        <v>156.41666666666669</v>
      </c>
      <c r="L55" s="41">
        <v>157.08333333333331</v>
      </c>
      <c r="M55" s="31">
        <v>155.75</v>
      </c>
      <c r="N55" s="31">
        <v>154.05000000000001</v>
      </c>
      <c r="O55" s="42">
        <v>11172400</v>
      </c>
      <c r="P55" s="43">
        <v>-8.8008800880088004E-3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866.8</v>
      </c>
      <c r="F56" s="40">
        <v>865.54999999999984</v>
      </c>
      <c r="G56" s="41">
        <v>859.29999999999973</v>
      </c>
      <c r="H56" s="41">
        <v>851.79999999999984</v>
      </c>
      <c r="I56" s="41">
        <v>845.54999999999973</v>
      </c>
      <c r="J56" s="41">
        <v>873.04999999999973</v>
      </c>
      <c r="K56" s="41">
        <v>879.3</v>
      </c>
      <c r="L56" s="41">
        <v>886.79999999999973</v>
      </c>
      <c r="M56" s="31">
        <v>871.8</v>
      </c>
      <c r="N56" s="31">
        <v>858.05</v>
      </c>
      <c r="O56" s="42">
        <v>2619000</v>
      </c>
      <c r="P56" s="43">
        <v>-3.2150776053215077E-2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585.95000000000005</v>
      </c>
      <c r="F57" s="40">
        <v>587.19999999999993</v>
      </c>
      <c r="G57" s="41">
        <v>581.49999999999989</v>
      </c>
      <c r="H57" s="41">
        <v>577.04999999999995</v>
      </c>
      <c r="I57" s="41">
        <v>571.34999999999991</v>
      </c>
      <c r="J57" s="41">
        <v>591.64999999999986</v>
      </c>
      <c r="K57" s="41">
        <v>597.34999999999991</v>
      </c>
      <c r="L57" s="41">
        <v>601.79999999999984</v>
      </c>
      <c r="M57" s="31">
        <v>592.9</v>
      </c>
      <c r="N57" s="31">
        <v>582.75</v>
      </c>
      <c r="O57" s="42">
        <v>9130000</v>
      </c>
      <c r="P57" s="43">
        <v>-1.5235270324929216E-2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1931.7</v>
      </c>
      <c r="F58" s="40">
        <v>1930.7166666666665</v>
      </c>
      <c r="G58" s="41">
        <v>1914.133333333333</v>
      </c>
      <c r="H58" s="41">
        <v>1896.5666666666666</v>
      </c>
      <c r="I58" s="41">
        <v>1879.9833333333331</v>
      </c>
      <c r="J58" s="41">
        <v>1948.2833333333328</v>
      </c>
      <c r="K58" s="41">
        <v>1964.8666666666663</v>
      </c>
      <c r="L58" s="41">
        <v>1982.4333333333327</v>
      </c>
      <c r="M58" s="31">
        <v>1947.3</v>
      </c>
      <c r="N58" s="31">
        <v>1913.15</v>
      </c>
      <c r="O58" s="42">
        <v>3044000</v>
      </c>
      <c r="P58" s="43">
        <v>-2.7846027846027844E-3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4842.55</v>
      </c>
      <c r="F59" s="40">
        <v>4824</v>
      </c>
      <c r="G59" s="41">
        <v>4795</v>
      </c>
      <c r="H59" s="41">
        <v>4747.45</v>
      </c>
      <c r="I59" s="41">
        <v>4718.45</v>
      </c>
      <c r="J59" s="41">
        <v>4871.55</v>
      </c>
      <c r="K59" s="41">
        <v>4900.55</v>
      </c>
      <c r="L59" s="41">
        <v>4948.1000000000004</v>
      </c>
      <c r="M59" s="31">
        <v>4853</v>
      </c>
      <c r="N59" s="31">
        <v>4776.45</v>
      </c>
      <c r="O59" s="42">
        <v>2202200</v>
      </c>
      <c r="P59" s="43">
        <v>-7.2130556306915514E-3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331.05</v>
      </c>
      <c r="F60" s="40">
        <v>330.91666666666669</v>
      </c>
      <c r="G60" s="41">
        <v>326.78333333333336</v>
      </c>
      <c r="H60" s="41">
        <v>322.51666666666665</v>
      </c>
      <c r="I60" s="41">
        <v>318.38333333333333</v>
      </c>
      <c r="J60" s="41">
        <v>335.18333333333339</v>
      </c>
      <c r="K60" s="41">
        <v>339.31666666666672</v>
      </c>
      <c r="L60" s="41">
        <v>343.58333333333343</v>
      </c>
      <c r="M60" s="31">
        <v>335.05</v>
      </c>
      <c r="N60" s="31">
        <v>326.64999999999998</v>
      </c>
      <c r="O60" s="42">
        <v>44470800</v>
      </c>
      <c r="P60" s="43">
        <v>8.7124878993223617E-2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5390.55</v>
      </c>
      <c r="F61" s="40">
        <v>5375.05</v>
      </c>
      <c r="G61" s="41">
        <v>5355.1</v>
      </c>
      <c r="H61" s="41">
        <v>5319.6500000000005</v>
      </c>
      <c r="I61" s="41">
        <v>5299.7000000000007</v>
      </c>
      <c r="J61" s="41">
        <v>5410.5</v>
      </c>
      <c r="K61" s="41">
        <v>5430.4499999999989</v>
      </c>
      <c r="L61" s="41">
        <v>5465.9</v>
      </c>
      <c r="M61" s="31">
        <v>5395</v>
      </c>
      <c r="N61" s="31">
        <v>5339.6</v>
      </c>
      <c r="O61" s="42">
        <v>2496125</v>
      </c>
      <c r="P61" s="43">
        <v>-1.0357815442561206E-2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2565.85</v>
      </c>
      <c r="F62" s="40">
        <v>2558.0333333333333</v>
      </c>
      <c r="G62" s="41">
        <v>2537.8666666666668</v>
      </c>
      <c r="H62" s="41">
        <v>2509.8833333333337</v>
      </c>
      <c r="I62" s="41">
        <v>2489.7166666666672</v>
      </c>
      <c r="J62" s="41">
        <v>2586.0166666666664</v>
      </c>
      <c r="K62" s="41">
        <v>2606.1833333333334</v>
      </c>
      <c r="L62" s="41">
        <v>2634.1666666666661</v>
      </c>
      <c r="M62" s="31">
        <v>2578.1999999999998</v>
      </c>
      <c r="N62" s="31">
        <v>2530.0500000000002</v>
      </c>
      <c r="O62" s="42">
        <v>2473800</v>
      </c>
      <c r="P62" s="43">
        <v>1.2027491408934709E-2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1170.0999999999999</v>
      </c>
      <c r="F63" s="40">
        <v>1173.1833333333334</v>
      </c>
      <c r="G63" s="41">
        <v>1164.6666666666667</v>
      </c>
      <c r="H63" s="41">
        <v>1159.2333333333333</v>
      </c>
      <c r="I63" s="41">
        <v>1150.7166666666667</v>
      </c>
      <c r="J63" s="41">
        <v>1178.6166666666668</v>
      </c>
      <c r="K63" s="41">
        <v>1187.1333333333332</v>
      </c>
      <c r="L63" s="41">
        <v>1192.5666666666668</v>
      </c>
      <c r="M63" s="31">
        <v>1181.7</v>
      </c>
      <c r="N63" s="31">
        <v>1167.75</v>
      </c>
      <c r="O63" s="42">
        <v>4828450</v>
      </c>
      <c r="P63" s="43">
        <v>2.2835838284981941E-2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179.75</v>
      </c>
      <c r="F64" s="40">
        <v>179.68333333333331</v>
      </c>
      <c r="G64" s="41">
        <v>178.91666666666663</v>
      </c>
      <c r="H64" s="41">
        <v>178.08333333333331</v>
      </c>
      <c r="I64" s="41">
        <v>177.31666666666663</v>
      </c>
      <c r="J64" s="41">
        <v>180.51666666666662</v>
      </c>
      <c r="K64" s="41">
        <v>181.28333333333333</v>
      </c>
      <c r="L64" s="41">
        <v>182.11666666666662</v>
      </c>
      <c r="M64" s="31">
        <v>180.45</v>
      </c>
      <c r="N64" s="31">
        <v>178.85</v>
      </c>
      <c r="O64" s="42">
        <v>16905600</v>
      </c>
      <c r="P64" s="43">
        <v>1.447396845971052E-2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84.2</v>
      </c>
      <c r="F65" s="40">
        <v>84.4</v>
      </c>
      <c r="G65" s="41">
        <v>83.4</v>
      </c>
      <c r="H65" s="41">
        <v>82.6</v>
      </c>
      <c r="I65" s="41">
        <v>81.599999999999994</v>
      </c>
      <c r="J65" s="41">
        <v>85.200000000000017</v>
      </c>
      <c r="K65" s="41">
        <v>86.200000000000017</v>
      </c>
      <c r="L65" s="41">
        <v>87.000000000000028</v>
      </c>
      <c r="M65" s="31">
        <v>85.4</v>
      </c>
      <c r="N65" s="31">
        <v>83.6</v>
      </c>
      <c r="O65" s="42">
        <v>90290000</v>
      </c>
      <c r="P65" s="43">
        <v>7.0265447245148336E-3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144.25</v>
      </c>
      <c r="F66" s="40">
        <v>143.93333333333334</v>
      </c>
      <c r="G66" s="41">
        <v>142.51666666666668</v>
      </c>
      <c r="H66" s="41">
        <v>140.78333333333333</v>
      </c>
      <c r="I66" s="41">
        <v>139.36666666666667</v>
      </c>
      <c r="J66" s="41">
        <v>145.66666666666669</v>
      </c>
      <c r="K66" s="41">
        <v>147.08333333333331</v>
      </c>
      <c r="L66" s="41">
        <v>148.81666666666669</v>
      </c>
      <c r="M66" s="31">
        <v>145.35</v>
      </c>
      <c r="N66" s="31">
        <v>142.19999999999999</v>
      </c>
      <c r="O66" s="42">
        <v>33147400</v>
      </c>
      <c r="P66" s="43">
        <v>6.2962962962962964E-3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673.4</v>
      </c>
      <c r="F67" s="40">
        <v>675.06666666666672</v>
      </c>
      <c r="G67" s="41">
        <v>665.13333333333344</v>
      </c>
      <c r="H67" s="41">
        <v>656.86666666666667</v>
      </c>
      <c r="I67" s="41">
        <v>646.93333333333339</v>
      </c>
      <c r="J67" s="41">
        <v>683.33333333333348</v>
      </c>
      <c r="K67" s="41">
        <v>693.26666666666665</v>
      </c>
      <c r="L67" s="41">
        <v>701.53333333333353</v>
      </c>
      <c r="M67" s="31">
        <v>685</v>
      </c>
      <c r="N67" s="31">
        <v>666.8</v>
      </c>
      <c r="O67" s="42">
        <v>7104700</v>
      </c>
      <c r="P67" s="43">
        <v>-2.4220894558372357E-3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29.5</v>
      </c>
      <c r="F68" s="40">
        <v>29.433333333333334</v>
      </c>
      <c r="G68" s="41">
        <v>29.266666666666666</v>
      </c>
      <c r="H68" s="41">
        <v>29.033333333333331</v>
      </c>
      <c r="I68" s="41">
        <v>28.866666666666664</v>
      </c>
      <c r="J68" s="41">
        <v>29.666666666666668</v>
      </c>
      <c r="K68" s="41">
        <v>29.833333333333332</v>
      </c>
      <c r="L68" s="41">
        <v>30.06666666666667</v>
      </c>
      <c r="M68" s="31">
        <v>29.6</v>
      </c>
      <c r="N68" s="31">
        <v>29.2</v>
      </c>
      <c r="O68" s="42">
        <v>120757500</v>
      </c>
      <c r="P68" s="43">
        <v>4.3038922155688624E-3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969.9</v>
      </c>
      <c r="F69" s="40">
        <v>966.48333333333323</v>
      </c>
      <c r="G69" s="41">
        <v>959.96666666666647</v>
      </c>
      <c r="H69" s="41">
        <v>950.03333333333319</v>
      </c>
      <c r="I69" s="41">
        <v>943.51666666666642</v>
      </c>
      <c r="J69" s="41">
        <v>976.41666666666652</v>
      </c>
      <c r="K69" s="41">
        <v>982.93333333333317</v>
      </c>
      <c r="L69" s="41">
        <v>992.86666666666656</v>
      </c>
      <c r="M69" s="31">
        <v>973</v>
      </c>
      <c r="N69" s="31">
        <v>956.55</v>
      </c>
      <c r="O69" s="42">
        <v>3874000</v>
      </c>
      <c r="P69" s="43">
        <v>6.4951935567679918E-3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1559.55</v>
      </c>
      <c r="F70" s="40">
        <v>1566.75</v>
      </c>
      <c r="G70" s="41">
        <v>1544.8</v>
      </c>
      <c r="H70" s="41">
        <v>1530.05</v>
      </c>
      <c r="I70" s="41">
        <v>1508.1</v>
      </c>
      <c r="J70" s="41">
        <v>1581.5</v>
      </c>
      <c r="K70" s="41">
        <v>1603.4499999999998</v>
      </c>
      <c r="L70" s="41">
        <v>1618.2</v>
      </c>
      <c r="M70" s="31">
        <v>1588.7</v>
      </c>
      <c r="N70" s="31">
        <v>1552</v>
      </c>
      <c r="O70" s="42">
        <v>2006550</v>
      </c>
      <c r="P70" s="43">
        <v>-1.0893944248638257E-2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384.5</v>
      </c>
      <c r="F71" s="40">
        <v>381.18333333333334</v>
      </c>
      <c r="G71" s="41">
        <v>376.61666666666667</v>
      </c>
      <c r="H71" s="41">
        <v>368.73333333333335</v>
      </c>
      <c r="I71" s="41">
        <v>364.16666666666669</v>
      </c>
      <c r="J71" s="41">
        <v>389.06666666666666</v>
      </c>
      <c r="K71" s="41">
        <v>393.63333333333338</v>
      </c>
      <c r="L71" s="41">
        <v>401.51666666666665</v>
      </c>
      <c r="M71" s="31">
        <v>385.75</v>
      </c>
      <c r="N71" s="31">
        <v>373.3</v>
      </c>
      <c r="O71" s="42">
        <v>12708450</v>
      </c>
      <c r="P71" s="43">
        <v>3.9163498098859315E-2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1583.55</v>
      </c>
      <c r="F72" s="40">
        <v>1585.8333333333333</v>
      </c>
      <c r="G72" s="41">
        <v>1571.7666666666664</v>
      </c>
      <c r="H72" s="41">
        <v>1559.9833333333331</v>
      </c>
      <c r="I72" s="41">
        <v>1545.9166666666663</v>
      </c>
      <c r="J72" s="41">
        <v>1597.6166666666666</v>
      </c>
      <c r="K72" s="41">
        <v>1611.6833333333336</v>
      </c>
      <c r="L72" s="41">
        <v>1623.4666666666667</v>
      </c>
      <c r="M72" s="31">
        <v>1599.9</v>
      </c>
      <c r="N72" s="31">
        <v>1574.05</v>
      </c>
      <c r="O72" s="42">
        <v>12465425</v>
      </c>
      <c r="P72" s="43">
        <v>-1.5198138697087962E-2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718.55</v>
      </c>
      <c r="F73" s="40">
        <v>717.1</v>
      </c>
      <c r="G73" s="41">
        <v>712.2</v>
      </c>
      <c r="H73" s="41">
        <v>705.85</v>
      </c>
      <c r="I73" s="41">
        <v>700.95</v>
      </c>
      <c r="J73" s="41">
        <v>723.45</v>
      </c>
      <c r="K73" s="41">
        <v>728.34999999999991</v>
      </c>
      <c r="L73" s="41">
        <v>734.7</v>
      </c>
      <c r="M73" s="31">
        <v>722</v>
      </c>
      <c r="N73" s="31">
        <v>710.75</v>
      </c>
      <c r="O73" s="42">
        <v>1905000</v>
      </c>
      <c r="P73" s="43">
        <v>-2.557544757033248E-2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1150.8</v>
      </c>
      <c r="F74" s="40">
        <v>1148.6499999999999</v>
      </c>
      <c r="G74" s="41">
        <v>1112.6999999999998</v>
      </c>
      <c r="H74" s="41">
        <v>1074.5999999999999</v>
      </c>
      <c r="I74" s="41">
        <v>1038.6499999999999</v>
      </c>
      <c r="J74" s="41">
        <v>1186.7499999999998</v>
      </c>
      <c r="K74" s="41">
        <v>1222.7</v>
      </c>
      <c r="L74" s="41">
        <v>1260.7999999999997</v>
      </c>
      <c r="M74" s="31">
        <v>1184.5999999999999</v>
      </c>
      <c r="N74" s="31">
        <v>1110.55</v>
      </c>
      <c r="O74" s="42">
        <v>5366000</v>
      </c>
      <c r="P74" s="43">
        <v>-0.25196905276364395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975.8</v>
      </c>
      <c r="F75" s="40">
        <v>974.18333333333339</v>
      </c>
      <c r="G75" s="41">
        <v>970.01666666666677</v>
      </c>
      <c r="H75" s="41">
        <v>964.23333333333335</v>
      </c>
      <c r="I75" s="41">
        <v>960.06666666666672</v>
      </c>
      <c r="J75" s="41">
        <v>979.96666666666681</v>
      </c>
      <c r="K75" s="41">
        <v>984.13333333333333</v>
      </c>
      <c r="L75" s="41">
        <v>989.91666666666686</v>
      </c>
      <c r="M75" s="31">
        <v>978.35</v>
      </c>
      <c r="N75" s="31">
        <v>968.4</v>
      </c>
      <c r="O75" s="42">
        <v>19134500</v>
      </c>
      <c r="P75" s="43">
        <v>4.4796086075755838E-2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2490.6</v>
      </c>
      <c r="F76" s="40">
        <v>2483.3666666666663</v>
      </c>
      <c r="G76" s="41">
        <v>2473.2833333333328</v>
      </c>
      <c r="H76" s="41">
        <v>2455.9666666666667</v>
      </c>
      <c r="I76" s="41">
        <v>2445.8833333333332</v>
      </c>
      <c r="J76" s="41">
        <v>2500.6833333333325</v>
      </c>
      <c r="K76" s="41">
        <v>2510.7666666666655</v>
      </c>
      <c r="L76" s="41">
        <v>2528.0833333333321</v>
      </c>
      <c r="M76" s="31">
        <v>2493.4499999999998</v>
      </c>
      <c r="N76" s="31">
        <v>2466.0500000000002</v>
      </c>
      <c r="O76" s="42">
        <v>14874300</v>
      </c>
      <c r="P76" s="43">
        <v>-2.631527267728442E-2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2884.6</v>
      </c>
      <c r="F77" s="40">
        <v>2890.0666666666671</v>
      </c>
      <c r="G77" s="41">
        <v>2859.5333333333342</v>
      </c>
      <c r="H77" s="41">
        <v>2834.4666666666672</v>
      </c>
      <c r="I77" s="41">
        <v>2803.9333333333343</v>
      </c>
      <c r="J77" s="41">
        <v>2915.1333333333341</v>
      </c>
      <c r="K77" s="41">
        <v>2945.666666666667</v>
      </c>
      <c r="L77" s="41">
        <v>2970.733333333334</v>
      </c>
      <c r="M77" s="31">
        <v>2920.6</v>
      </c>
      <c r="N77" s="31">
        <v>2865</v>
      </c>
      <c r="O77" s="42">
        <v>1085400</v>
      </c>
      <c r="P77" s="43">
        <v>8.7360594795539027E-3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1452.6</v>
      </c>
      <c r="F78" s="40">
        <v>1456.6333333333332</v>
      </c>
      <c r="G78" s="41">
        <v>1444.6166666666663</v>
      </c>
      <c r="H78" s="41">
        <v>1436.6333333333332</v>
      </c>
      <c r="I78" s="41">
        <v>1424.6166666666663</v>
      </c>
      <c r="J78" s="41">
        <v>1464.6166666666663</v>
      </c>
      <c r="K78" s="41">
        <v>1476.6333333333332</v>
      </c>
      <c r="L78" s="41">
        <v>1484.6166666666663</v>
      </c>
      <c r="M78" s="31">
        <v>1468.65</v>
      </c>
      <c r="N78" s="31">
        <v>1448.65</v>
      </c>
      <c r="O78" s="42">
        <v>30768100</v>
      </c>
      <c r="P78" s="43">
        <v>-1.1241118455936937E-2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663.6</v>
      </c>
      <c r="F79" s="40">
        <v>665.75</v>
      </c>
      <c r="G79" s="41">
        <v>660.4</v>
      </c>
      <c r="H79" s="41">
        <v>657.19999999999993</v>
      </c>
      <c r="I79" s="41">
        <v>651.84999999999991</v>
      </c>
      <c r="J79" s="41">
        <v>668.95</v>
      </c>
      <c r="K79" s="41">
        <v>674.3</v>
      </c>
      <c r="L79" s="41">
        <v>677.50000000000011</v>
      </c>
      <c r="M79" s="31">
        <v>671.1</v>
      </c>
      <c r="N79" s="31">
        <v>662.55</v>
      </c>
      <c r="O79" s="42">
        <v>21047400</v>
      </c>
      <c r="P79" s="43">
        <v>2.6061776061776062E-2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2839.6</v>
      </c>
      <c r="F80" s="40">
        <v>2830.8333333333335</v>
      </c>
      <c r="G80" s="41">
        <v>2815.7666666666669</v>
      </c>
      <c r="H80" s="41">
        <v>2791.9333333333334</v>
      </c>
      <c r="I80" s="41">
        <v>2776.8666666666668</v>
      </c>
      <c r="J80" s="41">
        <v>2854.666666666667</v>
      </c>
      <c r="K80" s="41">
        <v>2869.7333333333336</v>
      </c>
      <c r="L80" s="41">
        <v>2893.5666666666671</v>
      </c>
      <c r="M80" s="31">
        <v>2845.9</v>
      </c>
      <c r="N80" s="31">
        <v>2807</v>
      </c>
      <c r="O80" s="42">
        <v>5086200</v>
      </c>
      <c r="P80" s="43">
        <v>1.6365925304238357E-2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394.25</v>
      </c>
      <c r="F81" s="40">
        <v>393.2166666666667</v>
      </c>
      <c r="G81" s="41">
        <v>390.53333333333342</v>
      </c>
      <c r="H81" s="41">
        <v>386.81666666666672</v>
      </c>
      <c r="I81" s="41">
        <v>384.13333333333344</v>
      </c>
      <c r="J81" s="41">
        <v>396.93333333333339</v>
      </c>
      <c r="K81" s="41">
        <v>399.61666666666667</v>
      </c>
      <c r="L81" s="41">
        <v>403.33333333333337</v>
      </c>
      <c r="M81" s="31">
        <v>395.9</v>
      </c>
      <c r="N81" s="31">
        <v>389.5</v>
      </c>
      <c r="O81" s="42">
        <v>28999200</v>
      </c>
      <c r="P81" s="43">
        <v>6.87797147385103E-2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277.25</v>
      </c>
      <c r="F82" s="40">
        <v>276.93333333333334</v>
      </c>
      <c r="G82" s="41">
        <v>274.66666666666669</v>
      </c>
      <c r="H82" s="41">
        <v>272.08333333333337</v>
      </c>
      <c r="I82" s="41">
        <v>269.81666666666672</v>
      </c>
      <c r="J82" s="41">
        <v>279.51666666666665</v>
      </c>
      <c r="K82" s="41">
        <v>281.7833333333333</v>
      </c>
      <c r="L82" s="41">
        <v>284.36666666666662</v>
      </c>
      <c r="M82" s="31">
        <v>279.2</v>
      </c>
      <c r="N82" s="31">
        <v>274.35000000000002</v>
      </c>
      <c r="O82" s="42">
        <v>18524700</v>
      </c>
      <c r="P82" s="43">
        <v>8.0811049074346157E-3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2383.25</v>
      </c>
      <c r="F83" s="40">
        <v>2425.2000000000003</v>
      </c>
      <c r="G83" s="41">
        <v>2337.6000000000004</v>
      </c>
      <c r="H83" s="41">
        <v>2291.9500000000003</v>
      </c>
      <c r="I83" s="41">
        <v>2204.3500000000004</v>
      </c>
      <c r="J83" s="41">
        <v>2470.8500000000004</v>
      </c>
      <c r="K83" s="41">
        <v>2558.4499999999998</v>
      </c>
      <c r="L83" s="41">
        <v>2604.1000000000004</v>
      </c>
      <c r="M83" s="31">
        <v>2512.8000000000002</v>
      </c>
      <c r="N83" s="31">
        <v>2379.5500000000002</v>
      </c>
      <c r="O83" s="42">
        <v>7131600</v>
      </c>
      <c r="P83" s="43">
        <v>0.10269969384915113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274.95</v>
      </c>
      <c r="F84" s="40">
        <v>275.2</v>
      </c>
      <c r="G84" s="41">
        <v>272.2</v>
      </c>
      <c r="H84" s="41">
        <v>269.45</v>
      </c>
      <c r="I84" s="41">
        <v>266.45</v>
      </c>
      <c r="J84" s="41">
        <v>277.95</v>
      </c>
      <c r="K84" s="41">
        <v>280.95</v>
      </c>
      <c r="L84" s="41">
        <v>283.7</v>
      </c>
      <c r="M84" s="31">
        <v>278.2</v>
      </c>
      <c r="N84" s="31">
        <v>272.45</v>
      </c>
      <c r="O84" s="42">
        <v>29862300</v>
      </c>
      <c r="P84" s="43">
        <v>-2.8637692850660482E-2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654.15</v>
      </c>
      <c r="F85" s="40">
        <v>654.30000000000007</v>
      </c>
      <c r="G85" s="41">
        <v>648.25000000000011</v>
      </c>
      <c r="H85" s="41">
        <v>642.35</v>
      </c>
      <c r="I85" s="41">
        <v>636.30000000000007</v>
      </c>
      <c r="J85" s="41">
        <v>660.20000000000016</v>
      </c>
      <c r="K85" s="41">
        <v>666.25000000000011</v>
      </c>
      <c r="L85" s="41">
        <v>672.1500000000002</v>
      </c>
      <c r="M85" s="31">
        <v>660.35</v>
      </c>
      <c r="N85" s="31">
        <v>648.4</v>
      </c>
      <c r="O85" s="42">
        <v>69715250</v>
      </c>
      <c r="P85" s="43">
        <v>1.9976261843931684E-2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1547.05</v>
      </c>
      <c r="F86" s="40">
        <v>1530.3500000000001</v>
      </c>
      <c r="G86" s="41">
        <v>1503.7000000000003</v>
      </c>
      <c r="H86" s="41">
        <v>1460.3500000000001</v>
      </c>
      <c r="I86" s="41">
        <v>1433.7000000000003</v>
      </c>
      <c r="J86" s="41">
        <v>1573.7000000000003</v>
      </c>
      <c r="K86" s="41">
        <v>1600.3500000000004</v>
      </c>
      <c r="L86" s="41">
        <v>1643.7000000000003</v>
      </c>
      <c r="M86" s="31">
        <v>1557</v>
      </c>
      <c r="N86" s="31">
        <v>1487</v>
      </c>
      <c r="O86" s="42">
        <v>1273300</v>
      </c>
      <c r="P86" s="43">
        <v>3.4530386740331494E-2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637.9</v>
      </c>
      <c r="F87" s="40">
        <v>640.51666666666665</v>
      </c>
      <c r="G87" s="41">
        <v>620.83333333333326</v>
      </c>
      <c r="H87" s="41">
        <v>603.76666666666665</v>
      </c>
      <c r="I87" s="41">
        <v>584.08333333333326</v>
      </c>
      <c r="J87" s="41">
        <v>657.58333333333326</v>
      </c>
      <c r="K87" s="41">
        <v>677.26666666666665</v>
      </c>
      <c r="L87" s="41">
        <v>694.33333333333326</v>
      </c>
      <c r="M87" s="31">
        <v>660.2</v>
      </c>
      <c r="N87" s="31">
        <v>623.45000000000005</v>
      </c>
      <c r="O87" s="42">
        <v>7596000</v>
      </c>
      <c r="P87" s="43">
        <v>0.201423487544484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9.3000000000000007</v>
      </c>
      <c r="F88" s="40">
        <v>9.2666666666666657</v>
      </c>
      <c r="G88" s="41">
        <v>8.9333333333333318</v>
      </c>
      <c r="H88" s="41">
        <v>8.5666666666666664</v>
      </c>
      <c r="I88" s="41">
        <v>8.2333333333333325</v>
      </c>
      <c r="J88" s="41">
        <v>9.6333333333333311</v>
      </c>
      <c r="K88" s="41">
        <v>9.9666666666666668</v>
      </c>
      <c r="L88" s="41">
        <v>10.33333333333333</v>
      </c>
      <c r="M88" s="31">
        <v>9.6</v>
      </c>
      <c r="N88" s="31">
        <v>8.9</v>
      </c>
      <c r="O88" s="42">
        <v>726740000</v>
      </c>
      <c r="P88" s="43">
        <v>0.11514500537056928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52.2</v>
      </c>
      <c r="F89" s="40">
        <v>52.25</v>
      </c>
      <c r="G89" s="41">
        <v>51.15</v>
      </c>
      <c r="H89" s="41">
        <v>50.1</v>
      </c>
      <c r="I89" s="41">
        <v>49</v>
      </c>
      <c r="J89" s="41">
        <v>53.3</v>
      </c>
      <c r="K89" s="41">
        <v>54.399999999999991</v>
      </c>
      <c r="L89" s="41">
        <v>55.449999999999996</v>
      </c>
      <c r="M89" s="31">
        <v>53.35</v>
      </c>
      <c r="N89" s="31">
        <v>51.2</v>
      </c>
      <c r="O89" s="42">
        <v>195225000</v>
      </c>
      <c r="P89" s="43">
        <v>-1.6793454858619206E-2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541.35</v>
      </c>
      <c r="F90" s="40">
        <v>541.7833333333333</v>
      </c>
      <c r="G90" s="41">
        <v>538.56666666666661</v>
      </c>
      <c r="H90" s="41">
        <v>535.7833333333333</v>
      </c>
      <c r="I90" s="41">
        <v>532.56666666666661</v>
      </c>
      <c r="J90" s="41">
        <v>544.56666666666661</v>
      </c>
      <c r="K90" s="41">
        <v>547.7833333333333</v>
      </c>
      <c r="L90" s="41">
        <v>550.56666666666661</v>
      </c>
      <c r="M90" s="31">
        <v>545</v>
      </c>
      <c r="N90" s="31">
        <v>539</v>
      </c>
      <c r="O90" s="42">
        <v>11022000</v>
      </c>
      <c r="P90" s="43">
        <v>8.1197734016725115E-2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146.05000000000001</v>
      </c>
      <c r="F91" s="40">
        <v>145.91666666666669</v>
      </c>
      <c r="G91" s="41">
        <v>144.43333333333337</v>
      </c>
      <c r="H91" s="41">
        <v>142.81666666666669</v>
      </c>
      <c r="I91" s="41">
        <v>141.33333333333337</v>
      </c>
      <c r="J91" s="41">
        <v>147.53333333333336</v>
      </c>
      <c r="K91" s="41">
        <v>149.01666666666671</v>
      </c>
      <c r="L91" s="41">
        <v>150.63333333333335</v>
      </c>
      <c r="M91" s="31">
        <v>147.4</v>
      </c>
      <c r="N91" s="31">
        <v>144.30000000000001</v>
      </c>
      <c r="O91" s="42">
        <v>7589400</v>
      </c>
      <c r="P91" s="43">
        <v>-1.7171717171717171E-2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1698.45</v>
      </c>
      <c r="F92" s="40">
        <v>1687.1000000000001</v>
      </c>
      <c r="G92" s="41">
        <v>1672.2500000000002</v>
      </c>
      <c r="H92" s="41">
        <v>1646.0500000000002</v>
      </c>
      <c r="I92" s="41">
        <v>1631.2000000000003</v>
      </c>
      <c r="J92" s="41">
        <v>1713.3000000000002</v>
      </c>
      <c r="K92" s="41">
        <v>1728.15</v>
      </c>
      <c r="L92" s="41">
        <v>1754.3500000000001</v>
      </c>
      <c r="M92" s="31">
        <v>1701.95</v>
      </c>
      <c r="N92" s="31">
        <v>1660.9</v>
      </c>
      <c r="O92" s="42">
        <v>2225000</v>
      </c>
      <c r="P92" s="43">
        <v>-2.0686619718309859E-2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991.85</v>
      </c>
      <c r="F93" s="40">
        <v>995.38333333333321</v>
      </c>
      <c r="G93" s="41">
        <v>983.76666666666642</v>
      </c>
      <c r="H93" s="41">
        <v>975.68333333333317</v>
      </c>
      <c r="I93" s="41">
        <v>964.06666666666638</v>
      </c>
      <c r="J93" s="41">
        <v>1003.4666666666665</v>
      </c>
      <c r="K93" s="41">
        <v>1015.0833333333333</v>
      </c>
      <c r="L93" s="41">
        <v>1023.1666666666665</v>
      </c>
      <c r="M93" s="31">
        <v>1007</v>
      </c>
      <c r="N93" s="31">
        <v>987.3</v>
      </c>
      <c r="O93" s="42">
        <v>15306300</v>
      </c>
      <c r="P93" s="43">
        <v>-4.5355037889419032E-2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232.7</v>
      </c>
      <c r="F94" s="40">
        <v>230.96666666666667</v>
      </c>
      <c r="G94" s="41">
        <v>227.18333333333334</v>
      </c>
      <c r="H94" s="41">
        <v>221.66666666666666</v>
      </c>
      <c r="I94" s="41">
        <v>217.88333333333333</v>
      </c>
      <c r="J94" s="41">
        <v>236.48333333333335</v>
      </c>
      <c r="K94" s="41">
        <v>240.26666666666671</v>
      </c>
      <c r="L94" s="41">
        <v>245.78333333333336</v>
      </c>
      <c r="M94" s="31">
        <v>234.75</v>
      </c>
      <c r="N94" s="31">
        <v>225.45</v>
      </c>
      <c r="O94" s="42">
        <v>18768400</v>
      </c>
      <c r="P94" s="43">
        <v>5.1780950886552643E-2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1589.3</v>
      </c>
      <c r="F95" s="40">
        <v>1581.6166666666668</v>
      </c>
      <c r="G95" s="41">
        <v>1571.4833333333336</v>
      </c>
      <c r="H95" s="41">
        <v>1553.6666666666667</v>
      </c>
      <c r="I95" s="41">
        <v>1543.5333333333335</v>
      </c>
      <c r="J95" s="41">
        <v>1599.4333333333336</v>
      </c>
      <c r="K95" s="41">
        <v>1609.5666666666668</v>
      </c>
      <c r="L95" s="41">
        <v>1627.3833333333337</v>
      </c>
      <c r="M95" s="31">
        <v>1591.75</v>
      </c>
      <c r="N95" s="31">
        <v>1563.8</v>
      </c>
      <c r="O95" s="42">
        <v>28611000</v>
      </c>
      <c r="P95" s="43">
        <v>-5.9875399235045937E-2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106.9</v>
      </c>
      <c r="F96" s="40">
        <v>106.33333333333333</v>
      </c>
      <c r="G96" s="41">
        <v>105.66666666666666</v>
      </c>
      <c r="H96" s="41">
        <v>104.43333333333332</v>
      </c>
      <c r="I96" s="41">
        <v>103.76666666666665</v>
      </c>
      <c r="J96" s="41">
        <v>107.56666666666666</v>
      </c>
      <c r="K96" s="41">
        <v>108.23333333333332</v>
      </c>
      <c r="L96" s="41">
        <v>109.46666666666667</v>
      </c>
      <c r="M96" s="31">
        <v>107</v>
      </c>
      <c r="N96" s="31">
        <v>105.1</v>
      </c>
      <c r="O96" s="42">
        <v>60957000</v>
      </c>
      <c r="P96" s="43">
        <v>-8.8776157260621429E-3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2369.4</v>
      </c>
      <c r="F97" s="40">
        <v>2376.0499999999997</v>
      </c>
      <c r="G97" s="41">
        <v>2333.4499999999994</v>
      </c>
      <c r="H97" s="41">
        <v>2297.4999999999995</v>
      </c>
      <c r="I97" s="41">
        <v>2254.8999999999992</v>
      </c>
      <c r="J97" s="41">
        <v>2411.9999999999995</v>
      </c>
      <c r="K97" s="41">
        <v>2454.6</v>
      </c>
      <c r="L97" s="41">
        <v>2490.5499999999997</v>
      </c>
      <c r="M97" s="31">
        <v>2418.65</v>
      </c>
      <c r="N97" s="31">
        <v>2340.1</v>
      </c>
      <c r="O97" s="42">
        <v>1985750</v>
      </c>
      <c r="P97" s="43">
        <v>-9.8849457138227188E-3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207.45</v>
      </c>
      <c r="F98" s="40">
        <v>207.35</v>
      </c>
      <c r="G98" s="41">
        <v>206.39999999999998</v>
      </c>
      <c r="H98" s="41">
        <v>205.35</v>
      </c>
      <c r="I98" s="41">
        <v>204.39999999999998</v>
      </c>
      <c r="J98" s="41">
        <v>208.39999999999998</v>
      </c>
      <c r="K98" s="41">
        <v>209.34999999999997</v>
      </c>
      <c r="L98" s="41">
        <v>210.39999999999998</v>
      </c>
      <c r="M98" s="31">
        <v>208.3</v>
      </c>
      <c r="N98" s="31">
        <v>206.3</v>
      </c>
      <c r="O98" s="42">
        <v>178899200</v>
      </c>
      <c r="P98" s="43">
        <v>-4.3632348488896015E-3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395.85</v>
      </c>
      <c r="F99" s="40">
        <v>392.90000000000003</v>
      </c>
      <c r="G99" s="41">
        <v>387.95000000000005</v>
      </c>
      <c r="H99" s="41">
        <v>380.05</v>
      </c>
      <c r="I99" s="41">
        <v>375.1</v>
      </c>
      <c r="J99" s="41">
        <v>400.80000000000007</v>
      </c>
      <c r="K99" s="41">
        <v>405.75</v>
      </c>
      <c r="L99" s="41">
        <v>413.65000000000009</v>
      </c>
      <c r="M99" s="31">
        <v>397.85</v>
      </c>
      <c r="N99" s="31">
        <v>385</v>
      </c>
      <c r="O99" s="42">
        <v>40847500</v>
      </c>
      <c r="P99" s="43">
        <v>-3.4166814447005971E-2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719.4</v>
      </c>
      <c r="F100" s="40">
        <v>711.55000000000007</v>
      </c>
      <c r="G100" s="41">
        <v>699.10000000000014</v>
      </c>
      <c r="H100" s="41">
        <v>678.80000000000007</v>
      </c>
      <c r="I100" s="41">
        <v>666.35000000000014</v>
      </c>
      <c r="J100" s="41">
        <v>731.85000000000014</v>
      </c>
      <c r="K100" s="41">
        <v>744.30000000000018</v>
      </c>
      <c r="L100" s="41">
        <v>764.60000000000014</v>
      </c>
      <c r="M100" s="31">
        <v>724</v>
      </c>
      <c r="N100" s="31">
        <v>691.25</v>
      </c>
      <c r="O100" s="42">
        <v>44798400</v>
      </c>
      <c r="P100" s="43">
        <v>4.3128379227964288E-2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3427.45</v>
      </c>
      <c r="F101" s="40">
        <v>3342</v>
      </c>
      <c r="G101" s="41">
        <v>3235.45</v>
      </c>
      <c r="H101" s="41">
        <v>3043.45</v>
      </c>
      <c r="I101" s="41">
        <v>2936.8999999999996</v>
      </c>
      <c r="J101" s="41">
        <v>3534</v>
      </c>
      <c r="K101" s="41">
        <v>3640.55</v>
      </c>
      <c r="L101" s="41">
        <v>3832.55</v>
      </c>
      <c r="M101" s="31">
        <v>3448.55</v>
      </c>
      <c r="N101" s="31">
        <v>3150</v>
      </c>
      <c r="O101" s="42">
        <v>1923000</v>
      </c>
      <c r="P101" s="43">
        <v>0.2574791564492398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1707.75</v>
      </c>
      <c r="F102" s="40">
        <v>1711.0166666666667</v>
      </c>
      <c r="G102" s="41">
        <v>1700.1333333333332</v>
      </c>
      <c r="H102" s="41">
        <v>1692.5166666666667</v>
      </c>
      <c r="I102" s="41">
        <v>1681.6333333333332</v>
      </c>
      <c r="J102" s="41">
        <v>1718.6333333333332</v>
      </c>
      <c r="K102" s="41">
        <v>1729.5166666666669</v>
      </c>
      <c r="L102" s="41">
        <v>1737.1333333333332</v>
      </c>
      <c r="M102" s="31">
        <v>1721.9</v>
      </c>
      <c r="N102" s="31">
        <v>1703.4</v>
      </c>
      <c r="O102" s="42">
        <v>19446400</v>
      </c>
      <c r="P102" s="43">
        <v>-7.0261437908496734E-3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88.1</v>
      </c>
      <c r="F103" s="40">
        <v>88.116666666666674</v>
      </c>
      <c r="G103" s="41">
        <v>87.383333333333354</v>
      </c>
      <c r="H103" s="41">
        <v>86.666666666666686</v>
      </c>
      <c r="I103" s="41">
        <v>85.933333333333366</v>
      </c>
      <c r="J103" s="41">
        <v>88.833333333333343</v>
      </c>
      <c r="K103" s="41">
        <v>89.566666666666663</v>
      </c>
      <c r="L103" s="41">
        <v>90.283333333333331</v>
      </c>
      <c r="M103" s="31">
        <v>88.85</v>
      </c>
      <c r="N103" s="31">
        <v>87.4</v>
      </c>
      <c r="O103" s="42">
        <v>78816768</v>
      </c>
      <c r="P103" s="43">
        <v>1.1335298118340512E-3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3343.8</v>
      </c>
      <c r="F104" s="40">
        <v>3344.6666666666665</v>
      </c>
      <c r="G104" s="41">
        <v>3326.1833333333329</v>
      </c>
      <c r="H104" s="41">
        <v>3308.5666666666666</v>
      </c>
      <c r="I104" s="41">
        <v>3290.083333333333</v>
      </c>
      <c r="J104" s="41">
        <v>3362.2833333333328</v>
      </c>
      <c r="K104" s="41">
        <v>3380.7666666666664</v>
      </c>
      <c r="L104" s="41">
        <v>3398.3833333333328</v>
      </c>
      <c r="M104" s="31">
        <v>3363.15</v>
      </c>
      <c r="N104" s="31">
        <v>3327.05</v>
      </c>
      <c r="O104" s="42">
        <v>478750</v>
      </c>
      <c r="P104" s="43">
        <v>0.1012075905692927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458.05</v>
      </c>
      <c r="F105" s="40">
        <v>457.59999999999997</v>
      </c>
      <c r="G105" s="41">
        <v>454.69999999999993</v>
      </c>
      <c r="H105" s="41">
        <v>451.34999999999997</v>
      </c>
      <c r="I105" s="41">
        <v>448.44999999999993</v>
      </c>
      <c r="J105" s="41">
        <v>460.94999999999993</v>
      </c>
      <c r="K105" s="41">
        <v>463.84999999999991</v>
      </c>
      <c r="L105" s="41">
        <v>467.19999999999993</v>
      </c>
      <c r="M105" s="31">
        <v>460.5</v>
      </c>
      <c r="N105" s="31">
        <v>454.25</v>
      </c>
      <c r="O105" s="42">
        <v>14766000</v>
      </c>
      <c r="P105" s="43">
        <v>-1.7577068685776095E-3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1625.4</v>
      </c>
      <c r="F106" s="40">
        <v>1609.9166666666667</v>
      </c>
      <c r="G106" s="41">
        <v>1590.9333333333334</v>
      </c>
      <c r="H106" s="41">
        <v>1556.4666666666667</v>
      </c>
      <c r="I106" s="41">
        <v>1537.4833333333333</v>
      </c>
      <c r="J106" s="41">
        <v>1644.3833333333334</v>
      </c>
      <c r="K106" s="41">
        <v>1663.3666666666666</v>
      </c>
      <c r="L106" s="41">
        <v>1697.8333333333335</v>
      </c>
      <c r="M106" s="31">
        <v>1628.9</v>
      </c>
      <c r="N106" s="31">
        <v>1575.45</v>
      </c>
      <c r="O106" s="42">
        <v>14602125</v>
      </c>
      <c r="P106" s="43">
        <v>2.2960725075528703E-2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4421.6000000000004</v>
      </c>
      <c r="F107" s="40">
        <v>4411.25</v>
      </c>
      <c r="G107" s="41">
        <v>4381.8500000000004</v>
      </c>
      <c r="H107" s="41">
        <v>4342.1000000000004</v>
      </c>
      <c r="I107" s="41">
        <v>4312.7000000000007</v>
      </c>
      <c r="J107" s="41">
        <v>4451</v>
      </c>
      <c r="K107" s="41">
        <v>4480.3999999999996</v>
      </c>
      <c r="L107" s="41">
        <v>4520.1499999999996</v>
      </c>
      <c r="M107" s="31">
        <v>4440.6499999999996</v>
      </c>
      <c r="N107" s="31">
        <v>4371.5</v>
      </c>
      <c r="O107" s="42">
        <v>735600</v>
      </c>
      <c r="P107" s="43">
        <v>0.10425579824363881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3527.15</v>
      </c>
      <c r="F108" s="40">
        <v>3506.2000000000003</v>
      </c>
      <c r="G108" s="41">
        <v>3446.0000000000005</v>
      </c>
      <c r="H108" s="41">
        <v>3364.8500000000004</v>
      </c>
      <c r="I108" s="41">
        <v>3304.6500000000005</v>
      </c>
      <c r="J108" s="41">
        <v>3587.3500000000004</v>
      </c>
      <c r="K108" s="41">
        <v>3647.55</v>
      </c>
      <c r="L108" s="41">
        <v>3728.7000000000003</v>
      </c>
      <c r="M108" s="31">
        <v>3566.4</v>
      </c>
      <c r="N108" s="31">
        <v>3425.05</v>
      </c>
      <c r="O108" s="42">
        <v>747600</v>
      </c>
      <c r="P108" s="43">
        <v>1.4657980456026058E-2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1173.3499999999999</v>
      </c>
      <c r="F109" s="40">
        <v>1171.45</v>
      </c>
      <c r="G109" s="41">
        <v>1166.9000000000001</v>
      </c>
      <c r="H109" s="41">
        <v>1160.45</v>
      </c>
      <c r="I109" s="41">
        <v>1155.9000000000001</v>
      </c>
      <c r="J109" s="41">
        <v>1177.9000000000001</v>
      </c>
      <c r="K109" s="41">
        <v>1182.4499999999998</v>
      </c>
      <c r="L109" s="41">
        <v>1188.9000000000001</v>
      </c>
      <c r="M109" s="31">
        <v>1176</v>
      </c>
      <c r="N109" s="31">
        <v>1165</v>
      </c>
      <c r="O109" s="42">
        <v>7268350</v>
      </c>
      <c r="P109" s="43">
        <v>-1.2244426475684416E-2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760.4</v>
      </c>
      <c r="F110" s="40">
        <v>761.33333333333337</v>
      </c>
      <c r="G110" s="41">
        <v>755.91666666666674</v>
      </c>
      <c r="H110" s="41">
        <v>751.43333333333339</v>
      </c>
      <c r="I110" s="41">
        <v>746.01666666666677</v>
      </c>
      <c r="J110" s="41">
        <v>765.81666666666672</v>
      </c>
      <c r="K110" s="41">
        <v>771.23333333333346</v>
      </c>
      <c r="L110" s="41">
        <v>775.7166666666667</v>
      </c>
      <c r="M110" s="31">
        <v>766.75</v>
      </c>
      <c r="N110" s="31">
        <v>756.85</v>
      </c>
      <c r="O110" s="42">
        <v>11705400</v>
      </c>
      <c r="P110" s="43">
        <v>-1.8201033348990137E-2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154.75</v>
      </c>
      <c r="F111" s="40">
        <v>154.85</v>
      </c>
      <c r="G111" s="41">
        <v>153.85</v>
      </c>
      <c r="H111" s="41">
        <v>152.94999999999999</v>
      </c>
      <c r="I111" s="41">
        <v>151.94999999999999</v>
      </c>
      <c r="J111" s="41">
        <v>155.75</v>
      </c>
      <c r="K111" s="41">
        <v>156.75</v>
      </c>
      <c r="L111" s="41">
        <v>157.65</v>
      </c>
      <c r="M111" s="31">
        <v>155.85</v>
      </c>
      <c r="N111" s="31">
        <v>153.94999999999999</v>
      </c>
      <c r="O111" s="42">
        <v>43132000</v>
      </c>
      <c r="P111" s="43">
        <v>2.230690584626824E-3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196.45</v>
      </c>
      <c r="F112" s="40">
        <v>193.65</v>
      </c>
      <c r="G112" s="41">
        <v>187.15</v>
      </c>
      <c r="H112" s="41">
        <v>177.85</v>
      </c>
      <c r="I112" s="41">
        <v>171.35</v>
      </c>
      <c r="J112" s="41">
        <v>202.95000000000002</v>
      </c>
      <c r="K112" s="41">
        <v>209.45000000000002</v>
      </c>
      <c r="L112" s="41">
        <v>218.75000000000003</v>
      </c>
      <c r="M112" s="31">
        <v>200.15</v>
      </c>
      <c r="N112" s="31">
        <v>184.35</v>
      </c>
      <c r="O112" s="42">
        <v>25302000</v>
      </c>
      <c r="P112" s="43">
        <v>9.9322210636079253E-2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529.45000000000005</v>
      </c>
      <c r="F113" s="40">
        <v>530.63333333333333</v>
      </c>
      <c r="G113" s="41">
        <v>524.81666666666661</v>
      </c>
      <c r="H113" s="41">
        <v>520.18333333333328</v>
      </c>
      <c r="I113" s="41">
        <v>514.36666666666656</v>
      </c>
      <c r="J113" s="41">
        <v>535.26666666666665</v>
      </c>
      <c r="K113" s="41">
        <v>541.08333333333348</v>
      </c>
      <c r="L113" s="41">
        <v>545.7166666666667</v>
      </c>
      <c r="M113" s="31">
        <v>536.45000000000005</v>
      </c>
      <c r="N113" s="31">
        <v>526</v>
      </c>
      <c r="O113" s="42">
        <v>7368000</v>
      </c>
      <c r="P113" s="43">
        <v>2.7901785714285716E-2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7292.25</v>
      </c>
      <c r="F114" s="40">
        <v>7283.6500000000005</v>
      </c>
      <c r="G114" s="41">
        <v>7238.6000000000013</v>
      </c>
      <c r="H114" s="41">
        <v>7184.9500000000007</v>
      </c>
      <c r="I114" s="41">
        <v>7139.9000000000015</v>
      </c>
      <c r="J114" s="41">
        <v>7337.3000000000011</v>
      </c>
      <c r="K114" s="41">
        <v>7382.35</v>
      </c>
      <c r="L114" s="41">
        <v>7436.0000000000009</v>
      </c>
      <c r="M114" s="31">
        <v>7328.7</v>
      </c>
      <c r="N114" s="31">
        <v>7230</v>
      </c>
      <c r="O114" s="42">
        <v>2328900</v>
      </c>
      <c r="P114" s="43">
        <v>-3.6768963520555878E-2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675.35</v>
      </c>
      <c r="F115" s="40">
        <v>670.05000000000007</v>
      </c>
      <c r="G115" s="41">
        <v>662.40000000000009</v>
      </c>
      <c r="H115" s="41">
        <v>649.45000000000005</v>
      </c>
      <c r="I115" s="41">
        <v>641.80000000000007</v>
      </c>
      <c r="J115" s="41">
        <v>683.00000000000011</v>
      </c>
      <c r="K115" s="41">
        <v>690.65</v>
      </c>
      <c r="L115" s="41">
        <v>703.60000000000014</v>
      </c>
      <c r="M115" s="31">
        <v>677.7</v>
      </c>
      <c r="N115" s="31">
        <v>657.1</v>
      </c>
      <c r="O115" s="42">
        <v>14638750</v>
      </c>
      <c r="P115" s="43">
        <v>7.7446002925737889E-3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2795.65</v>
      </c>
      <c r="F116" s="40">
        <v>2809.8666666666668</v>
      </c>
      <c r="G116" s="41">
        <v>2767.7833333333338</v>
      </c>
      <c r="H116" s="41">
        <v>2739.916666666667</v>
      </c>
      <c r="I116" s="41">
        <v>2697.8333333333339</v>
      </c>
      <c r="J116" s="41">
        <v>2837.7333333333336</v>
      </c>
      <c r="K116" s="41">
        <v>2879.8166666666666</v>
      </c>
      <c r="L116" s="41">
        <v>2907.6833333333334</v>
      </c>
      <c r="M116" s="31">
        <v>2851.95</v>
      </c>
      <c r="N116" s="31">
        <v>2782</v>
      </c>
      <c r="O116" s="42">
        <v>325200</v>
      </c>
      <c r="P116" s="43">
        <v>2.5867507886435333E-2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1055.9000000000001</v>
      </c>
      <c r="F117" s="40">
        <v>1061.3666666666666</v>
      </c>
      <c r="G117" s="41">
        <v>1042.3833333333332</v>
      </c>
      <c r="H117" s="41">
        <v>1028.8666666666666</v>
      </c>
      <c r="I117" s="41">
        <v>1009.8833333333332</v>
      </c>
      <c r="J117" s="41">
        <v>1074.8833333333332</v>
      </c>
      <c r="K117" s="41">
        <v>1093.8666666666663</v>
      </c>
      <c r="L117" s="41">
        <v>1107.3833333333332</v>
      </c>
      <c r="M117" s="31">
        <v>1080.3499999999999</v>
      </c>
      <c r="N117" s="31">
        <v>1047.8499999999999</v>
      </c>
      <c r="O117" s="42">
        <v>2893150</v>
      </c>
      <c r="P117" s="43">
        <v>-2.0250935505172794E-2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1147.2</v>
      </c>
      <c r="F118" s="40">
        <v>1143.1166666666668</v>
      </c>
      <c r="G118" s="41">
        <v>1135.3333333333335</v>
      </c>
      <c r="H118" s="41">
        <v>1123.4666666666667</v>
      </c>
      <c r="I118" s="41">
        <v>1115.6833333333334</v>
      </c>
      <c r="J118" s="41">
        <v>1154.9833333333336</v>
      </c>
      <c r="K118" s="41">
        <v>1162.7666666666669</v>
      </c>
      <c r="L118" s="41">
        <v>1174.6333333333337</v>
      </c>
      <c r="M118" s="31">
        <v>1150.9000000000001</v>
      </c>
      <c r="N118" s="31">
        <v>1131.25</v>
      </c>
      <c r="O118" s="42">
        <v>1977000</v>
      </c>
      <c r="P118" s="43">
        <v>6.0734892195566357E-4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2768.7</v>
      </c>
      <c r="F119" s="40">
        <v>2761.9166666666665</v>
      </c>
      <c r="G119" s="41">
        <v>2746.7833333333328</v>
      </c>
      <c r="H119" s="41">
        <v>2724.8666666666663</v>
      </c>
      <c r="I119" s="41">
        <v>2709.7333333333327</v>
      </c>
      <c r="J119" s="41">
        <v>2783.833333333333</v>
      </c>
      <c r="K119" s="41">
        <v>2798.9666666666672</v>
      </c>
      <c r="L119" s="41">
        <v>2820.8833333333332</v>
      </c>
      <c r="M119" s="31">
        <v>2777.05</v>
      </c>
      <c r="N119" s="31">
        <v>2740</v>
      </c>
      <c r="O119" s="42">
        <v>2620000</v>
      </c>
      <c r="P119" s="43">
        <v>3.6556417154613073E-2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237.85</v>
      </c>
      <c r="F120" s="40">
        <v>237.91666666666666</v>
      </c>
      <c r="G120" s="41">
        <v>235.5333333333333</v>
      </c>
      <c r="H120" s="41">
        <v>233.21666666666664</v>
      </c>
      <c r="I120" s="41">
        <v>230.83333333333329</v>
      </c>
      <c r="J120" s="41">
        <v>240.23333333333332</v>
      </c>
      <c r="K120" s="41">
        <v>242.6166666666667</v>
      </c>
      <c r="L120" s="41">
        <v>244.93333333333334</v>
      </c>
      <c r="M120" s="31">
        <v>240.3</v>
      </c>
      <c r="N120" s="31">
        <v>235.6</v>
      </c>
      <c r="O120" s="42">
        <v>30240000</v>
      </c>
      <c r="P120" s="43">
        <v>4.9435199805660149E-2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2404.5</v>
      </c>
      <c r="F121" s="40">
        <v>2410.5166666666669</v>
      </c>
      <c r="G121" s="41">
        <v>2366.0333333333338</v>
      </c>
      <c r="H121" s="41">
        <v>2327.5666666666671</v>
      </c>
      <c r="I121" s="41">
        <v>2283.0833333333339</v>
      </c>
      <c r="J121" s="41">
        <v>2448.9833333333336</v>
      </c>
      <c r="K121" s="41">
        <v>2493.4666666666662</v>
      </c>
      <c r="L121" s="41">
        <v>2531.9333333333334</v>
      </c>
      <c r="M121" s="31">
        <v>2455</v>
      </c>
      <c r="N121" s="31">
        <v>2372.0500000000002</v>
      </c>
      <c r="O121" s="42">
        <v>1051050</v>
      </c>
      <c r="P121" s="43">
        <v>0.20357275772236696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81690.75</v>
      </c>
      <c r="F122" s="40">
        <v>81881.833333333328</v>
      </c>
      <c r="G122" s="41">
        <v>81238.666666666657</v>
      </c>
      <c r="H122" s="41">
        <v>80786.583333333328</v>
      </c>
      <c r="I122" s="41">
        <v>80143.416666666657</v>
      </c>
      <c r="J122" s="41">
        <v>82333.916666666657</v>
      </c>
      <c r="K122" s="41">
        <v>82977.083333333314</v>
      </c>
      <c r="L122" s="41">
        <v>83429.166666666657</v>
      </c>
      <c r="M122" s="31">
        <v>82525</v>
      </c>
      <c r="N122" s="31">
        <v>81429.75</v>
      </c>
      <c r="O122" s="42">
        <v>41360</v>
      </c>
      <c r="P122" s="43">
        <v>9.5191603612399308E-3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1604.35</v>
      </c>
      <c r="F123" s="40">
        <v>1584.1000000000001</v>
      </c>
      <c r="G123" s="41">
        <v>1555.2500000000002</v>
      </c>
      <c r="H123" s="41">
        <v>1506.15</v>
      </c>
      <c r="I123" s="41">
        <v>1477.3000000000002</v>
      </c>
      <c r="J123" s="41">
        <v>1633.2000000000003</v>
      </c>
      <c r="K123" s="41">
        <v>1662.0500000000002</v>
      </c>
      <c r="L123" s="41">
        <v>1711.1500000000003</v>
      </c>
      <c r="M123" s="31">
        <v>1612.95</v>
      </c>
      <c r="N123" s="31">
        <v>1535</v>
      </c>
      <c r="O123" s="42">
        <v>3636000</v>
      </c>
      <c r="P123" s="43">
        <v>1.4225941422594143E-2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398.5</v>
      </c>
      <c r="F124" s="40">
        <v>400.91666666666669</v>
      </c>
      <c r="G124" s="41">
        <v>394.78333333333336</v>
      </c>
      <c r="H124" s="41">
        <v>391.06666666666666</v>
      </c>
      <c r="I124" s="41">
        <v>384.93333333333334</v>
      </c>
      <c r="J124" s="41">
        <v>404.63333333333338</v>
      </c>
      <c r="K124" s="41">
        <v>410.76666666666671</v>
      </c>
      <c r="L124" s="41">
        <v>414.48333333333341</v>
      </c>
      <c r="M124" s="31">
        <v>407.05</v>
      </c>
      <c r="N124" s="31">
        <v>397.2</v>
      </c>
      <c r="O124" s="42">
        <v>2987200</v>
      </c>
      <c r="P124" s="43">
        <v>-6.4629258517034063E-2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85</v>
      </c>
      <c r="F125" s="40">
        <v>85.683333333333337</v>
      </c>
      <c r="G125" s="41">
        <v>83.866666666666674</v>
      </c>
      <c r="H125" s="41">
        <v>82.733333333333334</v>
      </c>
      <c r="I125" s="41">
        <v>80.916666666666671</v>
      </c>
      <c r="J125" s="41">
        <v>86.816666666666677</v>
      </c>
      <c r="K125" s="41">
        <v>88.63333333333334</v>
      </c>
      <c r="L125" s="41">
        <v>89.76666666666668</v>
      </c>
      <c r="M125" s="31">
        <v>87.5</v>
      </c>
      <c r="N125" s="31">
        <v>84.55</v>
      </c>
      <c r="O125" s="42">
        <v>96934000</v>
      </c>
      <c r="P125" s="43">
        <v>-1.4006570983918382E-2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5235.8999999999996</v>
      </c>
      <c r="F126" s="40">
        <v>5225.3166666666666</v>
      </c>
      <c r="G126" s="41">
        <v>5183.583333333333</v>
      </c>
      <c r="H126" s="41">
        <v>5131.2666666666664</v>
      </c>
      <c r="I126" s="41">
        <v>5089.5333333333328</v>
      </c>
      <c r="J126" s="41">
        <v>5277.6333333333332</v>
      </c>
      <c r="K126" s="41">
        <v>5319.3666666666668</v>
      </c>
      <c r="L126" s="41">
        <v>5371.6833333333334</v>
      </c>
      <c r="M126" s="31">
        <v>5267.05</v>
      </c>
      <c r="N126" s="31">
        <v>5173</v>
      </c>
      <c r="O126" s="42">
        <v>1236125</v>
      </c>
      <c r="P126" s="43">
        <v>2.6895119418483906E-2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3924.35</v>
      </c>
      <c r="F127" s="40">
        <v>3909.4166666666665</v>
      </c>
      <c r="G127" s="41">
        <v>3874.083333333333</v>
      </c>
      <c r="H127" s="41">
        <v>3823.8166666666666</v>
      </c>
      <c r="I127" s="41">
        <v>3788.4833333333331</v>
      </c>
      <c r="J127" s="41">
        <v>3959.6833333333329</v>
      </c>
      <c r="K127" s="41">
        <v>3995.016666666666</v>
      </c>
      <c r="L127" s="41">
        <v>4045.2833333333328</v>
      </c>
      <c r="M127" s="31">
        <v>3944.75</v>
      </c>
      <c r="N127" s="31">
        <v>3859.15</v>
      </c>
      <c r="O127" s="42">
        <v>383175</v>
      </c>
      <c r="P127" s="43">
        <v>4.3504901960784312E-2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17969.5</v>
      </c>
      <c r="F128" s="40">
        <v>17889.833333333332</v>
      </c>
      <c r="G128" s="41">
        <v>17779.666666666664</v>
      </c>
      <c r="H128" s="41">
        <v>17589.833333333332</v>
      </c>
      <c r="I128" s="41">
        <v>17479.666666666664</v>
      </c>
      <c r="J128" s="41">
        <v>18079.666666666664</v>
      </c>
      <c r="K128" s="41">
        <v>18189.833333333328</v>
      </c>
      <c r="L128" s="41">
        <v>18379.666666666664</v>
      </c>
      <c r="M128" s="31">
        <v>18000</v>
      </c>
      <c r="N128" s="31">
        <v>17700</v>
      </c>
      <c r="O128" s="42">
        <v>223700</v>
      </c>
      <c r="P128" s="43">
        <v>7.3931829092654819E-2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176.65</v>
      </c>
      <c r="F129" s="40">
        <v>175.11666666666665</v>
      </c>
      <c r="G129" s="41">
        <v>172.73333333333329</v>
      </c>
      <c r="H129" s="41">
        <v>168.81666666666663</v>
      </c>
      <c r="I129" s="41">
        <v>166.43333333333328</v>
      </c>
      <c r="J129" s="41">
        <v>179.0333333333333</v>
      </c>
      <c r="K129" s="41">
        <v>181.41666666666669</v>
      </c>
      <c r="L129" s="41">
        <v>185.33333333333331</v>
      </c>
      <c r="M129" s="31">
        <v>177.5</v>
      </c>
      <c r="N129" s="31">
        <v>171.2</v>
      </c>
      <c r="O129" s="42">
        <v>73713400</v>
      </c>
      <c r="P129" s="43">
        <v>-4.7041794825402571E-3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119.5</v>
      </c>
      <c r="F130" s="40">
        <v>119.31666666666666</v>
      </c>
      <c r="G130" s="41">
        <v>118.88333333333333</v>
      </c>
      <c r="H130" s="41">
        <v>118.26666666666667</v>
      </c>
      <c r="I130" s="41">
        <v>117.83333333333333</v>
      </c>
      <c r="J130" s="41">
        <v>119.93333333333332</v>
      </c>
      <c r="K130" s="41">
        <v>120.36666666666666</v>
      </c>
      <c r="L130" s="41">
        <v>120.98333333333332</v>
      </c>
      <c r="M130" s="31">
        <v>119.75</v>
      </c>
      <c r="N130" s="31">
        <v>118.7</v>
      </c>
      <c r="O130" s="42">
        <v>52611000</v>
      </c>
      <c r="P130" s="43">
        <v>-6.5654934883220325E-3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115.65</v>
      </c>
      <c r="F131" s="40">
        <v>115.28333333333335</v>
      </c>
      <c r="G131" s="41">
        <v>114.56666666666669</v>
      </c>
      <c r="H131" s="41">
        <v>113.48333333333335</v>
      </c>
      <c r="I131" s="41">
        <v>112.76666666666669</v>
      </c>
      <c r="J131" s="41">
        <v>116.36666666666669</v>
      </c>
      <c r="K131" s="41">
        <v>117.08333333333336</v>
      </c>
      <c r="L131" s="41">
        <v>118.16666666666669</v>
      </c>
      <c r="M131" s="31">
        <v>116</v>
      </c>
      <c r="N131" s="31">
        <v>114.2</v>
      </c>
      <c r="O131" s="42">
        <v>57819300</v>
      </c>
      <c r="P131" s="43">
        <v>-3.3092969353592586E-2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33192.5</v>
      </c>
      <c r="F132" s="40">
        <v>32872.950000000004</v>
      </c>
      <c r="G132" s="41">
        <v>32445.900000000009</v>
      </c>
      <c r="H132" s="41">
        <v>31699.300000000003</v>
      </c>
      <c r="I132" s="41">
        <v>31272.250000000007</v>
      </c>
      <c r="J132" s="41">
        <v>33619.55000000001</v>
      </c>
      <c r="K132" s="41">
        <v>34046.600000000013</v>
      </c>
      <c r="L132" s="41">
        <v>34793.200000000012</v>
      </c>
      <c r="M132" s="31">
        <v>33300</v>
      </c>
      <c r="N132" s="31">
        <v>32126.35</v>
      </c>
      <c r="O132" s="42">
        <v>65640</v>
      </c>
      <c r="P132" s="43">
        <v>4.0913415794481447E-2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2240</v>
      </c>
      <c r="F133" s="40">
        <v>2236.2166666666667</v>
      </c>
      <c r="G133" s="41">
        <v>2212.4333333333334</v>
      </c>
      <c r="H133" s="41">
        <v>2184.8666666666668</v>
      </c>
      <c r="I133" s="41">
        <v>2161.0833333333335</v>
      </c>
      <c r="J133" s="41">
        <v>2263.7833333333333</v>
      </c>
      <c r="K133" s="41">
        <v>2287.5666666666671</v>
      </c>
      <c r="L133" s="41">
        <v>2315.1333333333332</v>
      </c>
      <c r="M133" s="31">
        <v>2260</v>
      </c>
      <c r="N133" s="31">
        <v>2208.65</v>
      </c>
      <c r="O133" s="42">
        <v>3255175</v>
      </c>
      <c r="P133" s="43">
        <v>2.2861981371718881E-3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220.55</v>
      </c>
      <c r="F134" s="40">
        <v>220.29999999999998</v>
      </c>
      <c r="G134" s="41">
        <v>219.59999999999997</v>
      </c>
      <c r="H134" s="41">
        <v>218.64999999999998</v>
      </c>
      <c r="I134" s="41">
        <v>217.94999999999996</v>
      </c>
      <c r="J134" s="41">
        <v>221.24999999999997</v>
      </c>
      <c r="K134" s="41">
        <v>221.94999999999996</v>
      </c>
      <c r="L134" s="41">
        <v>222.89999999999998</v>
      </c>
      <c r="M134" s="31">
        <v>221</v>
      </c>
      <c r="N134" s="31">
        <v>219.35</v>
      </c>
      <c r="O134" s="42">
        <v>25659000</v>
      </c>
      <c r="P134" s="43">
        <v>-2.4492652204338699E-3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129.1</v>
      </c>
      <c r="F135" s="40">
        <v>129.13333333333333</v>
      </c>
      <c r="G135" s="41">
        <v>128.06666666666666</v>
      </c>
      <c r="H135" s="41">
        <v>127.03333333333333</v>
      </c>
      <c r="I135" s="41">
        <v>125.96666666666667</v>
      </c>
      <c r="J135" s="41">
        <v>130.16666666666666</v>
      </c>
      <c r="K135" s="41">
        <v>131.23333333333332</v>
      </c>
      <c r="L135" s="41">
        <v>132.26666666666665</v>
      </c>
      <c r="M135" s="31">
        <v>130.19999999999999</v>
      </c>
      <c r="N135" s="31">
        <v>128.1</v>
      </c>
      <c r="O135" s="42">
        <v>33821000</v>
      </c>
      <c r="P135" s="43">
        <v>-1.0161495191435312E-2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5627.2</v>
      </c>
      <c r="F136" s="40">
        <v>5600.4666666666672</v>
      </c>
      <c r="G136" s="41">
        <v>5526.7333333333345</v>
      </c>
      <c r="H136" s="41">
        <v>5426.2666666666673</v>
      </c>
      <c r="I136" s="41">
        <v>5352.5333333333347</v>
      </c>
      <c r="J136" s="41">
        <v>5700.9333333333343</v>
      </c>
      <c r="K136" s="41">
        <v>5774.6666666666679</v>
      </c>
      <c r="L136" s="41">
        <v>5875.1333333333341</v>
      </c>
      <c r="M136" s="31">
        <v>5674.2</v>
      </c>
      <c r="N136" s="31">
        <v>5500</v>
      </c>
      <c r="O136" s="42">
        <v>322500</v>
      </c>
      <c r="P136" s="43">
        <v>3.8910505836575876E-3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2303.65</v>
      </c>
      <c r="F137" s="40">
        <v>2305.1166666666668</v>
      </c>
      <c r="G137" s="41">
        <v>2279.5833333333335</v>
      </c>
      <c r="H137" s="41">
        <v>2255.5166666666669</v>
      </c>
      <c r="I137" s="41">
        <v>2229.9833333333336</v>
      </c>
      <c r="J137" s="41">
        <v>2329.1833333333334</v>
      </c>
      <c r="K137" s="41">
        <v>2354.7166666666662</v>
      </c>
      <c r="L137" s="41">
        <v>2378.7833333333333</v>
      </c>
      <c r="M137" s="31">
        <v>2330.65</v>
      </c>
      <c r="N137" s="31">
        <v>2281.0500000000002</v>
      </c>
      <c r="O137" s="42">
        <v>2138000</v>
      </c>
      <c r="P137" s="43">
        <v>-3.727865796831314E-3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3010.8</v>
      </c>
      <c r="F138" s="40">
        <v>3037.2833333333333</v>
      </c>
      <c r="G138" s="41">
        <v>2946.5166666666664</v>
      </c>
      <c r="H138" s="41">
        <v>2882.2333333333331</v>
      </c>
      <c r="I138" s="41">
        <v>2791.4666666666662</v>
      </c>
      <c r="J138" s="41">
        <v>3101.5666666666666</v>
      </c>
      <c r="K138" s="41">
        <v>3192.3333333333339</v>
      </c>
      <c r="L138" s="41">
        <v>3256.6166666666668</v>
      </c>
      <c r="M138" s="31">
        <v>3128.05</v>
      </c>
      <c r="N138" s="31">
        <v>2973</v>
      </c>
      <c r="O138" s="42">
        <v>912000</v>
      </c>
      <c r="P138" s="43">
        <v>9.7803189888654829E-2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40.049999999999997</v>
      </c>
      <c r="F139" s="40">
        <v>40.233333333333334</v>
      </c>
      <c r="G139" s="41">
        <v>39.766666666666666</v>
      </c>
      <c r="H139" s="41">
        <v>39.483333333333334</v>
      </c>
      <c r="I139" s="41">
        <v>39.016666666666666</v>
      </c>
      <c r="J139" s="41">
        <v>40.516666666666666</v>
      </c>
      <c r="K139" s="41">
        <v>40.983333333333334</v>
      </c>
      <c r="L139" s="41">
        <v>41.266666666666666</v>
      </c>
      <c r="M139" s="31">
        <v>40.700000000000003</v>
      </c>
      <c r="N139" s="31">
        <v>39.950000000000003</v>
      </c>
      <c r="O139" s="42">
        <v>318864000</v>
      </c>
      <c r="P139" s="43">
        <v>3.4305584388623626E-2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233.35</v>
      </c>
      <c r="F140" s="40">
        <v>232.25</v>
      </c>
      <c r="G140" s="41">
        <v>230.4</v>
      </c>
      <c r="H140" s="41">
        <v>227.45000000000002</v>
      </c>
      <c r="I140" s="41">
        <v>225.60000000000002</v>
      </c>
      <c r="J140" s="41">
        <v>235.2</v>
      </c>
      <c r="K140" s="41">
        <v>237.05</v>
      </c>
      <c r="L140" s="41">
        <v>239.99999999999997</v>
      </c>
      <c r="M140" s="31">
        <v>234.1</v>
      </c>
      <c r="N140" s="31">
        <v>229.3</v>
      </c>
      <c r="O140" s="42">
        <v>22412000</v>
      </c>
      <c r="P140" s="43">
        <v>-2.7931991672449689E-2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1347.6</v>
      </c>
      <c r="F141" s="40">
        <v>1335</v>
      </c>
      <c r="G141" s="41">
        <v>1316</v>
      </c>
      <c r="H141" s="41">
        <v>1284.4000000000001</v>
      </c>
      <c r="I141" s="41">
        <v>1265.4000000000001</v>
      </c>
      <c r="J141" s="41">
        <v>1366.6</v>
      </c>
      <c r="K141" s="41">
        <v>1385.6</v>
      </c>
      <c r="L141" s="41">
        <v>1417.1999999999998</v>
      </c>
      <c r="M141" s="31">
        <v>1354</v>
      </c>
      <c r="N141" s="31">
        <v>1303.4000000000001</v>
      </c>
      <c r="O141" s="42">
        <v>1417581</v>
      </c>
      <c r="P141" s="43">
        <v>-3.2768675367953345E-2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1110.9000000000001</v>
      </c>
      <c r="F142" s="40">
        <v>1108.3666666666668</v>
      </c>
      <c r="G142" s="41">
        <v>1098.7333333333336</v>
      </c>
      <c r="H142" s="41">
        <v>1086.5666666666668</v>
      </c>
      <c r="I142" s="41">
        <v>1076.9333333333336</v>
      </c>
      <c r="J142" s="41">
        <v>1120.5333333333335</v>
      </c>
      <c r="K142" s="41">
        <v>1130.1666666666667</v>
      </c>
      <c r="L142" s="41">
        <v>1142.3333333333335</v>
      </c>
      <c r="M142" s="31">
        <v>1118</v>
      </c>
      <c r="N142" s="31">
        <v>1096.2</v>
      </c>
      <c r="O142" s="42">
        <v>2179400</v>
      </c>
      <c r="P142" s="43">
        <v>5.8846606512357787E-3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204.8</v>
      </c>
      <c r="F143" s="40">
        <v>205.51666666666665</v>
      </c>
      <c r="G143" s="41">
        <v>203.0333333333333</v>
      </c>
      <c r="H143" s="41">
        <v>201.26666666666665</v>
      </c>
      <c r="I143" s="41">
        <v>198.7833333333333</v>
      </c>
      <c r="J143" s="41">
        <v>207.2833333333333</v>
      </c>
      <c r="K143" s="41">
        <v>209.76666666666665</v>
      </c>
      <c r="L143" s="41">
        <v>211.5333333333333</v>
      </c>
      <c r="M143" s="31">
        <v>208</v>
      </c>
      <c r="N143" s="31">
        <v>203.75</v>
      </c>
      <c r="O143" s="42">
        <v>35197300</v>
      </c>
      <c r="P143" s="43">
        <v>6.8856811017089766E-3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153.25</v>
      </c>
      <c r="F144" s="40">
        <v>153.20000000000002</v>
      </c>
      <c r="G144" s="41">
        <v>151.85000000000002</v>
      </c>
      <c r="H144" s="41">
        <v>150.45000000000002</v>
      </c>
      <c r="I144" s="41">
        <v>149.10000000000002</v>
      </c>
      <c r="J144" s="41">
        <v>154.60000000000002</v>
      </c>
      <c r="K144" s="41">
        <v>155.94999999999999</v>
      </c>
      <c r="L144" s="41">
        <v>157.35000000000002</v>
      </c>
      <c r="M144" s="31">
        <v>154.55000000000001</v>
      </c>
      <c r="N144" s="31">
        <v>151.80000000000001</v>
      </c>
      <c r="O144" s="42">
        <v>21162000</v>
      </c>
      <c r="P144" s="43">
        <v>-1.5354550530429927E-2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2120.5500000000002</v>
      </c>
      <c r="F145" s="40">
        <v>2114.5166666666669</v>
      </c>
      <c r="G145" s="41">
        <v>2105.1333333333337</v>
      </c>
      <c r="H145" s="41">
        <v>2089.7166666666667</v>
      </c>
      <c r="I145" s="41">
        <v>2080.3333333333335</v>
      </c>
      <c r="J145" s="41">
        <v>2129.9333333333338</v>
      </c>
      <c r="K145" s="41">
        <v>2139.3166666666671</v>
      </c>
      <c r="L145" s="41">
        <v>2154.733333333334</v>
      </c>
      <c r="M145" s="31">
        <v>2123.9</v>
      </c>
      <c r="N145" s="31">
        <v>2099.1</v>
      </c>
      <c r="O145" s="42">
        <v>40464500</v>
      </c>
      <c r="P145" s="43">
        <v>-2.145024968864491E-2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126.6</v>
      </c>
      <c r="F146" s="40">
        <v>126.38333333333333</v>
      </c>
      <c r="G146" s="41">
        <v>124.71666666666664</v>
      </c>
      <c r="H146" s="41">
        <v>122.83333333333331</v>
      </c>
      <c r="I146" s="41">
        <v>121.16666666666663</v>
      </c>
      <c r="J146" s="41">
        <v>128.26666666666665</v>
      </c>
      <c r="K146" s="41">
        <v>129.93333333333334</v>
      </c>
      <c r="L146" s="41">
        <v>131.81666666666666</v>
      </c>
      <c r="M146" s="31">
        <v>128.05000000000001</v>
      </c>
      <c r="N146" s="31">
        <v>124.5</v>
      </c>
      <c r="O146" s="42">
        <v>179027500</v>
      </c>
      <c r="P146" s="43">
        <v>0.10586233202276862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1028.8499999999999</v>
      </c>
      <c r="F147" s="40">
        <v>1029.1999999999998</v>
      </c>
      <c r="G147" s="41">
        <v>1018.5999999999997</v>
      </c>
      <c r="H147" s="41">
        <v>1008.3499999999999</v>
      </c>
      <c r="I147" s="41">
        <v>997.74999999999977</v>
      </c>
      <c r="J147" s="41">
        <v>1039.4499999999996</v>
      </c>
      <c r="K147" s="41">
        <v>1050.05</v>
      </c>
      <c r="L147" s="41">
        <v>1060.2999999999995</v>
      </c>
      <c r="M147" s="31">
        <v>1039.8</v>
      </c>
      <c r="N147" s="31">
        <v>1018.95</v>
      </c>
      <c r="O147" s="42">
        <v>3963000</v>
      </c>
      <c r="P147" s="43">
        <v>-0.10334294926183607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423.05</v>
      </c>
      <c r="F148" s="40">
        <v>424.05</v>
      </c>
      <c r="G148" s="41">
        <v>420.40000000000003</v>
      </c>
      <c r="H148" s="41">
        <v>417.75</v>
      </c>
      <c r="I148" s="41">
        <v>414.1</v>
      </c>
      <c r="J148" s="41">
        <v>426.70000000000005</v>
      </c>
      <c r="K148" s="41">
        <v>430.35</v>
      </c>
      <c r="L148" s="41">
        <v>433.00000000000006</v>
      </c>
      <c r="M148" s="31">
        <v>427.7</v>
      </c>
      <c r="N148" s="31">
        <v>421.4</v>
      </c>
      <c r="O148" s="42">
        <v>86826000</v>
      </c>
      <c r="P148" s="43">
        <v>-6.7436553014053576E-3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28117.7</v>
      </c>
      <c r="F149" s="40">
        <v>28137</v>
      </c>
      <c r="G149" s="41">
        <v>27949.599999999999</v>
      </c>
      <c r="H149" s="41">
        <v>27781.5</v>
      </c>
      <c r="I149" s="41">
        <v>27594.1</v>
      </c>
      <c r="J149" s="41">
        <v>28305.1</v>
      </c>
      <c r="K149" s="41">
        <v>28492.5</v>
      </c>
      <c r="L149" s="41">
        <v>28660.6</v>
      </c>
      <c r="M149" s="31">
        <v>28324.400000000001</v>
      </c>
      <c r="N149" s="31">
        <v>27968.9</v>
      </c>
      <c r="O149" s="42">
        <v>192200</v>
      </c>
      <c r="P149" s="43">
        <v>2.6082420448617634E-3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1983.75</v>
      </c>
      <c r="F150" s="40">
        <v>1977.9166666666667</v>
      </c>
      <c r="G150" s="41">
        <v>1963.8333333333335</v>
      </c>
      <c r="H150" s="41">
        <v>1943.9166666666667</v>
      </c>
      <c r="I150" s="41">
        <v>1929.8333333333335</v>
      </c>
      <c r="J150" s="41">
        <v>1997.8333333333335</v>
      </c>
      <c r="K150" s="41">
        <v>2011.916666666667</v>
      </c>
      <c r="L150" s="41">
        <v>2031.8333333333335</v>
      </c>
      <c r="M150" s="31">
        <v>1992</v>
      </c>
      <c r="N150" s="31">
        <v>1958</v>
      </c>
      <c r="O150" s="42">
        <v>1587300</v>
      </c>
      <c r="P150" s="43">
        <v>2.4676016332327355E-2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7920.9</v>
      </c>
      <c r="F151" s="40">
        <v>7904.5666666666666</v>
      </c>
      <c r="G151" s="41">
        <v>7861.2833333333328</v>
      </c>
      <c r="H151" s="41">
        <v>7801.6666666666661</v>
      </c>
      <c r="I151" s="41">
        <v>7758.3833333333323</v>
      </c>
      <c r="J151" s="41">
        <v>7964.1833333333334</v>
      </c>
      <c r="K151" s="41">
        <v>8007.4666666666681</v>
      </c>
      <c r="L151" s="41">
        <v>8067.0833333333339</v>
      </c>
      <c r="M151" s="31">
        <v>7947.85</v>
      </c>
      <c r="N151" s="31">
        <v>7844.95</v>
      </c>
      <c r="O151" s="42">
        <v>445750</v>
      </c>
      <c r="P151" s="43">
        <v>4.2385267465653319E-2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1398.95</v>
      </c>
      <c r="F152" s="40">
        <v>1391.2833333333335</v>
      </c>
      <c r="G152" s="41">
        <v>1378.666666666667</v>
      </c>
      <c r="H152" s="41">
        <v>1358.3833333333334</v>
      </c>
      <c r="I152" s="41">
        <v>1345.7666666666669</v>
      </c>
      <c r="J152" s="41">
        <v>1411.5666666666671</v>
      </c>
      <c r="K152" s="41">
        <v>1424.1833333333334</v>
      </c>
      <c r="L152" s="41">
        <v>1444.4666666666672</v>
      </c>
      <c r="M152" s="31">
        <v>1403.9</v>
      </c>
      <c r="N152" s="31">
        <v>1371</v>
      </c>
      <c r="O152" s="42">
        <v>3470000</v>
      </c>
      <c r="P152" s="43">
        <v>-2.4732996065205171E-2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687.7</v>
      </c>
      <c r="F153" s="40">
        <v>684.31666666666661</v>
      </c>
      <c r="G153" s="41">
        <v>679.93333333333317</v>
      </c>
      <c r="H153" s="41">
        <v>672.16666666666652</v>
      </c>
      <c r="I153" s="41">
        <v>667.78333333333308</v>
      </c>
      <c r="J153" s="41">
        <v>692.08333333333326</v>
      </c>
      <c r="K153" s="41">
        <v>696.4666666666667</v>
      </c>
      <c r="L153" s="41">
        <v>704.23333333333335</v>
      </c>
      <c r="M153" s="31">
        <v>688.7</v>
      </c>
      <c r="N153" s="31">
        <v>676.55</v>
      </c>
      <c r="O153" s="42">
        <v>40474000</v>
      </c>
      <c r="P153" s="43">
        <v>1.3508364795123133E-3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535</v>
      </c>
      <c r="F154" s="40">
        <v>534.76666666666665</v>
      </c>
      <c r="G154" s="41">
        <v>532.5333333333333</v>
      </c>
      <c r="H154" s="41">
        <v>530.06666666666661</v>
      </c>
      <c r="I154" s="41">
        <v>527.83333333333326</v>
      </c>
      <c r="J154" s="41">
        <v>537.23333333333335</v>
      </c>
      <c r="K154" s="41">
        <v>539.4666666666667</v>
      </c>
      <c r="L154" s="41">
        <v>541.93333333333339</v>
      </c>
      <c r="M154" s="31">
        <v>537</v>
      </c>
      <c r="N154" s="31">
        <v>532.29999999999995</v>
      </c>
      <c r="O154" s="42">
        <v>12772500</v>
      </c>
      <c r="P154" s="43">
        <v>-3.7440037440037441E-3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765.05</v>
      </c>
      <c r="F155" s="40">
        <v>764.29999999999984</v>
      </c>
      <c r="G155" s="41">
        <v>760.29999999999973</v>
      </c>
      <c r="H155" s="41">
        <v>755.54999999999984</v>
      </c>
      <c r="I155" s="41">
        <v>751.54999999999973</v>
      </c>
      <c r="J155" s="41">
        <v>769.04999999999973</v>
      </c>
      <c r="K155" s="41">
        <v>773.05</v>
      </c>
      <c r="L155" s="41">
        <v>777.79999999999973</v>
      </c>
      <c r="M155" s="31">
        <v>768.3</v>
      </c>
      <c r="N155" s="31">
        <v>759.55</v>
      </c>
      <c r="O155" s="42">
        <v>9283000</v>
      </c>
      <c r="P155" s="43">
        <v>1.8207743775364705E-2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766.7</v>
      </c>
      <c r="F156" s="40">
        <v>764.08333333333337</v>
      </c>
      <c r="G156" s="41">
        <v>760.41666666666674</v>
      </c>
      <c r="H156" s="41">
        <v>754.13333333333333</v>
      </c>
      <c r="I156" s="41">
        <v>750.4666666666667</v>
      </c>
      <c r="J156" s="41">
        <v>770.36666666666679</v>
      </c>
      <c r="K156" s="41">
        <v>774.03333333333353</v>
      </c>
      <c r="L156" s="41">
        <v>780.31666666666683</v>
      </c>
      <c r="M156" s="31">
        <v>767.75</v>
      </c>
      <c r="N156" s="31">
        <v>757.8</v>
      </c>
      <c r="O156" s="42">
        <v>7601850</v>
      </c>
      <c r="P156" s="43">
        <v>1.2587664089192591E-2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303.35000000000002</v>
      </c>
      <c r="F157" s="40">
        <v>304.05</v>
      </c>
      <c r="G157" s="41">
        <v>300.5</v>
      </c>
      <c r="H157" s="41">
        <v>297.64999999999998</v>
      </c>
      <c r="I157" s="41">
        <v>294.09999999999997</v>
      </c>
      <c r="J157" s="41">
        <v>306.90000000000003</v>
      </c>
      <c r="K157" s="41">
        <v>310.4500000000001</v>
      </c>
      <c r="L157" s="41">
        <v>313.30000000000007</v>
      </c>
      <c r="M157" s="31">
        <v>307.60000000000002</v>
      </c>
      <c r="N157" s="31">
        <v>301.2</v>
      </c>
      <c r="O157" s="42">
        <v>141496800</v>
      </c>
      <c r="P157" s="43">
        <v>-3.0993832461550474E-2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124.05</v>
      </c>
      <c r="F158" s="40">
        <v>123.61666666666667</v>
      </c>
      <c r="G158" s="41">
        <v>122.73333333333335</v>
      </c>
      <c r="H158" s="41">
        <v>121.41666666666667</v>
      </c>
      <c r="I158" s="41">
        <v>120.53333333333335</v>
      </c>
      <c r="J158" s="41">
        <v>124.93333333333335</v>
      </c>
      <c r="K158" s="41">
        <v>125.81666666666668</v>
      </c>
      <c r="L158" s="41">
        <v>127.13333333333335</v>
      </c>
      <c r="M158" s="31">
        <v>124.5</v>
      </c>
      <c r="N158" s="31">
        <v>122.3</v>
      </c>
      <c r="O158" s="42">
        <v>145759500</v>
      </c>
      <c r="P158" s="43">
        <v>-2.6156760169567961E-2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1273</v>
      </c>
      <c r="F159" s="40">
        <v>1267.0333333333333</v>
      </c>
      <c r="G159" s="41">
        <v>1256.1166666666666</v>
      </c>
      <c r="H159" s="41">
        <v>1239.2333333333333</v>
      </c>
      <c r="I159" s="41">
        <v>1228.3166666666666</v>
      </c>
      <c r="J159" s="41">
        <v>1283.9166666666665</v>
      </c>
      <c r="K159" s="41">
        <v>1294.8333333333335</v>
      </c>
      <c r="L159" s="41">
        <v>1311.7166666666665</v>
      </c>
      <c r="M159" s="31">
        <v>1277.95</v>
      </c>
      <c r="N159" s="31">
        <v>1250.1500000000001</v>
      </c>
      <c r="O159" s="42">
        <v>44456700</v>
      </c>
      <c r="P159" s="43">
        <v>4.6870797956125856E-3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3224.6</v>
      </c>
      <c r="F160" s="40">
        <v>3217.9166666666665</v>
      </c>
      <c r="G160" s="41">
        <v>3205.6833333333329</v>
      </c>
      <c r="H160" s="41">
        <v>3186.7666666666664</v>
      </c>
      <c r="I160" s="41">
        <v>3174.5333333333328</v>
      </c>
      <c r="J160" s="41">
        <v>3236.833333333333</v>
      </c>
      <c r="K160" s="41">
        <v>3249.0666666666666</v>
      </c>
      <c r="L160" s="41">
        <v>3267.9833333333331</v>
      </c>
      <c r="M160" s="31">
        <v>3230.15</v>
      </c>
      <c r="N160" s="31">
        <v>3199</v>
      </c>
      <c r="O160" s="42">
        <v>10228800</v>
      </c>
      <c r="P160" s="43">
        <v>1.8216568118019472E-2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1118.3499999999999</v>
      </c>
      <c r="F161" s="40">
        <v>1099.3666666666666</v>
      </c>
      <c r="G161" s="41">
        <v>1076.7333333333331</v>
      </c>
      <c r="H161" s="41">
        <v>1035.1166666666666</v>
      </c>
      <c r="I161" s="41">
        <v>1012.4833333333331</v>
      </c>
      <c r="J161" s="41">
        <v>1140.9833333333331</v>
      </c>
      <c r="K161" s="41">
        <v>1163.6166666666668</v>
      </c>
      <c r="L161" s="41">
        <v>1205.2333333333331</v>
      </c>
      <c r="M161" s="31">
        <v>1122</v>
      </c>
      <c r="N161" s="31">
        <v>1057.75</v>
      </c>
      <c r="O161" s="42">
        <v>16733400</v>
      </c>
      <c r="P161" s="43">
        <v>9.2615083251714012E-2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1706.05</v>
      </c>
      <c r="F162" s="40">
        <v>1702.0166666666664</v>
      </c>
      <c r="G162" s="41">
        <v>1687.6833333333329</v>
      </c>
      <c r="H162" s="41">
        <v>1669.3166666666666</v>
      </c>
      <c r="I162" s="41">
        <v>1654.9833333333331</v>
      </c>
      <c r="J162" s="41">
        <v>1720.3833333333328</v>
      </c>
      <c r="K162" s="41">
        <v>1734.7166666666662</v>
      </c>
      <c r="L162" s="41">
        <v>1753.0833333333326</v>
      </c>
      <c r="M162" s="31">
        <v>1716.35</v>
      </c>
      <c r="N162" s="31">
        <v>1683.65</v>
      </c>
      <c r="O162" s="42">
        <v>4978125</v>
      </c>
      <c r="P162" s="43">
        <v>-8.2922456297624385E-3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3017.9</v>
      </c>
      <c r="F163" s="40">
        <v>3000.1666666666665</v>
      </c>
      <c r="G163" s="41">
        <v>2978.1333333333332</v>
      </c>
      <c r="H163" s="41">
        <v>2938.3666666666668</v>
      </c>
      <c r="I163" s="41">
        <v>2916.3333333333335</v>
      </c>
      <c r="J163" s="41">
        <v>3039.9333333333329</v>
      </c>
      <c r="K163" s="41">
        <v>3061.9666666666667</v>
      </c>
      <c r="L163" s="41">
        <v>3101.7333333333327</v>
      </c>
      <c r="M163" s="31">
        <v>3022.2</v>
      </c>
      <c r="N163" s="31">
        <v>2960.4</v>
      </c>
      <c r="O163" s="42">
        <v>756250</v>
      </c>
      <c r="P163" s="43">
        <v>7.326007326007326E-3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474.65</v>
      </c>
      <c r="F164" s="40">
        <v>472.86666666666662</v>
      </c>
      <c r="G164" s="41">
        <v>470.28333333333325</v>
      </c>
      <c r="H164" s="41">
        <v>465.91666666666663</v>
      </c>
      <c r="I164" s="41">
        <v>463.33333333333326</v>
      </c>
      <c r="J164" s="41">
        <v>477.23333333333323</v>
      </c>
      <c r="K164" s="41">
        <v>479.81666666666661</v>
      </c>
      <c r="L164" s="41">
        <v>484.18333333333322</v>
      </c>
      <c r="M164" s="31">
        <v>475.45</v>
      </c>
      <c r="N164" s="31">
        <v>468.5</v>
      </c>
      <c r="O164" s="42">
        <v>2941500</v>
      </c>
      <c r="P164" s="43">
        <v>2.0822488287350338E-2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922.15</v>
      </c>
      <c r="F165" s="40">
        <v>905.06666666666661</v>
      </c>
      <c r="G165" s="41">
        <v>884.63333333333321</v>
      </c>
      <c r="H165" s="41">
        <v>847.11666666666656</v>
      </c>
      <c r="I165" s="41">
        <v>826.68333333333317</v>
      </c>
      <c r="J165" s="41">
        <v>942.58333333333326</v>
      </c>
      <c r="K165" s="41">
        <v>963.01666666666665</v>
      </c>
      <c r="L165" s="41">
        <v>1000.5333333333333</v>
      </c>
      <c r="M165" s="31">
        <v>925.5</v>
      </c>
      <c r="N165" s="31">
        <v>867.55</v>
      </c>
      <c r="O165" s="42">
        <v>1187550</v>
      </c>
      <c r="P165" s="43">
        <v>-3.0195381882770871E-2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580.15</v>
      </c>
      <c r="F166" s="40">
        <v>581.91666666666663</v>
      </c>
      <c r="G166" s="41">
        <v>575.38333333333321</v>
      </c>
      <c r="H166" s="41">
        <v>570.61666666666656</v>
      </c>
      <c r="I166" s="41">
        <v>564.08333333333314</v>
      </c>
      <c r="J166" s="41">
        <v>586.68333333333328</v>
      </c>
      <c r="K166" s="41">
        <v>593.21666666666681</v>
      </c>
      <c r="L166" s="41">
        <v>597.98333333333335</v>
      </c>
      <c r="M166" s="31">
        <v>588.45000000000005</v>
      </c>
      <c r="N166" s="31">
        <v>577.15</v>
      </c>
      <c r="O166" s="42">
        <v>6771800</v>
      </c>
      <c r="P166" s="43">
        <v>4.2007755277897456E-2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1433.95</v>
      </c>
      <c r="F167" s="40">
        <v>1429.0333333333335</v>
      </c>
      <c r="G167" s="41">
        <v>1414.0666666666671</v>
      </c>
      <c r="H167" s="41">
        <v>1394.1833333333336</v>
      </c>
      <c r="I167" s="41">
        <v>1379.2166666666672</v>
      </c>
      <c r="J167" s="41">
        <v>1448.916666666667</v>
      </c>
      <c r="K167" s="41">
        <v>1463.8833333333337</v>
      </c>
      <c r="L167" s="41">
        <v>1483.7666666666669</v>
      </c>
      <c r="M167" s="31">
        <v>1444</v>
      </c>
      <c r="N167" s="31">
        <v>1409.15</v>
      </c>
      <c r="O167" s="42">
        <v>1605100</v>
      </c>
      <c r="P167" s="43">
        <v>1.1915269196822596E-2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7473.6</v>
      </c>
      <c r="F168" s="40">
        <v>7450.2</v>
      </c>
      <c r="G168" s="41">
        <v>7335.4</v>
      </c>
      <c r="H168" s="41">
        <v>7197.2</v>
      </c>
      <c r="I168" s="41">
        <v>7082.4</v>
      </c>
      <c r="J168" s="41">
        <v>7588.4</v>
      </c>
      <c r="K168" s="41">
        <v>7703.2000000000007</v>
      </c>
      <c r="L168" s="41">
        <v>7841.4</v>
      </c>
      <c r="M168" s="31">
        <v>7565</v>
      </c>
      <c r="N168" s="31">
        <v>7312</v>
      </c>
      <c r="O168" s="42">
        <v>2508200</v>
      </c>
      <c r="P168" s="43">
        <v>3.6703314871455735E-2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829.55</v>
      </c>
      <c r="F169" s="40">
        <v>826.5</v>
      </c>
      <c r="G169" s="41">
        <v>821.6</v>
      </c>
      <c r="H169" s="41">
        <v>813.65</v>
      </c>
      <c r="I169" s="41">
        <v>808.75</v>
      </c>
      <c r="J169" s="41">
        <v>834.45</v>
      </c>
      <c r="K169" s="41">
        <v>839.35000000000014</v>
      </c>
      <c r="L169" s="41">
        <v>847.30000000000007</v>
      </c>
      <c r="M169" s="31">
        <v>831.4</v>
      </c>
      <c r="N169" s="31">
        <v>818.55</v>
      </c>
      <c r="O169" s="42">
        <v>23887500</v>
      </c>
      <c r="P169" s="43">
        <v>8.0645161290322578E-3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263.39999999999998</v>
      </c>
      <c r="F170" s="40">
        <v>262.96666666666664</v>
      </c>
      <c r="G170" s="41">
        <v>261.0333333333333</v>
      </c>
      <c r="H170" s="41">
        <v>258.66666666666669</v>
      </c>
      <c r="I170" s="41">
        <v>256.73333333333335</v>
      </c>
      <c r="J170" s="41">
        <v>265.33333333333326</v>
      </c>
      <c r="K170" s="41">
        <v>267.26666666666654</v>
      </c>
      <c r="L170" s="41">
        <v>269.63333333333321</v>
      </c>
      <c r="M170" s="31">
        <v>264.89999999999998</v>
      </c>
      <c r="N170" s="31">
        <v>260.60000000000002</v>
      </c>
      <c r="O170" s="42">
        <v>118801300</v>
      </c>
      <c r="P170" s="43">
        <v>-1.353960204895879E-2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1051.5</v>
      </c>
      <c r="F171" s="40">
        <v>1045.3500000000001</v>
      </c>
      <c r="G171" s="41">
        <v>1032.7000000000003</v>
      </c>
      <c r="H171" s="41">
        <v>1013.9000000000001</v>
      </c>
      <c r="I171" s="41">
        <v>1001.2500000000002</v>
      </c>
      <c r="J171" s="41">
        <v>1064.1500000000003</v>
      </c>
      <c r="K171" s="41">
        <v>1076.8000000000004</v>
      </c>
      <c r="L171" s="41">
        <v>1095.6000000000004</v>
      </c>
      <c r="M171" s="31">
        <v>1058</v>
      </c>
      <c r="N171" s="31">
        <v>1026.55</v>
      </c>
      <c r="O171" s="42">
        <v>3140500</v>
      </c>
      <c r="P171" s="43">
        <v>1.914180890094114E-3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584.15</v>
      </c>
      <c r="F172" s="40">
        <v>580.26666666666677</v>
      </c>
      <c r="G172" s="41">
        <v>575.53333333333353</v>
      </c>
      <c r="H172" s="41">
        <v>566.91666666666674</v>
      </c>
      <c r="I172" s="41">
        <v>562.18333333333351</v>
      </c>
      <c r="J172" s="41">
        <v>588.88333333333355</v>
      </c>
      <c r="K172" s="41">
        <v>593.6166666666669</v>
      </c>
      <c r="L172" s="41">
        <v>602.23333333333358</v>
      </c>
      <c r="M172" s="31">
        <v>585</v>
      </c>
      <c r="N172" s="31">
        <v>571.65</v>
      </c>
      <c r="O172" s="42">
        <v>32515200</v>
      </c>
      <c r="P172" s="43">
        <v>-6.1133662639996089E-3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204.95</v>
      </c>
      <c r="F173" s="40">
        <v>204.29999999999998</v>
      </c>
      <c r="G173" s="41">
        <v>203.04999999999995</v>
      </c>
      <c r="H173" s="41">
        <v>201.14999999999998</v>
      </c>
      <c r="I173" s="41">
        <v>199.89999999999995</v>
      </c>
      <c r="J173" s="41">
        <v>206.19999999999996</v>
      </c>
      <c r="K173" s="41">
        <v>207.45000000000002</v>
      </c>
      <c r="L173" s="41">
        <v>209.34999999999997</v>
      </c>
      <c r="M173" s="31">
        <v>205.55</v>
      </c>
      <c r="N173" s="31">
        <v>202.4</v>
      </c>
      <c r="O173" s="42">
        <v>63228000</v>
      </c>
      <c r="P173" s="43">
        <v>3.5712585114994525E-3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44400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21" t="s">
        <v>16</v>
      </c>
      <c r="B8" s="423"/>
      <c r="C8" s="427" t="s">
        <v>20</v>
      </c>
      <c r="D8" s="427" t="s">
        <v>21</v>
      </c>
      <c r="E8" s="418" t="s">
        <v>22</v>
      </c>
      <c r="F8" s="419"/>
      <c r="G8" s="420"/>
      <c r="H8" s="418" t="s">
        <v>23</v>
      </c>
      <c r="I8" s="419"/>
      <c r="J8" s="420"/>
      <c r="K8" s="26"/>
      <c r="L8" s="55"/>
      <c r="M8" s="55"/>
      <c r="N8" s="1"/>
      <c r="O8" s="1"/>
    </row>
    <row r="9" spans="1:15" ht="36" customHeight="1">
      <c r="A9" s="425"/>
      <c r="B9" s="426"/>
      <c r="C9" s="426"/>
      <c r="D9" s="42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15824.05</v>
      </c>
      <c r="D10" s="35">
        <v>15795.083333333334</v>
      </c>
      <c r="E10" s="35">
        <v>15755.366666666669</v>
      </c>
      <c r="F10" s="35">
        <v>15686.683333333334</v>
      </c>
      <c r="G10" s="35">
        <v>15646.966666666669</v>
      </c>
      <c r="H10" s="35">
        <v>15863.766666666668</v>
      </c>
      <c r="I10" s="35">
        <v>15903.483333333332</v>
      </c>
      <c r="J10" s="35">
        <v>15972.166666666668</v>
      </c>
      <c r="K10" s="37">
        <v>15834.8</v>
      </c>
      <c r="L10" s="37">
        <v>15726.4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34677.300000000003</v>
      </c>
      <c r="D11" s="40">
        <v>34741.416666666664</v>
      </c>
      <c r="E11" s="40">
        <v>34493.73333333333</v>
      </c>
      <c r="F11" s="40">
        <v>34310.166666666664</v>
      </c>
      <c r="G11" s="40">
        <v>34062.48333333333</v>
      </c>
      <c r="H11" s="40">
        <v>34924.98333333333</v>
      </c>
      <c r="I11" s="40">
        <v>35172.666666666664</v>
      </c>
      <c r="J11" s="40">
        <v>35356.23333333333</v>
      </c>
      <c r="K11" s="31">
        <v>34989.1</v>
      </c>
      <c r="L11" s="31">
        <v>34557.85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2050.35</v>
      </c>
      <c r="D12" s="40">
        <v>2044.2333333333336</v>
      </c>
      <c r="E12" s="40">
        <v>2035.9666666666672</v>
      </c>
      <c r="F12" s="40">
        <v>2021.5833333333335</v>
      </c>
      <c r="G12" s="40">
        <v>2013.3166666666671</v>
      </c>
      <c r="H12" s="40">
        <v>2058.6166666666672</v>
      </c>
      <c r="I12" s="40">
        <v>2066.8833333333337</v>
      </c>
      <c r="J12" s="40">
        <v>2081.2666666666673</v>
      </c>
      <c r="K12" s="31">
        <v>2052.5</v>
      </c>
      <c r="L12" s="31">
        <v>2029.85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4484.55</v>
      </c>
      <c r="D13" s="40">
        <v>4468.7833333333338</v>
      </c>
      <c r="E13" s="40">
        <v>4446.5166666666673</v>
      </c>
      <c r="F13" s="40">
        <v>4408.4833333333336</v>
      </c>
      <c r="G13" s="40">
        <v>4386.2166666666672</v>
      </c>
      <c r="H13" s="40">
        <v>4506.8166666666675</v>
      </c>
      <c r="I13" s="40">
        <v>4529.0833333333339</v>
      </c>
      <c r="J13" s="40">
        <v>4567.1166666666677</v>
      </c>
      <c r="K13" s="31">
        <v>4491.05</v>
      </c>
      <c r="L13" s="31">
        <v>4430.75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29779.95</v>
      </c>
      <c r="D14" s="40">
        <v>29641.366666666669</v>
      </c>
      <c r="E14" s="40">
        <v>29474.283333333336</v>
      </c>
      <c r="F14" s="40">
        <v>29168.616666666669</v>
      </c>
      <c r="G14" s="40">
        <v>29001.533333333336</v>
      </c>
      <c r="H14" s="40">
        <v>29947.033333333336</v>
      </c>
      <c r="I14" s="40">
        <v>30114.116666666665</v>
      </c>
      <c r="J14" s="40">
        <v>30419.783333333336</v>
      </c>
      <c r="K14" s="31">
        <v>29808.45</v>
      </c>
      <c r="L14" s="31">
        <v>29335.7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3613.8</v>
      </c>
      <c r="D15" s="40">
        <v>3606.2000000000003</v>
      </c>
      <c r="E15" s="40">
        <v>3594.6500000000005</v>
      </c>
      <c r="F15" s="40">
        <v>3575.5000000000005</v>
      </c>
      <c r="G15" s="40">
        <v>3563.9500000000007</v>
      </c>
      <c r="H15" s="40">
        <v>3625.3500000000004</v>
      </c>
      <c r="I15" s="40">
        <v>3636.9000000000005</v>
      </c>
      <c r="J15" s="40">
        <v>3656.05</v>
      </c>
      <c r="K15" s="31">
        <v>3617.75</v>
      </c>
      <c r="L15" s="31">
        <v>3587.05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7588.25</v>
      </c>
      <c r="D16" s="40">
        <v>7583.166666666667</v>
      </c>
      <c r="E16" s="40">
        <v>7565.3833333333341</v>
      </c>
      <c r="F16" s="40">
        <v>7542.5166666666673</v>
      </c>
      <c r="G16" s="40">
        <v>7524.7333333333345</v>
      </c>
      <c r="H16" s="40">
        <v>7606.0333333333338</v>
      </c>
      <c r="I16" s="40">
        <v>7623.8166666666666</v>
      </c>
      <c r="J16" s="40">
        <v>7646.6833333333334</v>
      </c>
      <c r="K16" s="31">
        <v>7600.95</v>
      </c>
      <c r="L16" s="31">
        <v>7560.3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2290.25</v>
      </c>
      <c r="D17" s="40">
        <v>2300.4500000000003</v>
      </c>
      <c r="E17" s="40">
        <v>2260.9000000000005</v>
      </c>
      <c r="F17" s="40">
        <v>2231.5500000000002</v>
      </c>
      <c r="G17" s="40">
        <v>2192.0000000000005</v>
      </c>
      <c r="H17" s="40">
        <v>2329.8000000000006</v>
      </c>
      <c r="I17" s="40">
        <v>2369.3500000000008</v>
      </c>
      <c r="J17" s="40">
        <v>2398.7000000000007</v>
      </c>
      <c r="K17" s="31">
        <v>2340</v>
      </c>
      <c r="L17" s="31">
        <v>2271.1</v>
      </c>
      <c r="M17" s="31">
        <v>10.10305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1154.5</v>
      </c>
      <c r="D18" s="40">
        <v>1173.9166666666667</v>
      </c>
      <c r="E18" s="40">
        <v>1128.1333333333334</v>
      </c>
      <c r="F18" s="40">
        <v>1101.7666666666667</v>
      </c>
      <c r="G18" s="40">
        <v>1055.9833333333333</v>
      </c>
      <c r="H18" s="40">
        <v>1200.2833333333335</v>
      </c>
      <c r="I18" s="40">
        <v>1246.0666666666668</v>
      </c>
      <c r="J18" s="40">
        <v>1272.4333333333336</v>
      </c>
      <c r="K18" s="31">
        <v>1219.7</v>
      </c>
      <c r="L18" s="31">
        <v>1147.55</v>
      </c>
      <c r="M18" s="31">
        <v>18.752469999999999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880.85</v>
      </c>
      <c r="D19" s="40">
        <v>875.2833333333333</v>
      </c>
      <c r="E19" s="40">
        <v>867.71666666666658</v>
      </c>
      <c r="F19" s="40">
        <v>854.58333333333326</v>
      </c>
      <c r="G19" s="40">
        <v>847.01666666666654</v>
      </c>
      <c r="H19" s="40">
        <v>888.41666666666663</v>
      </c>
      <c r="I19" s="40">
        <v>895.98333333333323</v>
      </c>
      <c r="J19" s="40">
        <v>909.11666666666667</v>
      </c>
      <c r="K19" s="31">
        <v>882.85</v>
      </c>
      <c r="L19" s="31">
        <v>862.15</v>
      </c>
      <c r="M19" s="31">
        <v>12.513339999999999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17529.650000000001</v>
      </c>
      <c r="D20" s="40">
        <v>17494.983333333334</v>
      </c>
      <c r="E20" s="40">
        <v>17389.966666666667</v>
      </c>
      <c r="F20" s="40">
        <v>17250.283333333333</v>
      </c>
      <c r="G20" s="40">
        <v>17145.266666666666</v>
      </c>
      <c r="H20" s="40">
        <v>17634.666666666668</v>
      </c>
      <c r="I20" s="40">
        <v>17739.683333333338</v>
      </c>
      <c r="J20" s="40">
        <v>17879.366666666669</v>
      </c>
      <c r="K20" s="31">
        <v>17600</v>
      </c>
      <c r="L20" s="31">
        <v>17355.3</v>
      </c>
      <c r="M20" s="31">
        <v>0.1159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1416.75</v>
      </c>
      <c r="D21" s="40">
        <v>1394.05</v>
      </c>
      <c r="E21" s="40">
        <v>1363.1999999999998</v>
      </c>
      <c r="F21" s="40">
        <v>1309.6499999999999</v>
      </c>
      <c r="G21" s="40">
        <v>1278.7999999999997</v>
      </c>
      <c r="H21" s="40">
        <v>1447.6</v>
      </c>
      <c r="I21" s="40">
        <v>1478.4499999999998</v>
      </c>
      <c r="J21" s="40">
        <v>1532</v>
      </c>
      <c r="K21" s="31">
        <v>1424.9</v>
      </c>
      <c r="L21" s="31">
        <v>1340.5</v>
      </c>
      <c r="M21" s="31">
        <v>50.098039999999997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988.25</v>
      </c>
      <c r="D22" s="40">
        <v>960.19999999999993</v>
      </c>
      <c r="E22" s="40">
        <v>928.04999999999984</v>
      </c>
      <c r="F22" s="40">
        <v>867.84999999999991</v>
      </c>
      <c r="G22" s="40">
        <v>835.69999999999982</v>
      </c>
      <c r="H22" s="40">
        <v>1020.3999999999999</v>
      </c>
      <c r="I22" s="40">
        <v>1052.55</v>
      </c>
      <c r="J22" s="40">
        <v>1112.75</v>
      </c>
      <c r="K22" s="31">
        <v>992.35</v>
      </c>
      <c r="L22" s="31">
        <v>900</v>
      </c>
      <c r="M22" s="31">
        <v>2.9680200000000001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691.8</v>
      </c>
      <c r="D23" s="40">
        <v>684.5</v>
      </c>
      <c r="E23" s="40">
        <v>674</v>
      </c>
      <c r="F23" s="40">
        <v>656.2</v>
      </c>
      <c r="G23" s="40">
        <v>645.70000000000005</v>
      </c>
      <c r="H23" s="40">
        <v>702.3</v>
      </c>
      <c r="I23" s="40">
        <v>712.8</v>
      </c>
      <c r="J23" s="40">
        <v>730.59999999999991</v>
      </c>
      <c r="K23" s="31">
        <v>695</v>
      </c>
      <c r="L23" s="31">
        <v>666.7</v>
      </c>
      <c r="M23" s="31">
        <v>97.404030000000006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856.1</v>
      </c>
      <c r="D24" s="40">
        <v>829.16666666666663</v>
      </c>
      <c r="E24" s="40">
        <v>801.88333333333321</v>
      </c>
      <c r="F24" s="40">
        <v>747.66666666666663</v>
      </c>
      <c r="G24" s="40">
        <v>720.38333333333321</v>
      </c>
      <c r="H24" s="40">
        <v>883.38333333333321</v>
      </c>
      <c r="I24" s="40">
        <v>910.66666666666674</v>
      </c>
      <c r="J24" s="40">
        <v>964.88333333333321</v>
      </c>
      <c r="K24" s="31">
        <v>856.45</v>
      </c>
      <c r="L24" s="31">
        <v>774.95</v>
      </c>
      <c r="M24" s="31">
        <v>8.1131399999999996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964.55</v>
      </c>
      <c r="D25" s="40">
        <v>934.61666666666679</v>
      </c>
      <c r="E25" s="40">
        <v>903.63333333333355</v>
      </c>
      <c r="F25" s="40">
        <v>842.71666666666681</v>
      </c>
      <c r="G25" s="40">
        <v>811.73333333333358</v>
      </c>
      <c r="H25" s="40">
        <v>995.53333333333353</v>
      </c>
      <c r="I25" s="40">
        <v>1026.5166666666667</v>
      </c>
      <c r="J25" s="40">
        <v>1087.4333333333334</v>
      </c>
      <c r="K25" s="31">
        <v>965.6</v>
      </c>
      <c r="L25" s="31">
        <v>873.7</v>
      </c>
      <c r="M25" s="31">
        <v>2.4540199999999999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120.45</v>
      </c>
      <c r="D26" s="40">
        <v>120.48333333333333</v>
      </c>
      <c r="E26" s="40">
        <v>118.71666666666667</v>
      </c>
      <c r="F26" s="40">
        <v>116.98333333333333</v>
      </c>
      <c r="G26" s="40">
        <v>115.21666666666667</v>
      </c>
      <c r="H26" s="40">
        <v>122.21666666666667</v>
      </c>
      <c r="I26" s="40">
        <v>123.98333333333335</v>
      </c>
      <c r="J26" s="40">
        <v>125.71666666666667</v>
      </c>
      <c r="K26" s="31">
        <v>122.25</v>
      </c>
      <c r="L26" s="31">
        <v>118.75</v>
      </c>
      <c r="M26" s="31">
        <v>29.95176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220</v>
      </c>
      <c r="D27" s="40">
        <v>217.35</v>
      </c>
      <c r="E27" s="40">
        <v>213</v>
      </c>
      <c r="F27" s="40">
        <v>206</v>
      </c>
      <c r="G27" s="40">
        <v>201.65</v>
      </c>
      <c r="H27" s="40">
        <v>224.35</v>
      </c>
      <c r="I27" s="40">
        <v>228.69999999999996</v>
      </c>
      <c r="J27" s="40">
        <v>235.7</v>
      </c>
      <c r="K27" s="31">
        <v>221.7</v>
      </c>
      <c r="L27" s="31">
        <v>210.35</v>
      </c>
      <c r="M27" s="31">
        <v>53.424840000000003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2116.1</v>
      </c>
      <c r="D28" s="40">
        <v>2119.5499999999997</v>
      </c>
      <c r="E28" s="40">
        <v>2092.5499999999993</v>
      </c>
      <c r="F28" s="40">
        <v>2068.9999999999995</v>
      </c>
      <c r="G28" s="40">
        <v>2041.9999999999991</v>
      </c>
      <c r="H28" s="40">
        <v>2143.0999999999995</v>
      </c>
      <c r="I28" s="40">
        <v>2170.1000000000004</v>
      </c>
      <c r="J28" s="40">
        <v>2193.6499999999996</v>
      </c>
      <c r="K28" s="31">
        <v>2146.5500000000002</v>
      </c>
      <c r="L28" s="31">
        <v>2096</v>
      </c>
      <c r="M28" s="31">
        <v>0.56245000000000001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944.6</v>
      </c>
      <c r="D29" s="40">
        <v>944.53333333333342</v>
      </c>
      <c r="E29" s="40">
        <v>939.36666666666679</v>
      </c>
      <c r="F29" s="40">
        <v>934.13333333333333</v>
      </c>
      <c r="G29" s="40">
        <v>928.9666666666667</v>
      </c>
      <c r="H29" s="40">
        <v>949.76666666666688</v>
      </c>
      <c r="I29" s="40">
        <v>954.93333333333362</v>
      </c>
      <c r="J29" s="40">
        <v>960.16666666666697</v>
      </c>
      <c r="K29" s="31">
        <v>949.7</v>
      </c>
      <c r="L29" s="31">
        <v>939.3</v>
      </c>
      <c r="M29" s="31">
        <v>1.5719799999999999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3368.15</v>
      </c>
      <c r="D30" s="40">
        <v>3397.7333333333336</v>
      </c>
      <c r="E30" s="40">
        <v>3306.5166666666673</v>
      </c>
      <c r="F30" s="40">
        <v>3244.8833333333337</v>
      </c>
      <c r="G30" s="40">
        <v>3153.6666666666674</v>
      </c>
      <c r="H30" s="40">
        <v>3459.3666666666672</v>
      </c>
      <c r="I30" s="40">
        <v>3550.5833333333335</v>
      </c>
      <c r="J30" s="40">
        <v>3612.2166666666672</v>
      </c>
      <c r="K30" s="31">
        <v>3488.95</v>
      </c>
      <c r="L30" s="31">
        <v>3336.1</v>
      </c>
      <c r="M30" s="31">
        <v>1.45425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721.8</v>
      </c>
      <c r="D31" s="40">
        <v>721.05000000000007</v>
      </c>
      <c r="E31" s="40">
        <v>717.25000000000011</v>
      </c>
      <c r="F31" s="40">
        <v>712.7</v>
      </c>
      <c r="G31" s="40">
        <v>708.90000000000009</v>
      </c>
      <c r="H31" s="40">
        <v>725.60000000000014</v>
      </c>
      <c r="I31" s="40">
        <v>729.40000000000009</v>
      </c>
      <c r="J31" s="40">
        <v>733.95000000000016</v>
      </c>
      <c r="K31" s="31">
        <v>724.85</v>
      </c>
      <c r="L31" s="31">
        <v>716.5</v>
      </c>
      <c r="M31" s="31">
        <v>6.2777799999999999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400.2</v>
      </c>
      <c r="D32" s="40">
        <v>401.85000000000008</v>
      </c>
      <c r="E32" s="40">
        <v>396.45000000000016</v>
      </c>
      <c r="F32" s="40">
        <v>392.7000000000001</v>
      </c>
      <c r="G32" s="40">
        <v>387.30000000000018</v>
      </c>
      <c r="H32" s="40">
        <v>405.60000000000014</v>
      </c>
      <c r="I32" s="40">
        <v>411.00000000000011</v>
      </c>
      <c r="J32" s="40">
        <v>414.75000000000011</v>
      </c>
      <c r="K32" s="31">
        <v>407.25</v>
      </c>
      <c r="L32" s="31">
        <v>398.1</v>
      </c>
      <c r="M32" s="31">
        <v>40.937989999999999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3985.3</v>
      </c>
      <c r="D33" s="40">
        <v>3959.7666666666664</v>
      </c>
      <c r="E33" s="40">
        <v>3915.5333333333328</v>
      </c>
      <c r="F33" s="40">
        <v>3845.7666666666664</v>
      </c>
      <c r="G33" s="40">
        <v>3801.5333333333328</v>
      </c>
      <c r="H33" s="40">
        <v>4029.5333333333328</v>
      </c>
      <c r="I33" s="40">
        <v>4073.7666666666664</v>
      </c>
      <c r="J33" s="40">
        <v>4143.5333333333328</v>
      </c>
      <c r="K33" s="31">
        <v>4004</v>
      </c>
      <c r="L33" s="31">
        <v>3890</v>
      </c>
      <c r="M33" s="31">
        <v>7.6035899999999996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226.45</v>
      </c>
      <c r="D34" s="40">
        <v>225.33333333333334</v>
      </c>
      <c r="E34" s="40">
        <v>223.76666666666668</v>
      </c>
      <c r="F34" s="40">
        <v>221.08333333333334</v>
      </c>
      <c r="G34" s="40">
        <v>219.51666666666668</v>
      </c>
      <c r="H34" s="40">
        <v>228.01666666666668</v>
      </c>
      <c r="I34" s="40">
        <v>229.58333333333334</v>
      </c>
      <c r="J34" s="40">
        <v>232.26666666666668</v>
      </c>
      <c r="K34" s="31">
        <v>226.9</v>
      </c>
      <c r="L34" s="31">
        <v>222.65</v>
      </c>
      <c r="M34" s="31">
        <v>37.597239999999999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124.05</v>
      </c>
      <c r="D35" s="40">
        <v>123.91666666666667</v>
      </c>
      <c r="E35" s="40">
        <v>122.83333333333334</v>
      </c>
      <c r="F35" s="40">
        <v>121.61666666666667</v>
      </c>
      <c r="G35" s="40">
        <v>120.53333333333335</v>
      </c>
      <c r="H35" s="40">
        <v>125.13333333333334</v>
      </c>
      <c r="I35" s="40">
        <v>126.21666666666668</v>
      </c>
      <c r="J35" s="40">
        <v>127.43333333333334</v>
      </c>
      <c r="K35" s="31">
        <v>125</v>
      </c>
      <c r="L35" s="31">
        <v>122.7</v>
      </c>
      <c r="M35" s="31">
        <v>67.535579999999996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3106.75</v>
      </c>
      <c r="D36" s="40">
        <v>3120.5833333333335</v>
      </c>
      <c r="E36" s="40">
        <v>3076.166666666667</v>
      </c>
      <c r="F36" s="40">
        <v>3045.5833333333335</v>
      </c>
      <c r="G36" s="40">
        <v>3001.166666666667</v>
      </c>
      <c r="H36" s="40">
        <v>3151.166666666667</v>
      </c>
      <c r="I36" s="40">
        <v>3195.5833333333339</v>
      </c>
      <c r="J36" s="40">
        <v>3226.166666666667</v>
      </c>
      <c r="K36" s="31">
        <v>3165</v>
      </c>
      <c r="L36" s="31">
        <v>3090</v>
      </c>
      <c r="M36" s="31">
        <v>19.82572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972.1</v>
      </c>
      <c r="D37" s="40">
        <v>969.69999999999993</v>
      </c>
      <c r="E37" s="40">
        <v>965.49999999999989</v>
      </c>
      <c r="F37" s="40">
        <v>958.9</v>
      </c>
      <c r="G37" s="40">
        <v>954.69999999999993</v>
      </c>
      <c r="H37" s="40">
        <v>976.29999999999984</v>
      </c>
      <c r="I37" s="40">
        <v>980.49999999999989</v>
      </c>
      <c r="J37" s="40">
        <v>987.0999999999998</v>
      </c>
      <c r="K37" s="31">
        <v>973.9</v>
      </c>
      <c r="L37" s="31">
        <v>963.1</v>
      </c>
      <c r="M37" s="31">
        <v>5.2366999999999999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3397.35</v>
      </c>
      <c r="D38" s="40">
        <v>3409.7833333333333</v>
      </c>
      <c r="E38" s="40">
        <v>3370.5666666666666</v>
      </c>
      <c r="F38" s="40">
        <v>3343.7833333333333</v>
      </c>
      <c r="G38" s="40">
        <v>3304.5666666666666</v>
      </c>
      <c r="H38" s="40">
        <v>3436.5666666666666</v>
      </c>
      <c r="I38" s="40">
        <v>3475.7833333333328</v>
      </c>
      <c r="J38" s="40">
        <v>3502.5666666666666</v>
      </c>
      <c r="K38" s="31">
        <v>3449</v>
      </c>
      <c r="L38" s="31">
        <v>3383</v>
      </c>
      <c r="M38" s="31">
        <v>2.1622400000000002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746.75</v>
      </c>
      <c r="D39" s="40">
        <v>748.75</v>
      </c>
      <c r="E39" s="40">
        <v>739</v>
      </c>
      <c r="F39" s="40">
        <v>731.25</v>
      </c>
      <c r="G39" s="40">
        <v>721.5</v>
      </c>
      <c r="H39" s="40">
        <v>756.5</v>
      </c>
      <c r="I39" s="40">
        <v>766.25</v>
      </c>
      <c r="J39" s="40">
        <v>774</v>
      </c>
      <c r="K39" s="31">
        <v>758.5</v>
      </c>
      <c r="L39" s="31">
        <v>741</v>
      </c>
      <c r="M39" s="31">
        <v>78.761629999999997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3853.2</v>
      </c>
      <c r="D40" s="40">
        <v>3882.8166666666671</v>
      </c>
      <c r="E40" s="40">
        <v>3751.983333333334</v>
      </c>
      <c r="F40" s="40">
        <v>3650.7666666666669</v>
      </c>
      <c r="G40" s="40">
        <v>3519.9333333333338</v>
      </c>
      <c r="H40" s="40">
        <v>3984.0333333333342</v>
      </c>
      <c r="I40" s="40">
        <v>4114.8666666666668</v>
      </c>
      <c r="J40" s="40">
        <v>4216.0833333333339</v>
      </c>
      <c r="K40" s="31">
        <v>4013.65</v>
      </c>
      <c r="L40" s="31">
        <v>3781.6</v>
      </c>
      <c r="M40" s="31">
        <v>17.07977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6195.55</v>
      </c>
      <c r="D41" s="40">
        <v>6120.2333333333327</v>
      </c>
      <c r="E41" s="40">
        <v>5996.4666666666653</v>
      </c>
      <c r="F41" s="40">
        <v>5797.3833333333323</v>
      </c>
      <c r="G41" s="40">
        <v>5673.616666666665</v>
      </c>
      <c r="H41" s="40">
        <v>6319.3166666666657</v>
      </c>
      <c r="I41" s="40">
        <v>6443.0833333333339</v>
      </c>
      <c r="J41" s="40">
        <v>6642.1666666666661</v>
      </c>
      <c r="K41" s="31">
        <v>6244</v>
      </c>
      <c r="L41" s="31">
        <v>5921.15</v>
      </c>
      <c r="M41" s="31">
        <v>34.885910000000003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13064.6</v>
      </c>
      <c r="D42" s="40">
        <v>12821.549999999997</v>
      </c>
      <c r="E42" s="40">
        <v>12543.099999999995</v>
      </c>
      <c r="F42" s="40">
        <v>12021.599999999997</v>
      </c>
      <c r="G42" s="40">
        <v>11743.149999999994</v>
      </c>
      <c r="H42" s="40">
        <v>13343.049999999996</v>
      </c>
      <c r="I42" s="40">
        <v>13621.499999999996</v>
      </c>
      <c r="J42" s="40">
        <v>14142.999999999996</v>
      </c>
      <c r="K42" s="31">
        <v>13100</v>
      </c>
      <c r="L42" s="31">
        <v>12300.05</v>
      </c>
      <c r="M42" s="31">
        <v>5.2487700000000004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3866.4</v>
      </c>
      <c r="D43" s="40">
        <v>3877.5333333333333</v>
      </c>
      <c r="E43" s="40">
        <v>3805.9166666666665</v>
      </c>
      <c r="F43" s="40">
        <v>3745.4333333333334</v>
      </c>
      <c r="G43" s="40">
        <v>3673.8166666666666</v>
      </c>
      <c r="H43" s="40">
        <v>3938.0166666666664</v>
      </c>
      <c r="I43" s="40">
        <v>4009.6333333333332</v>
      </c>
      <c r="J43" s="40">
        <v>4070.1166666666663</v>
      </c>
      <c r="K43" s="31">
        <v>3949.15</v>
      </c>
      <c r="L43" s="31">
        <v>3817.05</v>
      </c>
      <c r="M43" s="31">
        <v>0.32069999999999999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2331.4499999999998</v>
      </c>
      <c r="D44" s="40">
        <v>2323.8166666666666</v>
      </c>
      <c r="E44" s="40">
        <v>2305.6333333333332</v>
      </c>
      <c r="F44" s="40">
        <v>2279.8166666666666</v>
      </c>
      <c r="G44" s="40">
        <v>2261.6333333333332</v>
      </c>
      <c r="H44" s="40">
        <v>2349.6333333333332</v>
      </c>
      <c r="I44" s="40">
        <v>2367.8166666666666</v>
      </c>
      <c r="J44" s="40">
        <v>2393.6333333333332</v>
      </c>
      <c r="K44" s="31">
        <v>2342</v>
      </c>
      <c r="L44" s="31">
        <v>2298</v>
      </c>
      <c r="M44" s="31">
        <v>3.27406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304.89999999999998</v>
      </c>
      <c r="D45" s="40">
        <v>304.91666666666669</v>
      </c>
      <c r="E45" s="40">
        <v>302.58333333333337</v>
      </c>
      <c r="F45" s="40">
        <v>300.26666666666671</v>
      </c>
      <c r="G45" s="40">
        <v>297.93333333333339</v>
      </c>
      <c r="H45" s="40">
        <v>307.23333333333335</v>
      </c>
      <c r="I45" s="40">
        <v>309.56666666666672</v>
      </c>
      <c r="J45" s="40">
        <v>311.88333333333333</v>
      </c>
      <c r="K45" s="31">
        <v>307.25</v>
      </c>
      <c r="L45" s="31">
        <v>302.60000000000002</v>
      </c>
      <c r="M45" s="31">
        <v>41.479680000000002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80.2</v>
      </c>
      <c r="D46" s="40">
        <v>80.416666666666671</v>
      </c>
      <c r="E46" s="40">
        <v>79.483333333333348</v>
      </c>
      <c r="F46" s="40">
        <v>78.76666666666668</v>
      </c>
      <c r="G46" s="40">
        <v>77.833333333333357</v>
      </c>
      <c r="H46" s="40">
        <v>81.13333333333334</v>
      </c>
      <c r="I46" s="40">
        <v>82.066666666666649</v>
      </c>
      <c r="J46" s="40">
        <v>82.783333333333331</v>
      </c>
      <c r="K46" s="31">
        <v>81.349999999999994</v>
      </c>
      <c r="L46" s="31">
        <v>79.7</v>
      </c>
      <c r="M46" s="31">
        <v>255.5677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72.2</v>
      </c>
      <c r="D47" s="40">
        <v>72.349999999999994</v>
      </c>
      <c r="E47" s="40">
        <v>71.699999999999989</v>
      </c>
      <c r="F47" s="40">
        <v>71.199999999999989</v>
      </c>
      <c r="G47" s="40">
        <v>70.549999999999983</v>
      </c>
      <c r="H47" s="40">
        <v>72.849999999999994</v>
      </c>
      <c r="I47" s="40">
        <v>73.5</v>
      </c>
      <c r="J47" s="40">
        <v>74</v>
      </c>
      <c r="K47" s="31">
        <v>73</v>
      </c>
      <c r="L47" s="31">
        <v>71.849999999999994</v>
      </c>
      <c r="M47" s="31">
        <v>15.38232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1583.1</v>
      </c>
      <c r="D48" s="40">
        <v>1578.3333333333333</v>
      </c>
      <c r="E48" s="40">
        <v>1562.6666666666665</v>
      </c>
      <c r="F48" s="40">
        <v>1542.2333333333333</v>
      </c>
      <c r="G48" s="40">
        <v>1526.5666666666666</v>
      </c>
      <c r="H48" s="40">
        <v>1598.7666666666664</v>
      </c>
      <c r="I48" s="40">
        <v>1614.4333333333329</v>
      </c>
      <c r="J48" s="40">
        <v>1634.8666666666663</v>
      </c>
      <c r="K48" s="31">
        <v>1594</v>
      </c>
      <c r="L48" s="31">
        <v>1557.9</v>
      </c>
      <c r="M48" s="31">
        <v>5.0608000000000004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855.7</v>
      </c>
      <c r="D49" s="40">
        <v>860.06666666666661</v>
      </c>
      <c r="E49" s="40">
        <v>847.18333333333317</v>
      </c>
      <c r="F49" s="40">
        <v>838.66666666666652</v>
      </c>
      <c r="G49" s="40">
        <v>825.78333333333308</v>
      </c>
      <c r="H49" s="40">
        <v>868.58333333333326</v>
      </c>
      <c r="I49" s="40">
        <v>881.4666666666667</v>
      </c>
      <c r="J49" s="40">
        <v>889.98333333333335</v>
      </c>
      <c r="K49" s="31">
        <v>872.95</v>
      </c>
      <c r="L49" s="31">
        <v>851.55</v>
      </c>
      <c r="M49" s="31">
        <v>12.846590000000001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184.5</v>
      </c>
      <c r="D50" s="40">
        <v>183.75</v>
      </c>
      <c r="E50" s="40">
        <v>182.75</v>
      </c>
      <c r="F50" s="40">
        <v>181</v>
      </c>
      <c r="G50" s="40">
        <v>180</v>
      </c>
      <c r="H50" s="40">
        <v>185.5</v>
      </c>
      <c r="I50" s="40">
        <v>186.5</v>
      </c>
      <c r="J50" s="40">
        <v>188.25</v>
      </c>
      <c r="K50" s="31">
        <v>184.75</v>
      </c>
      <c r="L50" s="31">
        <v>182</v>
      </c>
      <c r="M50" s="31">
        <v>47.594560000000001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801.2</v>
      </c>
      <c r="D51" s="40">
        <v>801.4666666666667</v>
      </c>
      <c r="E51" s="40">
        <v>792.93333333333339</v>
      </c>
      <c r="F51" s="40">
        <v>784.66666666666674</v>
      </c>
      <c r="G51" s="40">
        <v>776.13333333333344</v>
      </c>
      <c r="H51" s="40">
        <v>809.73333333333335</v>
      </c>
      <c r="I51" s="40">
        <v>818.26666666666665</v>
      </c>
      <c r="J51" s="40">
        <v>826.5333333333333</v>
      </c>
      <c r="K51" s="31">
        <v>810</v>
      </c>
      <c r="L51" s="31">
        <v>793.2</v>
      </c>
      <c r="M51" s="31">
        <v>11.318099999999999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64.55</v>
      </c>
      <c r="D52" s="40">
        <v>64.383333333333326</v>
      </c>
      <c r="E52" s="40">
        <v>63.866666666666646</v>
      </c>
      <c r="F52" s="40">
        <v>63.183333333333323</v>
      </c>
      <c r="G52" s="40">
        <v>62.666666666666643</v>
      </c>
      <c r="H52" s="40">
        <v>65.066666666666649</v>
      </c>
      <c r="I52" s="40">
        <v>65.583333333333329</v>
      </c>
      <c r="J52" s="40">
        <v>66.266666666666652</v>
      </c>
      <c r="K52" s="31">
        <v>64.900000000000006</v>
      </c>
      <c r="L52" s="31">
        <v>63.7</v>
      </c>
      <c r="M52" s="31">
        <v>226.48697999999999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460.9</v>
      </c>
      <c r="D53" s="40">
        <v>459.2833333333333</v>
      </c>
      <c r="E53" s="40">
        <v>454.61666666666662</v>
      </c>
      <c r="F53" s="40">
        <v>448.33333333333331</v>
      </c>
      <c r="G53" s="40">
        <v>443.66666666666663</v>
      </c>
      <c r="H53" s="40">
        <v>465.56666666666661</v>
      </c>
      <c r="I53" s="40">
        <v>470.23333333333335</v>
      </c>
      <c r="J53" s="40">
        <v>476.51666666666659</v>
      </c>
      <c r="K53" s="31">
        <v>463.95</v>
      </c>
      <c r="L53" s="31">
        <v>453</v>
      </c>
      <c r="M53" s="31">
        <v>67.662480000000002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546.70000000000005</v>
      </c>
      <c r="D54" s="40">
        <v>539.44999999999993</v>
      </c>
      <c r="E54" s="40">
        <v>530.89999999999986</v>
      </c>
      <c r="F54" s="40">
        <v>515.09999999999991</v>
      </c>
      <c r="G54" s="40">
        <v>506.54999999999984</v>
      </c>
      <c r="H54" s="40">
        <v>555.24999999999989</v>
      </c>
      <c r="I54" s="40">
        <v>563.79999999999984</v>
      </c>
      <c r="J54" s="40">
        <v>579.59999999999991</v>
      </c>
      <c r="K54" s="31">
        <v>548</v>
      </c>
      <c r="L54" s="31">
        <v>523.65</v>
      </c>
      <c r="M54" s="31">
        <v>198.47955999999999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403</v>
      </c>
      <c r="D55" s="40">
        <v>402.40000000000003</v>
      </c>
      <c r="E55" s="40">
        <v>396.90000000000009</v>
      </c>
      <c r="F55" s="40">
        <v>390.80000000000007</v>
      </c>
      <c r="G55" s="40">
        <v>385.30000000000013</v>
      </c>
      <c r="H55" s="40">
        <v>408.50000000000006</v>
      </c>
      <c r="I55" s="40">
        <v>413.99999999999994</v>
      </c>
      <c r="J55" s="40">
        <v>420.1</v>
      </c>
      <c r="K55" s="31">
        <v>407.9</v>
      </c>
      <c r="L55" s="31">
        <v>396.3</v>
      </c>
      <c r="M55" s="31">
        <v>28.083639999999999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1268.3</v>
      </c>
      <c r="D56" s="40">
        <v>1273.4333333333334</v>
      </c>
      <c r="E56" s="40">
        <v>1259.8666666666668</v>
      </c>
      <c r="F56" s="40">
        <v>1251.4333333333334</v>
      </c>
      <c r="G56" s="40">
        <v>1237.8666666666668</v>
      </c>
      <c r="H56" s="40">
        <v>1281.8666666666668</v>
      </c>
      <c r="I56" s="40">
        <v>1295.4333333333334</v>
      </c>
      <c r="J56" s="40">
        <v>1303.8666666666668</v>
      </c>
      <c r="K56" s="31">
        <v>1287</v>
      </c>
      <c r="L56" s="31">
        <v>1265</v>
      </c>
      <c r="M56" s="31">
        <v>0.74948999999999999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15137.3</v>
      </c>
      <c r="D57" s="40">
        <v>15156.6</v>
      </c>
      <c r="E57" s="40">
        <v>15033.25</v>
      </c>
      <c r="F57" s="40">
        <v>14929.199999999999</v>
      </c>
      <c r="G57" s="40">
        <v>14805.849999999999</v>
      </c>
      <c r="H57" s="40">
        <v>15260.650000000001</v>
      </c>
      <c r="I57" s="40">
        <v>15384.000000000004</v>
      </c>
      <c r="J57" s="40">
        <v>15488.050000000003</v>
      </c>
      <c r="K57" s="31">
        <v>15279.95</v>
      </c>
      <c r="L57" s="31">
        <v>15052.55</v>
      </c>
      <c r="M57" s="31">
        <v>0.29430000000000001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3425.3</v>
      </c>
      <c r="D58" s="40">
        <v>3429.9333333333329</v>
      </c>
      <c r="E58" s="40">
        <v>3410.3666666666659</v>
      </c>
      <c r="F58" s="40">
        <v>3395.4333333333329</v>
      </c>
      <c r="G58" s="40">
        <v>3375.8666666666659</v>
      </c>
      <c r="H58" s="40">
        <v>3444.8666666666659</v>
      </c>
      <c r="I58" s="40">
        <v>3464.4333333333325</v>
      </c>
      <c r="J58" s="40">
        <v>3479.3666666666659</v>
      </c>
      <c r="K58" s="31">
        <v>3449.5</v>
      </c>
      <c r="L58" s="31">
        <v>3415</v>
      </c>
      <c r="M58" s="31">
        <v>3.8945699999999999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824.75</v>
      </c>
      <c r="D59" s="40">
        <v>826.2833333333333</v>
      </c>
      <c r="E59" s="40">
        <v>815.56666666666661</v>
      </c>
      <c r="F59" s="40">
        <v>806.38333333333333</v>
      </c>
      <c r="G59" s="40">
        <v>795.66666666666663</v>
      </c>
      <c r="H59" s="40">
        <v>835.46666666666658</v>
      </c>
      <c r="I59" s="40">
        <v>846.18333333333328</v>
      </c>
      <c r="J59" s="40">
        <v>855.36666666666656</v>
      </c>
      <c r="K59" s="31">
        <v>837</v>
      </c>
      <c r="L59" s="31">
        <v>817.1</v>
      </c>
      <c r="M59" s="31">
        <v>3.2543299999999999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620.20000000000005</v>
      </c>
      <c r="D60" s="40">
        <v>622.4666666666667</v>
      </c>
      <c r="E60" s="40">
        <v>614.08333333333337</v>
      </c>
      <c r="F60" s="40">
        <v>607.9666666666667</v>
      </c>
      <c r="G60" s="40">
        <v>599.58333333333337</v>
      </c>
      <c r="H60" s="40">
        <v>628.58333333333337</v>
      </c>
      <c r="I60" s="40">
        <v>636.96666666666658</v>
      </c>
      <c r="J60" s="40">
        <v>643.08333333333337</v>
      </c>
      <c r="K60" s="31">
        <v>630.85</v>
      </c>
      <c r="L60" s="31">
        <v>616.35</v>
      </c>
      <c r="M60" s="31">
        <v>27.067260000000001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144.9</v>
      </c>
      <c r="D61" s="40">
        <v>145.28333333333333</v>
      </c>
      <c r="E61" s="40">
        <v>144.06666666666666</v>
      </c>
      <c r="F61" s="40">
        <v>143.23333333333332</v>
      </c>
      <c r="G61" s="40">
        <v>142.01666666666665</v>
      </c>
      <c r="H61" s="40">
        <v>146.11666666666667</v>
      </c>
      <c r="I61" s="40">
        <v>147.33333333333331</v>
      </c>
      <c r="J61" s="40">
        <v>148.16666666666669</v>
      </c>
      <c r="K61" s="31">
        <v>146.5</v>
      </c>
      <c r="L61" s="31">
        <v>144.44999999999999</v>
      </c>
      <c r="M61" s="31">
        <v>44.154519999999998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142.75</v>
      </c>
      <c r="D62" s="40">
        <v>142.43333333333331</v>
      </c>
      <c r="E62" s="40">
        <v>141.66666666666663</v>
      </c>
      <c r="F62" s="40">
        <v>140.58333333333331</v>
      </c>
      <c r="G62" s="40">
        <v>139.81666666666663</v>
      </c>
      <c r="H62" s="40">
        <v>143.51666666666662</v>
      </c>
      <c r="I62" s="40">
        <v>144.28333333333333</v>
      </c>
      <c r="J62" s="40">
        <v>145.36666666666662</v>
      </c>
      <c r="K62" s="31">
        <v>143.19999999999999</v>
      </c>
      <c r="L62" s="31">
        <v>141.35</v>
      </c>
      <c r="M62" s="31">
        <v>5.1651800000000003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494.75</v>
      </c>
      <c r="D63" s="40">
        <v>493.98333333333335</v>
      </c>
      <c r="E63" s="40">
        <v>488.26666666666671</v>
      </c>
      <c r="F63" s="40">
        <v>481.78333333333336</v>
      </c>
      <c r="G63" s="40">
        <v>476.06666666666672</v>
      </c>
      <c r="H63" s="40">
        <v>500.4666666666667</v>
      </c>
      <c r="I63" s="40">
        <v>506.18333333333339</v>
      </c>
      <c r="J63" s="40">
        <v>512.66666666666674</v>
      </c>
      <c r="K63" s="31">
        <v>499.7</v>
      </c>
      <c r="L63" s="31">
        <v>487.5</v>
      </c>
      <c r="M63" s="31">
        <v>27.270099999999999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949.9</v>
      </c>
      <c r="D64" s="40">
        <v>951.83333333333337</v>
      </c>
      <c r="E64" s="40">
        <v>944.7166666666667</v>
      </c>
      <c r="F64" s="40">
        <v>939.5333333333333</v>
      </c>
      <c r="G64" s="40">
        <v>932.41666666666663</v>
      </c>
      <c r="H64" s="40">
        <v>957.01666666666677</v>
      </c>
      <c r="I64" s="40">
        <v>964.13333333333333</v>
      </c>
      <c r="J64" s="40">
        <v>969.31666666666683</v>
      </c>
      <c r="K64" s="31">
        <v>958.95</v>
      </c>
      <c r="L64" s="31">
        <v>946.65</v>
      </c>
      <c r="M64" s="31">
        <v>17.830690000000001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154.25</v>
      </c>
      <c r="D65" s="40">
        <v>154.75</v>
      </c>
      <c r="E65" s="40">
        <v>153.5</v>
      </c>
      <c r="F65" s="40">
        <v>152.75</v>
      </c>
      <c r="G65" s="40">
        <v>151.5</v>
      </c>
      <c r="H65" s="40">
        <v>155.5</v>
      </c>
      <c r="I65" s="40">
        <v>156.75</v>
      </c>
      <c r="J65" s="40">
        <v>157.5</v>
      </c>
      <c r="K65" s="31">
        <v>156</v>
      </c>
      <c r="L65" s="31">
        <v>154</v>
      </c>
      <c r="M65" s="31">
        <v>9.4176000000000002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144.69999999999999</v>
      </c>
      <c r="D66" s="40">
        <v>144.45000000000002</v>
      </c>
      <c r="E66" s="40">
        <v>143.50000000000003</v>
      </c>
      <c r="F66" s="40">
        <v>142.30000000000001</v>
      </c>
      <c r="G66" s="40">
        <v>141.35000000000002</v>
      </c>
      <c r="H66" s="40">
        <v>145.65000000000003</v>
      </c>
      <c r="I66" s="40">
        <v>146.60000000000002</v>
      </c>
      <c r="J66" s="40">
        <v>147.80000000000004</v>
      </c>
      <c r="K66" s="31">
        <v>145.4</v>
      </c>
      <c r="L66" s="31">
        <v>143.25</v>
      </c>
      <c r="M66" s="31">
        <v>47.725819999999999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4663.2</v>
      </c>
      <c r="D67" s="40">
        <v>4636.0666666666666</v>
      </c>
      <c r="E67" s="40">
        <v>4582.1333333333332</v>
      </c>
      <c r="F67" s="40">
        <v>4501.0666666666666</v>
      </c>
      <c r="G67" s="40">
        <v>4447.1333333333332</v>
      </c>
      <c r="H67" s="40">
        <v>4717.1333333333332</v>
      </c>
      <c r="I67" s="40">
        <v>4771.0666666666657</v>
      </c>
      <c r="J67" s="40">
        <v>4852.1333333333332</v>
      </c>
      <c r="K67" s="31">
        <v>4690</v>
      </c>
      <c r="L67" s="31">
        <v>4555</v>
      </c>
      <c r="M67" s="31">
        <v>3.1675599999999999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1788.65</v>
      </c>
      <c r="D68" s="40">
        <v>1779.3666666666668</v>
      </c>
      <c r="E68" s="40">
        <v>1763.7333333333336</v>
      </c>
      <c r="F68" s="40">
        <v>1738.8166666666668</v>
      </c>
      <c r="G68" s="40">
        <v>1723.1833333333336</v>
      </c>
      <c r="H68" s="40">
        <v>1804.2833333333335</v>
      </c>
      <c r="I68" s="40">
        <v>1819.9166666666667</v>
      </c>
      <c r="J68" s="40">
        <v>1844.8333333333335</v>
      </c>
      <c r="K68" s="31">
        <v>1795</v>
      </c>
      <c r="L68" s="31">
        <v>1754.45</v>
      </c>
      <c r="M68" s="31">
        <v>5.3235099999999997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668.3</v>
      </c>
      <c r="D69" s="40">
        <v>669.16666666666663</v>
      </c>
      <c r="E69" s="40">
        <v>662.33333333333326</v>
      </c>
      <c r="F69" s="40">
        <v>656.36666666666667</v>
      </c>
      <c r="G69" s="40">
        <v>649.5333333333333</v>
      </c>
      <c r="H69" s="40">
        <v>675.13333333333321</v>
      </c>
      <c r="I69" s="40">
        <v>681.96666666666647</v>
      </c>
      <c r="J69" s="40">
        <v>687.93333333333317</v>
      </c>
      <c r="K69" s="31">
        <v>676</v>
      </c>
      <c r="L69" s="31">
        <v>663.2</v>
      </c>
      <c r="M69" s="31">
        <v>13.156790000000001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866.85</v>
      </c>
      <c r="D70" s="40">
        <v>870.63333333333321</v>
      </c>
      <c r="E70" s="40">
        <v>858.26666666666642</v>
      </c>
      <c r="F70" s="40">
        <v>849.68333333333317</v>
      </c>
      <c r="G70" s="40">
        <v>837.31666666666638</v>
      </c>
      <c r="H70" s="40">
        <v>879.21666666666647</v>
      </c>
      <c r="I70" s="40">
        <v>891.58333333333326</v>
      </c>
      <c r="J70" s="40">
        <v>900.16666666666652</v>
      </c>
      <c r="K70" s="31">
        <v>883</v>
      </c>
      <c r="L70" s="31">
        <v>862.05</v>
      </c>
      <c r="M70" s="31">
        <v>3.4704999999999999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472.75</v>
      </c>
      <c r="D71" s="40">
        <v>470.48333333333335</v>
      </c>
      <c r="E71" s="40">
        <v>461.26666666666671</v>
      </c>
      <c r="F71" s="40">
        <v>449.78333333333336</v>
      </c>
      <c r="G71" s="40">
        <v>440.56666666666672</v>
      </c>
      <c r="H71" s="40">
        <v>481.9666666666667</v>
      </c>
      <c r="I71" s="40">
        <v>491.18333333333339</v>
      </c>
      <c r="J71" s="40">
        <v>502.66666666666669</v>
      </c>
      <c r="K71" s="31">
        <v>479.7</v>
      </c>
      <c r="L71" s="31">
        <v>459</v>
      </c>
      <c r="M71" s="31">
        <v>26.41057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864.95</v>
      </c>
      <c r="D72" s="40">
        <v>865.94999999999993</v>
      </c>
      <c r="E72" s="40">
        <v>858.99999999999989</v>
      </c>
      <c r="F72" s="40">
        <v>853.05</v>
      </c>
      <c r="G72" s="40">
        <v>846.09999999999991</v>
      </c>
      <c r="H72" s="40">
        <v>871.89999999999986</v>
      </c>
      <c r="I72" s="40">
        <v>878.84999999999991</v>
      </c>
      <c r="J72" s="40">
        <v>884.79999999999984</v>
      </c>
      <c r="K72" s="31">
        <v>872.9</v>
      </c>
      <c r="L72" s="31">
        <v>860</v>
      </c>
      <c r="M72" s="31">
        <v>5.8359100000000002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330.5</v>
      </c>
      <c r="D73" s="40">
        <v>330.41666666666669</v>
      </c>
      <c r="E73" s="40">
        <v>326.08333333333337</v>
      </c>
      <c r="F73" s="40">
        <v>321.66666666666669</v>
      </c>
      <c r="G73" s="40">
        <v>317.33333333333337</v>
      </c>
      <c r="H73" s="40">
        <v>334.83333333333337</v>
      </c>
      <c r="I73" s="40">
        <v>339.16666666666674</v>
      </c>
      <c r="J73" s="40">
        <v>343.58333333333337</v>
      </c>
      <c r="K73" s="31">
        <v>334.75</v>
      </c>
      <c r="L73" s="31">
        <v>326</v>
      </c>
      <c r="M73" s="31">
        <v>92.500399999999999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588.45000000000005</v>
      </c>
      <c r="D74" s="40">
        <v>589.46666666666658</v>
      </c>
      <c r="E74" s="40">
        <v>583.53333333333319</v>
      </c>
      <c r="F74" s="40">
        <v>578.61666666666656</v>
      </c>
      <c r="G74" s="40">
        <v>572.68333333333317</v>
      </c>
      <c r="H74" s="40">
        <v>594.38333333333321</v>
      </c>
      <c r="I74" s="40">
        <v>600.31666666666661</v>
      </c>
      <c r="J74" s="40">
        <v>605.23333333333323</v>
      </c>
      <c r="K74" s="31">
        <v>595.4</v>
      </c>
      <c r="L74" s="31">
        <v>584.54999999999995</v>
      </c>
      <c r="M74" s="31">
        <v>11.919079999999999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2222.1999999999998</v>
      </c>
      <c r="D75" s="40">
        <v>2233.0499999999997</v>
      </c>
      <c r="E75" s="40">
        <v>2194.0999999999995</v>
      </c>
      <c r="F75" s="40">
        <v>2165.9999999999995</v>
      </c>
      <c r="G75" s="40">
        <v>2127.0499999999993</v>
      </c>
      <c r="H75" s="40">
        <v>2261.1499999999996</v>
      </c>
      <c r="I75" s="40">
        <v>2300.0999999999995</v>
      </c>
      <c r="J75" s="40">
        <v>2328.1999999999998</v>
      </c>
      <c r="K75" s="31">
        <v>2272</v>
      </c>
      <c r="L75" s="31">
        <v>2204.9499999999998</v>
      </c>
      <c r="M75" s="31">
        <v>1.9493499999999999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1929.45</v>
      </c>
      <c r="D76" s="40">
        <v>1929.2833333333335</v>
      </c>
      <c r="E76" s="40">
        <v>1910.166666666667</v>
      </c>
      <c r="F76" s="40">
        <v>1890.8833333333334</v>
      </c>
      <c r="G76" s="40">
        <v>1871.7666666666669</v>
      </c>
      <c r="H76" s="40">
        <v>1948.5666666666671</v>
      </c>
      <c r="I76" s="40">
        <v>1967.6833333333334</v>
      </c>
      <c r="J76" s="40">
        <v>1986.9666666666672</v>
      </c>
      <c r="K76" s="31">
        <v>1948.4</v>
      </c>
      <c r="L76" s="31">
        <v>1910</v>
      </c>
      <c r="M76" s="31">
        <v>6.0160799999999997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202.1</v>
      </c>
      <c r="D77" s="40">
        <v>203.81666666666669</v>
      </c>
      <c r="E77" s="40">
        <v>198.13333333333338</v>
      </c>
      <c r="F77" s="40">
        <v>194.16666666666669</v>
      </c>
      <c r="G77" s="40">
        <v>188.48333333333338</v>
      </c>
      <c r="H77" s="40">
        <v>207.78333333333339</v>
      </c>
      <c r="I77" s="40">
        <v>213.46666666666673</v>
      </c>
      <c r="J77" s="40">
        <v>217.43333333333339</v>
      </c>
      <c r="K77" s="31">
        <v>209.5</v>
      </c>
      <c r="L77" s="31">
        <v>199.85</v>
      </c>
      <c r="M77" s="31">
        <v>12.94244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4843.25</v>
      </c>
      <c r="D78" s="40">
        <v>4823.0166666666664</v>
      </c>
      <c r="E78" s="40">
        <v>4789.6333333333332</v>
      </c>
      <c r="F78" s="40">
        <v>4736.0166666666664</v>
      </c>
      <c r="G78" s="40">
        <v>4702.6333333333332</v>
      </c>
      <c r="H78" s="40">
        <v>4876.6333333333332</v>
      </c>
      <c r="I78" s="40">
        <v>4910.0166666666664</v>
      </c>
      <c r="J78" s="40">
        <v>4963.6333333333332</v>
      </c>
      <c r="K78" s="31">
        <v>4856.3999999999996</v>
      </c>
      <c r="L78" s="31">
        <v>4769.3999999999996</v>
      </c>
      <c r="M78" s="31">
        <v>3.8499300000000001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4586.3999999999996</v>
      </c>
      <c r="D79" s="40">
        <v>4588.4833333333327</v>
      </c>
      <c r="E79" s="40">
        <v>4538.0166666666655</v>
      </c>
      <c r="F79" s="40">
        <v>4489.6333333333332</v>
      </c>
      <c r="G79" s="40">
        <v>4439.1666666666661</v>
      </c>
      <c r="H79" s="40">
        <v>4636.866666666665</v>
      </c>
      <c r="I79" s="40">
        <v>4687.3333333333321</v>
      </c>
      <c r="J79" s="40">
        <v>4735.7166666666644</v>
      </c>
      <c r="K79" s="31">
        <v>4638.95</v>
      </c>
      <c r="L79" s="31">
        <v>4540.1000000000004</v>
      </c>
      <c r="M79" s="31">
        <v>1.2650300000000001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3332.95</v>
      </c>
      <c r="D80" s="40">
        <v>3348.8166666666671</v>
      </c>
      <c r="E80" s="40">
        <v>3299.6833333333343</v>
      </c>
      <c r="F80" s="40">
        <v>3266.4166666666674</v>
      </c>
      <c r="G80" s="40">
        <v>3217.2833333333347</v>
      </c>
      <c r="H80" s="40">
        <v>3382.0833333333339</v>
      </c>
      <c r="I80" s="40">
        <v>3431.2166666666662</v>
      </c>
      <c r="J80" s="40">
        <v>3464.4833333333336</v>
      </c>
      <c r="K80" s="31">
        <v>3397.95</v>
      </c>
      <c r="L80" s="31">
        <v>3315.55</v>
      </c>
      <c r="M80" s="31">
        <v>3.4066999999999998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5384.5</v>
      </c>
      <c r="D81" s="40">
        <v>5368.3499999999995</v>
      </c>
      <c r="E81" s="40">
        <v>5342.6999999999989</v>
      </c>
      <c r="F81" s="40">
        <v>5300.9</v>
      </c>
      <c r="G81" s="40">
        <v>5275.2499999999991</v>
      </c>
      <c r="H81" s="40">
        <v>5410.1499999999987</v>
      </c>
      <c r="I81" s="40">
        <v>5435.7999999999984</v>
      </c>
      <c r="J81" s="40">
        <v>5477.5999999999985</v>
      </c>
      <c r="K81" s="31">
        <v>5394</v>
      </c>
      <c r="L81" s="31">
        <v>5326.55</v>
      </c>
      <c r="M81" s="31">
        <v>1.8584799999999999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2560.1</v>
      </c>
      <c r="D82" s="40">
        <v>2558.0166666666664</v>
      </c>
      <c r="E82" s="40">
        <v>2531.083333333333</v>
      </c>
      <c r="F82" s="40">
        <v>2502.0666666666666</v>
      </c>
      <c r="G82" s="40">
        <v>2475.1333333333332</v>
      </c>
      <c r="H82" s="40">
        <v>2587.0333333333328</v>
      </c>
      <c r="I82" s="40">
        <v>2613.9666666666662</v>
      </c>
      <c r="J82" s="40">
        <v>2642.9833333333327</v>
      </c>
      <c r="K82" s="31">
        <v>2584.9499999999998</v>
      </c>
      <c r="L82" s="31">
        <v>2529</v>
      </c>
      <c r="M82" s="31">
        <v>13.21161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548.1</v>
      </c>
      <c r="D83" s="40">
        <v>545.16666666666663</v>
      </c>
      <c r="E83" s="40">
        <v>538.43333333333328</v>
      </c>
      <c r="F83" s="40">
        <v>528.76666666666665</v>
      </c>
      <c r="G83" s="40">
        <v>522.0333333333333</v>
      </c>
      <c r="H83" s="40">
        <v>554.83333333333326</v>
      </c>
      <c r="I83" s="40">
        <v>561.56666666666661</v>
      </c>
      <c r="J83" s="40">
        <v>571.23333333333323</v>
      </c>
      <c r="K83" s="31">
        <v>551.9</v>
      </c>
      <c r="L83" s="31">
        <v>535.5</v>
      </c>
      <c r="M83" s="31">
        <v>3.8106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1634.5</v>
      </c>
      <c r="D84" s="40">
        <v>1636.95</v>
      </c>
      <c r="E84" s="40">
        <v>1617.5500000000002</v>
      </c>
      <c r="F84" s="40">
        <v>1600.6000000000001</v>
      </c>
      <c r="G84" s="40">
        <v>1581.2000000000003</v>
      </c>
      <c r="H84" s="40">
        <v>1653.9</v>
      </c>
      <c r="I84" s="40">
        <v>1673.3000000000002</v>
      </c>
      <c r="J84" s="40">
        <v>1690.25</v>
      </c>
      <c r="K84" s="31">
        <v>1656.35</v>
      </c>
      <c r="L84" s="31">
        <v>1620</v>
      </c>
      <c r="M84" s="31">
        <v>1.3670500000000001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1166.95</v>
      </c>
      <c r="D85" s="40">
        <v>1170.8500000000001</v>
      </c>
      <c r="E85" s="40">
        <v>1160.5000000000002</v>
      </c>
      <c r="F85" s="40">
        <v>1154.0500000000002</v>
      </c>
      <c r="G85" s="40">
        <v>1143.7000000000003</v>
      </c>
      <c r="H85" s="40">
        <v>1177.3000000000002</v>
      </c>
      <c r="I85" s="40">
        <v>1187.6500000000001</v>
      </c>
      <c r="J85" s="40">
        <v>1194.1000000000001</v>
      </c>
      <c r="K85" s="31">
        <v>1181.2</v>
      </c>
      <c r="L85" s="31">
        <v>1164.4000000000001</v>
      </c>
      <c r="M85" s="31">
        <v>5.2466299999999997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179.2</v>
      </c>
      <c r="D86" s="40">
        <v>179.48333333333332</v>
      </c>
      <c r="E86" s="40">
        <v>178.36666666666665</v>
      </c>
      <c r="F86" s="40">
        <v>177.53333333333333</v>
      </c>
      <c r="G86" s="40">
        <v>176.41666666666666</v>
      </c>
      <c r="H86" s="40">
        <v>180.31666666666663</v>
      </c>
      <c r="I86" s="40">
        <v>181.43333333333331</v>
      </c>
      <c r="J86" s="40">
        <v>182.26666666666662</v>
      </c>
      <c r="K86" s="31">
        <v>180.6</v>
      </c>
      <c r="L86" s="31">
        <v>178.65</v>
      </c>
      <c r="M86" s="31">
        <v>15.03764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84.25</v>
      </c>
      <c r="D87" s="40">
        <v>84.5</v>
      </c>
      <c r="E87" s="40">
        <v>83.6</v>
      </c>
      <c r="F87" s="40">
        <v>82.949999999999989</v>
      </c>
      <c r="G87" s="40">
        <v>82.049999999999983</v>
      </c>
      <c r="H87" s="40">
        <v>85.15</v>
      </c>
      <c r="I87" s="40">
        <v>86.050000000000011</v>
      </c>
      <c r="J87" s="40">
        <v>86.700000000000017</v>
      </c>
      <c r="K87" s="31">
        <v>85.4</v>
      </c>
      <c r="L87" s="31">
        <v>83.85</v>
      </c>
      <c r="M87" s="31">
        <v>119.82348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239.25</v>
      </c>
      <c r="D88" s="40">
        <v>238.75</v>
      </c>
      <c r="E88" s="40">
        <v>236.7</v>
      </c>
      <c r="F88" s="40">
        <v>234.14999999999998</v>
      </c>
      <c r="G88" s="40">
        <v>232.09999999999997</v>
      </c>
      <c r="H88" s="40">
        <v>241.3</v>
      </c>
      <c r="I88" s="40">
        <v>243.35000000000002</v>
      </c>
      <c r="J88" s="40">
        <v>245.90000000000003</v>
      </c>
      <c r="K88" s="31">
        <v>240.8</v>
      </c>
      <c r="L88" s="31">
        <v>236.2</v>
      </c>
      <c r="M88" s="31">
        <v>14.884180000000001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143.80000000000001</v>
      </c>
      <c r="D89" s="40">
        <v>143.56666666666666</v>
      </c>
      <c r="E89" s="40">
        <v>141.93333333333334</v>
      </c>
      <c r="F89" s="40">
        <v>140.06666666666666</v>
      </c>
      <c r="G89" s="40">
        <v>138.43333333333334</v>
      </c>
      <c r="H89" s="40">
        <v>145.43333333333334</v>
      </c>
      <c r="I89" s="40">
        <v>147.06666666666666</v>
      </c>
      <c r="J89" s="40">
        <v>148.93333333333334</v>
      </c>
      <c r="K89" s="31">
        <v>145.19999999999999</v>
      </c>
      <c r="L89" s="31">
        <v>141.69999999999999</v>
      </c>
      <c r="M89" s="31">
        <v>116.73106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29.4</v>
      </c>
      <c r="D90" s="40">
        <v>29.383333333333336</v>
      </c>
      <c r="E90" s="40">
        <v>29.216666666666672</v>
      </c>
      <c r="F90" s="40">
        <v>29.033333333333335</v>
      </c>
      <c r="G90" s="40">
        <v>28.866666666666671</v>
      </c>
      <c r="H90" s="40">
        <v>29.566666666666674</v>
      </c>
      <c r="I90" s="40">
        <v>29.733333333333338</v>
      </c>
      <c r="J90" s="40">
        <v>29.916666666666675</v>
      </c>
      <c r="K90" s="31">
        <v>29.55</v>
      </c>
      <c r="L90" s="31">
        <v>29.2</v>
      </c>
      <c r="M90" s="31">
        <v>105.41919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4146.7</v>
      </c>
      <c r="D91" s="40">
        <v>4058.9833333333336</v>
      </c>
      <c r="E91" s="40">
        <v>3949.9666666666672</v>
      </c>
      <c r="F91" s="40">
        <v>3753.2333333333336</v>
      </c>
      <c r="G91" s="40">
        <v>3644.2166666666672</v>
      </c>
      <c r="H91" s="40">
        <v>4255.7166666666672</v>
      </c>
      <c r="I91" s="40">
        <v>4364.7333333333336</v>
      </c>
      <c r="J91" s="40">
        <v>4561.4666666666672</v>
      </c>
      <c r="K91" s="31">
        <v>4168</v>
      </c>
      <c r="L91" s="31">
        <v>3862.25</v>
      </c>
      <c r="M91" s="31">
        <v>19.606950000000001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672.3</v>
      </c>
      <c r="D92" s="40">
        <v>673.75</v>
      </c>
      <c r="E92" s="40">
        <v>664.45</v>
      </c>
      <c r="F92" s="40">
        <v>656.6</v>
      </c>
      <c r="G92" s="40">
        <v>647.30000000000007</v>
      </c>
      <c r="H92" s="40">
        <v>681.6</v>
      </c>
      <c r="I92" s="40">
        <v>690.9</v>
      </c>
      <c r="J92" s="40">
        <v>698.75</v>
      </c>
      <c r="K92" s="31">
        <v>683.05</v>
      </c>
      <c r="L92" s="31">
        <v>665.9</v>
      </c>
      <c r="M92" s="31">
        <v>20.634869999999999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651.29999999999995</v>
      </c>
      <c r="D93" s="40">
        <v>649.29999999999995</v>
      </c>
      <c r="E93" s="40">
        <v>642.29999999999995</v>
      </c>
      <c r="F93" s="40">
        <v>633.29999999999995</v>
      </c>
      <c r="G93" s="40">
        <v>626.29999999999995</v>
      </c>
      <c r="H93" s="40">
        <v>658.3</v>
      </c>
      <c r="I93" s="40">
        <v>665.3</v>
      </c>
      <c r="J93" s="40">
        <v>674.3</v>
      </c>
      <c r="K93" s="31">
        <v>656.3</v>
      </c>
      <c r="L93" s="31">
        <v>640.29999999999995</v>
      </c>
      <c r="M93" s="31">
        <v>2.10466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969.65</v>
      </c>
      <c r="D94" s="40">
        <v>964.80000000000007</v>
      </c>
      <c r="E94" s="40">
        <v>955.95000000000016</v>
      </c>
      <c r="F94" s="40">
        <v>942.25000000000011</v>
      </c>
      <c r="G94" s="40">
        <v>933.4000000000002</v>
      </c>
      <c r="H94" s="40">
        <v>978.50000000000011</v>
      </c>
      <c r="I94" s="40">
        <v>987.35</v>
      </c>
      <c r="J94" s="40">
        <v>1001.0500000000001</v>
      </c>
      <c r="K94" s="31">
        <v>973.65</v>
      </c>
      <c r="L94" s="31">
        <v>951.1</v>
      </c>
      <c r="M94" s="31">
        <v>10.22132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554.45000000000005</v>
      </c>
      <c r="D95" s="40">
        <v>557.48333333333335</v>
      </c>
      <c r="E95" s="40">
        <v>548.9666666666667</v>
      </c>
      <c r="F95" s="40">
        <v>543.48333333333335</v>
      </c>
      <c r="G95" s="40">
        <v>534.9666666666667</v>
      </c>
      <c r="H95" s="40">
        <v>562.9666666666667</v>
      </c>
      <c r="I95" s="40">
        <v>571.48333333333335</v>
      </c>
      <c r="J95" s="40">
        <v>576.9666666666667</v>
      </c>
      <c r="K95" s="31">
        <v>566</v>
      </c>
      <c r="L95" s="31">
        <v>552</v>
      </c>
      <c r="M95" s="31">
        <v>3.1277900000000001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1555.3</v>
      </c>
      <c r="D96" s="40">
        <v>1563.7666666666667</v>
      </c>
      <c r="E96" s="40">
        <v>1537.5333333333333</v>
      </c>
      <c r="F96" s="40">
        <v>1519.7666666666667</v>
      </c>
      <c r="G96" s="40">
        <v>1493.5333333333333</v>
      </c>
      <c r="H96" s="40">
        <v>1581.5333333333333</v>
      </c>
      <c r="I96" s="40">
        <v>1607.7666666666664</v>
      </c>
      <c r="J96" s="40">
        <v>1625.5333333333333</v>
      </c>
      <c r="K96" s="31">
        <v>1590</v>
      </c>
      <c r="L96" s="31">
        <v>1546</v>
      </c>
      <c r="M96" s="31">
        <v>9.0752199999999998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1582.05</v>
      </c>
      <c r="D97" s="40">
        <v>1584.9166666666667</v>
      </c>
      <c r="E97" s="40">
        <v>1570.3333333333335</v>
      </c>
      <c r="F97" s="40">
        <v>1558.6166666666668</v>
      </c>
      <c r="G97" s="40">
        <v>1544.0333333333335</v>
      </c>
      <c r="H97" s="40">
        <v>1596.6333333333334</v>
      </c>
      <c r="I97" s="40">
        <v>1611.2166666666669</v>
      </c>
      <c r="J97" s="40">
        <v>1622.9333333333334</v>
      </c>
      <c r="K97" s="31">
        <v>1599.5</v>
      </c>
      <c r="L97" s="31">
        <v>1573.2</v>
      </c>
      <c r="M97" s="31">
        <v>9.8269500000000001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717.25</v>
      </c>
      <c r="D98" s="40">
        <v>717.13333333333333</v>
      </c>
      <c r="E98" s="40">
        <v>711.2166666666667</v>
      </c>
      <c r="F98" s="40">
        <v>705.18333333333339</v>
      </c>
      <c r="G98" s="40">
        <v>699.26666666666677</v>
      </c>
      <c r="H98" s="40">
        <v>723.16666666666663</v>
      </c>
      <c r="I98" s="40">
        <v>729.08333333333337</v>
      </c>
      <c r="J98" s="40">
        <v>735.11666666666656</v>
      </c>
      <c r="K98" s="31">
        <v>723.05</v>
      </c>
      <c r="L98" s="31">
        <v>711.1</v>
      </c>
      <c r="M98" s="31">
        <v>16.08755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331.4</v>
      </c>
      <c r="D99" s="40">
        <v>332.8</v>
      </c>
      <c r="E99" s="40">
        <v>327.60000000000002</v>
      </c>
      <c r="F99" s="40">
        <v>323.8</v>
      </c>
      <c r="G99" s="40">
        <v>318.60000000000002</v>
      </c>
      <c r="H99" s="40">
        <v>336.6</v>
      </c>
      <c r="I99" s="40">
        <v>341.79999999999995</v>
      </c>
      <c r="J99" s="40">
        <v>345.6</v>
      </c>
      <c r="K99" s="31">
        <v>338</v>
      </c>
      <c r="L99" s="31">
        <v>329</v>
      </c>
      <c r="M99" s="31">
        <v>2.74166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978.6</v>
      </c>
      <c r="D100" s="40">
        <v>976.69999999999993</v>
      </c>
      <c r="E100" s="40">
        <v>971.89999999999986</v>
      </c>
      <c r="F100" s="40">
        <v>965.19999999999993</v>
      </c>
      <c r="G100" s="40">
        <v>960.39999999999986</v>
      </c>
      <c r="H100" s="40">
        <v>983.39999999999986</v>
      </c>
      <c r="I100" s="40">
        <v>988.19999999999982</v>
      </c>
      <c r="J100" s="40">
        <v>994.89999999999986</v>
      </c>
      <c r="K100" s="31">
        <v>981.5</v>
      </c>
      <c r="L100" s="31">
        <v>970</v>
      </c>
      <c r="M100" s="31">
        <v>61.564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2885.75</v>
      </c>
      <c r="D101" s="40">
        <v>2890.3333333333335</v>
      </c>
      <c r="E101" s="40">
        <v>2860.666666666667</v>
      </c>
      <c r="F101" s="40">
        <v>2835.5833333333335</v>
      </c>
      <c r="G101" s="40">
        <v>2805.916666666667</v>
      </c>
      <c r="H101" s="40">
        <v>2915.416666666667</v>
      </c>
      <c r="I101" s="40">
        <v>2945.0833333333339</v>
      </c>
      <c r="J101" s="40">
        <v>2970.166666666667</v>
      </c>
      <c r="K101" s="31">
        <v>2920</v>
      </c>
      <c r="L101" s="31">
        <v>2865.25</v>
      </c>
      <c r="M101" s="31">
        <v>5.3045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1448.7</v>
      </c>
      <c r="D102" s="40">
        <v>1454.0666666666666</v>
      </c>
      <c r="E102" s="40">
        <v>1439.6333333333332</v>
      </c>
      <c r="F102" s="40">
        <v>1430.5666666666666</v>
      </c>
      <c r="G102" s="40">
        <v>1416.1333333333332</v>
      </c>
      <c r="H102" s="40">
        <v>1463.1333333333332</v>
      </c>
      <c r="I102" s="40">
        <v>1477.5666666666666</v>
      </c>
      <c r="J102" s="40">
        <v>1486.6333333333332</v>
      </c>
      <c r="K102" s="31">
        <v>1468.5</v>
      </c>
      <c r="L102" s="31">
        <v>1445</v>
      </c>
      <c r="M102" s="31">
        <v>66.035570000000007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662.1</v>
      </c>
      <c r="D103" s="40">
        <v>664.19999999999993</v>
      </c>
      <c r="E103" s="40">
        <v>658.99999999999989</v>
      </c>
      <c r="F103" s="40">
        <v>655.9</v>
      </c>
      <c r="G103" s="40">
        <v>650.69999999999993</v>
      </c>
      <c r="H103" s="40">
        <v>667.29999999999984</v>
      </c>
      <c r="I103" s="40">
        <v>672.49999999999989</v>
      </c>
      <c r="J103" s="40">
        <v>675.5999999999998</v>
      </c>
      <c r="K103" s="31">
        <v>669.4</v>
      </c>
      <c r="L103" s="31">
        <v>661.1</v>
      </c>
      <c r="M103" s="31">
        <v>40.629640000000002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1151.3</v>
      </c>
      <c r="D104" s="40">
        <v>1153.6000000000001</v>
      </c>
      <c r="E104" s="40">
        <v>1123.2000000000003</v>
      </c>
      <c r="F104" s="40">
        <v>1095.1000000000001</v>
      </c>
      <c r="G104" s="40">
        <v>1064.7000000000003</v>
      </c>
      <c r="H104" s="40">
        <v>1181.7000000000003</v>
      </c>
      <c r="I104" s="40">
        <v>1212.1000000000004</v>
      </c>
      <c r="J104" s="40">
        <v>1240.2000000000003</v>
      </c>
      <c r="K104" s="31">
        <v>1184</v>
      </c>
      <c r="L104" s="31">
        <v>1125.5</v>
      </c>
      <c r="M104" s="31">
        <v>129.56315000000001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2838.25</v>
      </c>
      <c r="D105" s="40">
        <v>2830.4833333333336</v>
      </c>
      <c r="E105" s="40">
        <v>2813.9666666666672</v>
      </c>
      <c r="F105" s="40">
        <v>2789.6833333333334</v>
      </c>
      <c r="G105" s="40">
        <v>2773.166666666667</v>
      </c>
      <c r="H105" s="40">
        <v>2854.7666666666673</v>
      </c>
      <c r="I105" s="40">
        <v>2871.2833333333338</v>
      </c>
      <c r="J105" s="40">
        <v>2895.5666666666675</v>
      </c>
      <c r="K105" s="31">
        <v>2847</v>
      </c>
      <c r="L105" s="31">
        <v>2806.2</v>
      </c>
      <c r="M105" s="31">
        <v>6.1306200000000004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393.5</v>
      </c>
      <c r="D106" s="40">
        <v>392.56666666666666</v>
      </c>
      <c r="E106" s="40">
        <v>389.93333333333334</v>
      </c>
      <c r="F106" s="40">
        <v>386.36666666666667</v>
      </c>
      <c r="G106" s="40">
        <v>383.73333333333335</v>
      </c>
      <c r="H106" s="40">
        <v>396.13333333333333</v>
      </c>
      <c r="I106" s="40">
        <v>398.76666666666665</v>
      </c>
      <c r="J106" s="40">
        <v>402.33333333333331</v>
      </c>
      <c r="K106" s="31">
        <v>395.2</v>
      </c>
      <c r="L106" s="31">
        <v>389</v>
      </c>
      <c r="M106" s="31">
        <v>73.813890000000001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1107.3</v>
      </c>
      <c r="D107" s="40">
        <v>1111.05</v>
      </c>
      <c r="E107" s="40">
        <v>1069.0999999999999</v>
      </c>
      <c r="F107" s="40">
        <v>1030.8999999999999</v>
      </c>
      <c r="G107" s="40">
        <v>988.94999999999982</v>
      </c>
      <c r="H107" s="40">
        <v>1149.25</v>
      </c>
      <c r="I107" s="40">
        <v>1191.2000000000003</v>
      </c>
      <c r="J107" s="40">
        <v>1229.4000000000001</v>
      </c>
      <c r="K107" s="31">
        <v>1153</v>
      </c>
      <c r="L107" s="31">
        <v>1072.8499999999999</v>
      </c>
      <c r="M107" s="31">
        <v>15.385960000000001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276.39999999999998</v>
      </c>
      <c r="D108" s="40">
        <v>276.33333333333331</v>
      </c>
      <c r="E108" s="40">
        <v>274.16666666666663</v>
      </c>
      <c r="F108" s="40">
        <v>271.93333333333334</v>
      </c>
      <c r="G108" s="40">
        <v>269.76666666666665</v>
      </c>
      <c r="H108" s="40">
        <v>278.56666666666661</v>
      </c>
      <c r="I108" s="40">
        <v>280.73333333333323</v>
      </c>
      <c r="J108" s="40">
        <v>282.96666666666658</v>
      </c>
      <c r="K108" s="31">
        <v>278.5</v>
      </c>
      <c r="L108" s="31">
        <v>274.10000000000002</v>
      </c>
      <c r="M108" s="31">
        <v>28.870950000000001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2378.15</v>
      </c>
      <c r="D109" s="40">
        <v>2420.5499999999997</v>
      </c>
      <c r="E109" s="40">
        <v>2333.0999999999995</v>
      </c>
      <c r="F109" s="40">
        <v>2288.0499999999997</v>
      </c>
      <c r="G109" s="40">
        <v>2200.5999999999995</v>
      </c>
      <c r="H109" s="40">
        <v>2465.5999999999995</v>
      </c>
      <c r="I109" s="40">
        <v>2553.0499999999993</v>
      </c>
      <c r="J109" s="40">
        <v>2598.0999999999995</v>
      </c>
      <c r="K109" s="31">
        <v>2508</v>
      </c>
      <c r="L109" s="31">
        <v>2375.5</v>
      </c>
      <c r="M109" s="31">
        <v>35.460439999999998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327.05</v>
      </c>
      <c r="D110" s="40">
        <v>329.2833333333333</v>
      </c>
      <c r="E110" s="40">
        <v>316.56666666666661</v>
      </c>
      <c r="F110" s="40">
        <v>306.08333333333331</v>
      </c>
      <c r="G110" s="40">
        <v>293.36666666666662</v>
      </c>
      <c r="H110" s="40">
        <v>339.76666666666659</v>
      </c>
      <c r="I110" s="40">
        <v>352.48333333333329</v>
      </c>
      <c r="J110" s="40">
        <v>362.96666666666658</v>
      </c>
      <c r="K110" s="31">
        <v>342</v>
      </c>
      <c r="L110" s="31">
        <v>318.8</v>
      </c>
      <c r="M110" s="31">
        <v>33.897190000000002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2490.3000000000002</v>
      </c>
      <c r="D111" s="40">
        <v>2482.9500000000003</v>
      </c>
      <c r="E111" s="40">
        <v>2472.8500000000004</v>
      </c>
      <c r="F111" s="40">
        <v>2455.4</v>
      </c>
      <c r="G111" s="40">
        <v>2445.3000000000002</v>
      </c>
      <c r="H111" s="40">
        <v>2500.4000000000005</v>
      </c>
      <c r="I111" s="40">
        <v>2510.5</v>
      </c>
      <c r="J111" s="40">
        <v>2527.9500000000007</v>
      </c>
      <c r="K111" s="31">
        <v>2493.0500000000002</v>
      </c>
      <c r="L111" s="31">
        <v>2465.5</v>
      </c>
      <c r="M111" s="31">
        <v>17.927890000000001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655.95</v>
      </c>
      <c r="D112" s="40">
        <v>654.85</v>
      </c>
      <c r="E112" s="40">
        <v>649.40000000000009</v>
      </c>
      <c r="F112" s="40">
        <v>642.85</v>
      </c>
      <c r="G112" s="40">
        <v>637.40000000000009</v>
      </c>
      <c r="H112" s="40">
        <v>661.40000000000009</v>
      </c>
      <c r="I112" s="40">
        <v>666.85000000000014</v>
      </c>
      <c r="J112" s="40">
        <v>673.40000000000009</v>
      </c>
      <c r="K112" s="31">
        <v>660.3</v>
      </c>
      <c r="L112" s="31">
        <v>648.29999999999995</v>
      </c>
      <c r="M112" s="31">
        <v>131.23569000000001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1543.85</v>
      </c>
      <c r="D113" s="40">
        <v>1525.5833333333333</v>
      </c>
      <c r="E113" s="40">
        <v>1499.1666666666665</v>
      </c>
      <c r="F113" s="40">
        <v>1454.4833333333333</v>
      </c>
      <c r="G113" s="40">
        <v>1428.0666666666666</v>
      </c>
      <c r="H113" s="40">
        <v>1570.2666666666664</v>
      </c>
      <c r="I113" s="40">
        <v>1596.6833333333329</v>
      </c>
      <c r="J113" s="40">
        <v>1641.3666666666663</v>
      </c>
      <c r="K113" s="31">
        <v>1552</v>
      </c>
      <c r="L113" s="31">
        <v>1480.9</v>
      </c>
      <c r="M113" s="31">
        <v>6.7291100000000004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635.4</v>
      </c>
      <c r="D114" s="40">
        <v>639.4666666666667</v>
      </c>
      <c r="E114" s="40">
        <v>617.93333333333339</v>
      </c>
      <c r="F114" s="40">
        <v>600.4666666666667</v>
      </c>
      <c r="G114" s="40">
        <v>578.93333333333339</v>
      </c>
      <c r="H114" s="40">
        <v>656.93333333333339</v>
      </c>
      <c r="I114" s="40">
        <v>678.4666666666667</v>
      </c>
      <c r="J114" s="40">
        <v>695.93333333333339</v>
      </c>
      <c r="K114" s="31">
        <v>661</v>
      </c>
      <c r="L114" s="31">
        <v>622</v>
      </c>
      <c r="M114" s="31">
        <v>102.27856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743.8</v>
      </c>
      <c r="D115" s="40">
        <v>751.01666666666677</v>
      </c>
      <c r="E115" s="40">
        <v>720.33333333333348</v>
      </c>
      <c r="F115" s="40">
        <v>696.86666666666667</v>
      </c>
      <c r="G115" s="40">
        <v>666.18333333333339</v>
      </c>
      <c r="H115" s="40">
        <v>774.48333333333358</v>
      </c>
      <c r="I115" s="40">
        <v>805.16666666666674</v>
      </c>
      <c r="J115" s="40">
        <v>828.63333333333367</v>
      </c>
      <c r="K115" s="31">
        <v>781.7</v>
      </c>
      <c r="L115" s="31">
        <v>727.55</v>
      </c>
      <c r="M115" s="31">
        <v>23.813849999999999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52.15</v>
      </c>
      <c r="D116" s="40">
        <v>52.199999999999996</v>
      </c>
      <c r="E116" s="40">
        <v>51.099999999999994</v>
      </c>
      <c r="F116" s="40">
        <v>50.05</v>
      </c>
      <c r="G116" s="40">
        <v>48.949999999999996</v>
      </c>
      <c r="H116" s="40">
        <v>53.249999999999993</v>
      </c>
      <c r="I116" s="40">
        <v>54.35</v>
      </c>
      <c r="J116" s="40">
        <v>55.399999999999991</v>
      </c>
      <c r="K116" s="31">
        <v>53.3</v>
      </c>
      <c r="L116" s="31">
        <v>51.15</v>
      </c>
      <c r="M116" s="31">
        <v>440.82639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207</v>
      </c>
      <c r="D117" s="40">
        <v>207.03333333333333</v>
      </c>
      <c r="E117" s="40">
        <v>205.81666666666666</v>
      </c>
      <c r="F117" s="40">
        <v>204.63333333333333</v>
      </c>
      <c r="G117" s="40">
        <v>203.41666666666666</v>
      </c>
      <c r="H117" s="40">
        <v>208.21666666666667</v>
      </c>
      <c r="I117" s="40">
        <v>209.43333333333331</v>
      </c>
      <c r="J117" s="40">
        <v>210.61666666666667</v>
      </c>
      <c r="K117" s="31">
        <v>208.25</v>
      </c>
      <c r="L117" s="31">
        <v>205.85</v>
      </c>
      <c r="M117" s="31">
        <v>183.11537000000001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275.2</v>
      </c>
      <c r="D118" s="40">
        <v>275.40000000000003</v>
      </c>
      <c r="E118" s="40">
        <v>271.80000000000007</v>
      </c>
      <c r="F118" s="40">
        <v>268.40000000000003</v>
      </c>
      <c r="G118" s="40">
        <v>264.80000000000007</v>
      </c>
      <c r="H118" s="40">
        <v>278.80000000000007</v>
      </c>
      <c r="I118" s="40">
        <v>282.40000000000009</v>
      </c>
      <c r="J118" s="40">
        <v>285.80000000000007</v>
      </c>
      <c r="K118" s="31">
        <v>279</v>
      </c>
      <c r="L118" s="31">
        <v>272</v>
      </c>
      <c r="M118" s="31">
        <v>151.50874999999999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7012</v>
      </c>
      <c r="D119" s="40">
        <v>7043.666666666667</v>
      </c>
      <c r="E119" s="40">
        <v>6918.3333333333339</v>
      </c>
      <c r="F119" s="40">
        <v>6824.666666666667</v>
      </c>
      <c r="G119" s="40">
        <v>6699.3333333333339</v>
      </c>
      <c r="H119" s="40">
        <v>7137.3333333333339</v>
      </c>
      <c r="I119" s="40">
        <v>7262.6666666666679</v>
      </c>
      <c r="J119" s="40">
        <v>7356.3333333333339</v>
      </c>
      <c r="K119" s="31">
        <v>7169</v>
      </c>
      <c r="L119" s="31">
        <v>6950</v>
      </c>
      <c r="M119" s="31">
        <v>1.409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145.9</v>
      </c>
      <c r="D120" s="40">
        <v>145.61666666666667</v>
      </c>
      <c r="E120" s="40">
        <v>143.78333333333336</v>
      </c>
      <c r="F120" s="40">
        <v>141.66666666666669</v>
      </c>
      <c r="G120" s="40">
        <v>139.83333333333337</v>
      </c>
      <c r="H120" s="40">
        <v>147.73333333333335</v>
      </c>
      <c r="I120" s="40">
        <v>149.56666666666666</v>
      </c>
      <c r="J120" s="40">
        <v>151.68333333333334</v>
      </c>
      <c r="K120" s="31">
        <v>147.44999999999999</v>
      </c>
      <c r="L120" s="31">
        <v>143.5</v>
      </c>
      <c r="M120" s="31">
        <v>28.780110000000001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106.7</v>
      </c>
      <c r="D121" s="40">
        <v>106.3</v>
      </c>
      <c r="E121" s="40">
        <v>105.6</v>
      </c>
      <c r="F121" s="40">
        <v>104.5</v>
      </c>
      <c r="G121" s="40">
        <v>103.8</v>
      </c>
      <c r="H121" s="40">
        <v>107.39999999999999</v>
      </c>
      <c r="I121" s="40">
        <v>108.10000000000001</v>
      </c>
      <c r="J121" s="40">
        <v>109.19999999999999</v>
      </c>
      <c r="K121" s="31">
        <v>107</v>
      </c>
      <c r="L121" s="31">
        <v>105.2</v>
      </c>
      <c r="M121" s="31">
        <v>108.39232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2365.15</v>
      </c>
      <c r="D122" s="40">
        <v>2374.7333333333336</v>
      </c>
      <c r="E122" s="40">
        <v>2332.416666666667</v>
      </c>
      <c r="F122" s="40">
        <v>2299.6833333333334</v>
      </c>
      <c r="G122" s="40">
        <v>2257.3666666666668</v>
      </c>
      <c r="H122" s="40">
        <v>2407.4666666666672</v>
      </c>
      <c r="I122" s="40">
        <v>2449.7833333333338</v>
      </c>
      <c r="J122" s="40">
        <v>2482.5166666666673</v>
      </c>
      <c r="K122" s="31">
        <v>2417.0500000000002</v>
      </c>
      <c r="L122" s="31">
        <v>2342</v>
      </c>
      <c r="M122" s="31">
        <v>13.493029999999999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539.5</v>
      </c>
      <c r="D123" s="40">
        <v>539.88333333333333</v>
      </c>
      <c r="E123" s="40">
        <v>536.61666666666667</v>
      </c>
      <c r="F123" s="40">
        <v>533.73333333333335</v>
      </c>
      <c r="G123" s="40">
        <v>530.4666666666667</v>
      </c>
      <c r="H123" s="40">
        <v>542.76666666666665</v>
      </c>
      <c r="I123" s="40">
        <v>546.0333333333333</v>
      </c>
      <c r="J123" s="40">
        <v>548.91666666666663</v>
      </c>
      <c r="K123" s="31">
        <v>543.15</v>
      </c>
      <c r="L123" s="31">
        <v>537</v>
      </c>
      <c r="M123" s="31">
        <v>35.049840000000003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231.6</v>
      </c>
      <c r="D124" s="40">
        <v>230.28333333333333</v>
      </c>
      <c r="E124" s="40">
        <v>226.56666666666666</v>
      </c>
      <c r="F124" s="40">
        <v>221.53333333333333</v>
      </c>
      <c r="G124" s="40">
        <v>217.81666666666666</v>
      </c>
      <c r="H124" s="40">
        <v>235.31666666666666</v>
      </c>
      <c r="I124" s="40">
        <v>239.0333333333333</v>
      </c>
      <c r="J124" s="40">
        <v>244.06666666666666</v>
      </c>
      <c r="K124" s="31">
        <v>234</v>
      </c>
      <c r="L124" s="31">
        <v>225.25</v>
      </c>
      <c r="M124" s="31">
        <v>50.205800000000004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992.15</v>
      </c>
      <c r="D125" s="40">
        <v>995.30000000000007</v>
      </c>
      <c r="E125" s="40">
        <v>984.85000000000014</v>
      </c>
      <c r="F125" s="40">
        <v>977.55000000000007</v>
      </c>
      <c r="G125" s="40">
        <v>967.10000000000014</v>
      </c>
      <c r="H125" s="40">
        <v>1002.6000000000001</v>
      </c>
      <c r="I125" s="40">
        <v>1013.0500000000002</v>
      </c>
      <c r="J125" s="40">
        <v>1020.3500000000001</v>
      </c>
      <c r="K125" s="31">
        <v>1005.75</v>
      </c>
      <c r="L125" s="31">
        <v>988</v>
      </c>
      <c r="M125" s="31">
        <v>21.818719999999999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5225.3500000000004</v>
      </c>
      <c r="D126" s="40">
        <v>5211.5666666666666</v>
      </c>
      <c r="E126" s="40">
        <v>5169.1833333333334</v>
      </c>
      <c r="F126" s="40">
        <v>5113.0166666666664</v>
      </c>
      <c r="G126" s="40">
        <v>5070.6333333333332</v>
      </c>
      <c r="H126" s="40">
        <v>5267.7333333333336</v>
      </c>
      <c r="I126" s="40">
        <v>5310.1166666666668</v>
      </c>
      <c r="J126" s="40">
        <v>5366.2833333333338</v>
      </c>
      <c r="K126" s="31">
        <v>5253.95</v>
      </c>
      <c r="L126" s="31">
        <v>5155.3999999999996</v>
      </c>
      <c r="M126" s="31">
        <v>3.3872599999999999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1590.2</v>
      </c>
      <c r="D127" s="40">
        <v>1581.4833333333336</v>
      </c>
      <c r="E127" s="40">
        <v>1570.1166666666672</v>
      </c>
      <c r="F127" s="40">
        <v>1550.0333333333338</v>
      </c>
      <c r="G127" s="40">
        <v>1538.6666666666674</v>
      </c>
      <c r="H127" s="40">
        <v>1601.5666666666671</v>
      </c>
      <c r="I127" s="40">
        <v>1612.9333333333334</v>
      </c>
      <c r="J127" s="40">
        <v>1633.0166666666669</v>
      </c>
      <c r="K127" s="31">
        <v>1592.85</v>
      </c>
      <c r="L127" s="31">
        <v>1561.4</v>
      </c>
      <c r="M127" s="31">
        <v>78.545749999999998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1694.15</v>
      </c>
      <c r="D128" s="40">
        <v>1682.7166666666665</v>
      </c>
      <c r="E128" s="40">
        <v>1668.4333333333329</v>
      </c>
      <c r="F128" s="40">
        <v>1642.7166666666665</v>
      </c>
      <c r="G128" s="40">
        <v>1628.4333333333329</v>
      </c>
      <c r="H128" s="40">
        <v>1708.4333333333329</v>
      </c>
      <c r="I128" s="40">
        <v>1722.7166666666662</v>
      </c>
      <c r="J128" s="40">
        <v>1748.4333333333329</v>
      </c>
      <c r="K128" s="31">
        <v>1697</v>
      </c>
      <c r="L128" s="31">
        <v>1657</v>
      </c>
      <c r="M128" s="31">
        <v>7.98942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2176.25</v>
      </c>
      <c r="D129" s="40">
        <v>2155.4833333333331</v>
      </c>
      <c r="E129" s="40">
        <v>2127.9666666666662</v>
      </c>
      <c r="F129" s="40">
        <v>2079.6833333333329</v>
      </c>
      <c r="G129" s="40">
        <v>2052.1666666666661</v>
      </c>
      <c r="H129" s="40">
        <v>2203.7666666666664</v>
      </c>
      <c r="I129" s="40">
        <v>2231.2833333333338</v>
      </c>
      <c r="J129" s="40">
        <v>2279.5666666666666</v>
      </c>
      <c r="K129" s="31">
        <v>2183</v>
      </c>
      <c r="L129" s="31">
        <v>2107.1999999999998</v>
      </c>
      <c r="M129" s="31">
        <v>2.4351799999999999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217.25</v>
      </c>
      <c r="D130" s="40">
        <v>213.5</v>
      </c>
      <c r="E130" s="40">
        <v>205.95</v>
      </c>
      <c r="F130" s="40">
        <v>194.64999999999998</v>
      </c>
      <c r="G130" s="40">
        <v>187.09999999999997</v>
      </c>
      <c r="H130" s="40">
        <v>224.8</v>
      </c>
      <c r="I130" s="40">
        <v>232.35000000000002</v>
      </c>
      <c r="J130" s="40">
        <v>243.65000000000003</v>
      </c>
      <c r="K130" s="31">
        <v>221.05</v>
      </c>
      <c r="L130" s="31">
        <v>202.2</v>
      </c>
      <c r="M130" s="31">
        <v>75.374359999999996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716.55</v>
      </c>
      <c r="D131" s="40">
        <v>709.4</v>
      </c>
      <c r="E131" s="40">
        <v>696.19999999999993</v>
      </c>
      <c r="F131" s="40">
        <v>675.84999999999991</v>
      </c>
      <c r="G131" s="40">
        <v>662.64999999999986</v>
      </c>
      <c r="H131" s="40">
        <v>729.75</v>
      </c>
      <c r="I131" s="40">
        <v>742.95</v>
      </c>
      <c r="J131" s="40">
        <v>763.30000000000007</v>
      </c>
      <c r="K131" s="31">
        <v>722.6</v>
      </c>
      <c r="L131" s="31">
        <v>689.05</v>
      </c>
      <c r="M131" s="31">
        <v>94.728170000000006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394.4</v>
      </c>
      <c r="D132" s="40">
        <v>392.0333333333333</v>
      </c>
      <c r="E132" s="40">
        <v>387.36666666666662</v>
      </c>
      <c r="F132" s="40">
        <v>380.33333333333331</v>
      </c>
      <c r="G132" s="40">
        <v>375.66666666666663</v>
      </c>
      <c r="H132" s="40">
        <v>399.06666666666661</v>
      </c>
      <c r="I132" s="40">
        <v>403.73333333333335</v>
      </c>
      <c r="J132" s="40">
        <v>410.76666666666659</v>
      </c>
      <c r="K132" s="31">
        <v>396.7</v>
      </c>
      <c r="L132" s="31">
        <v>385</v>
      </c>
      <c r="M132" s="31">
        <v>94.002949999999998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3429.95</v>
      </c>
      <c r="D133" s="40">
        <v>3383.3166666666671</v>
      </c>
      <c r="E133" s="40">
        <v>3253.6333333333341</v>
      </c>
      <c r="F133" s="40">
        <v>3077.3166666666671</v>
      </c>
      <c r="G133" s="40">
        <v>2947.6333333333341</v>
      </c>
      <c r="H133" s="40">
        <v>3559.6333333333341</v>
      </c>
      <c r="I133" s="40">
        <v>3689.3166666666675</v>
      </c>
      <c r="J133" s="40">
        <v>3865.6333333333341</v>
      </c>
      <c r="K133" s="31">
        <v>3513</v>
      </c>
      <c r="L133" s="31">
        <v>3207</v>
      </c>
      <c r="M133" s="31">
        <v>52.833219999999997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1707.2</v>
      </c>
      <c r="D134" s="40">
        <v>1710.7666666666667</v>
      </c>
      <c r="E134" s="40">
        <v>1699.5833333333333</v>
      </c>
      <c r="F134" s="40">
        <v>1691.9666666666667</v>
      </c>
      <c r="G134" s="40">
        <v>1680.7833333333333</v>
      </c>
      <c r="H134" s="40">
        <v>1718.3833333333332</v>
      </c>
      <c r="I134" s="40">
        <v>1729.5666666666666</v>
      </c>
      <c r="J134" s="40">
        <v>1737.1833333333332</v>
      </c>
      <c r="K134" s="31">
        <v>1721.95</v>
      </c>
      <c r="L134" s="31">
        <v>1703.15</v>
      </c>
      <c r="M134" s="31">
        <v>18.582529999999998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87.9</v>
      </c>
      <c r="D135" s="40">
        <v>88.149999999999991</v>
      </c>
      <c r="E135" s="40">
        <v>87.199999999999989</v>
      </c>
      <c r="F135" s="40">
        <v>86.5</v>
      </c>
      <c r="G135" s="40">
        <v>85.55</v>
      </c>
      <c r="H135" s="40">
        <v>88.84999999999998</v>
      </c>
      <c r="I135" s="40">
        <v>89.8</v>
      </c>
      <c r="J135" s="40">
        <v>90.499999999999972</v>
      </c>
      <c r="K135" s="31">
        <v>89.1</v>
      </c>
      <c r="L135" s="31">
        <v>87.45</v>
      </c>
      <c r="M135" s="31">
        <v>92.781490000000005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3530.15</v>
      </c>
      <c r="D136" s="40">
        <v>3502.6833333333329</v>
      </c>
      <c r="E136" s="40">
        <v>3436.4666666666658</v>
      </c>
      <c r="F136" s="40">
        <v>3342.7833333333328</v>
      </c>
      <c r="G136" s="40">
        <v>3276.5666666666657</v>
      </c>
      <c r="H136" s="40">
        <v>3596.3666666666659</v>
      </c>
      <c r="I136" s="40">
        <v>3662.583333333333</v>
      </c>
      <c r="J136" s="40">
        <v>3756.266666666666</v>
      </c>
      <c r="K136" s="31">
        <v>3568.9</v>
      </c>
      <c r="L136" s="31">
        <v>3409</v>
      </c>
      <c r="M136" s="31">
        <v>10.259080000000001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457.4</v>
      </c>
      <c r="D137" s="40">
        <v>457.25</v>
      </c>
      <c r="E137" s="40">
        <v>454.15</v>
      </c>
      <c r="F137" s="40">
        <v>450.9</v>
      </c>
      <c r="G137" s="40">
        <v>447.79999999999995</v>
      </c>
      <c r="H137" s="40">
        <v>460.5</v>
      </c>
      <c r="I137" s="40">
        <v>463.6</v>
      </c>
      <c r="J137" s="40">
        <v>466.85</v>
      </c>
      <c r="K137" s="31">
        <v>460.35</v>
      </c>
      <c r="L137" s="31">
        <v>454</v>
      </c>
      <c r="M137" s="31">
        <v>11.240640000000001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4406.1499999999996</v>
      </c>
      <c r="D138" s="40">
        <v>4398.833333333333</v>
      </c>
      <c r="E138" s="40">
        <v>4372.6666666666661</v>
      </c>
      <c r="F138" s="40">
        <v>4339.1833333333334</v>
      </c>
      <c r="G138" s="40">
        <v>4313.0166666666664</v>
      </c>
      <c r="H138" s="40">
        <v>4432.3166666666657</v>
      </c>
      <c r="I138" s="40">
        <v>4458.4833333333318</v>
      </c>
      <c r="J138" s="40">
        <v>4491.9666666666653</v>
      </c>
      <c r="K138" s="31">
        <v>4425</v>
      </c>
      <c r="L138" s="31">
        <v>4365.3500000000004</v>
      </c>
      <c r="M138" s="31">
        <v>3.3187600000000002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1642.15</v>
      </c>
      <c r="D139" s="40">
        <v>1626.95</v>
      </c>
      <c r="E139" s="40">
        <v>1606.75</v>
      </c>
      <c r="F139" s="40">
        <v>1571.35</v>
      </c>
      <c r="G139" s="40">
        <v>1551.1499999999999</v>
      </c>
      <c r="H139" s="40">
        <v>1662.3500000000001</v>
      </c>
      <c r="I139" s="40">
        <v>1682.5500000000004</v>
      </c>
      <c r="J139" s="40">
        <v>1717.9500000000003</v>
      </c>
      <c r="K139" s="31">
        <v>1647.15</v>
      </c>
      <c r="L139" s="31">
        <v>1591.55</v>
      </c>
      <c r="M139" s="31">
        <v>32.312690000000003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653.6</v>
      </c>
      <c r="D140" s="40">
        <v>657.23333333333323</v>
      </c>
      <c r="E140" s="40">
        <v>644.96666666666647</v>
      </c>
      <c r="F140" s="40">
        <v>636.33333333333326</v>
      </c>
      <c r="G140" s="40">
        <v>624.06666666666649</v>
      </c>
      <c r="H140" s="40">
        <v>665.86666666666645</v>
      </c>
      <c r="I140" s="40">
        <v>678.1333333333331</v>
      </c>
      <c r="J140" s="40">
        <v>686.76666666666642</v>
      </c>
      <c r="K140" s="31">
        <v>669.5</v>
      </c>
      <c r="L140" s="31">
        <v>648.6</v>
      </c>
      <c r="M140" s="31">
        <v>19.267520000000001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1179.45</v>
      </c>
      <c r="D141" s="40">
        <v>1178.3166666666666</v>
      </c>
      <c r="E141" s="40">
        <v>1172.1333333333332</v>
      </c>
      <c r="F141" s="40">
        <v>1164.8166666666666</v>
      </c>
      <c r="G141" s="40">
        <v>1158.6333333333332</v>
      </c>
      <c r="H141" s="40">
        <v>1185.6333333333332</v>
      </c>
      <c r="I141" s="40">
        <v>1191.8166666666666</v>
      </c>
      <c r="J141" s="40">
        <v>1199.1333333333332</v>
      </c>
      <c r="K141" s="31">
        <v>1184.5</v>
      </c>
      <c r="L141" s="31">
        <v>1171</v>
      </c>
      <c r="M141" s="31">
        <v>8.7499900000000004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81572</v>
      </c>
      <c r="D142" s="40">
        <v>81738.183333333334</v>
      </c>
      <c r="E142" s="40">
        <v>81076.366666666669</v>
      </c>
      <c r="F142" s="40">
        <v>80580.733333333337</v>
      </c>
      <c r="G142" s="40">
        <v>79918.916666666672</v>
      </c>
      <c r="H142" s="40">
        <v>82233.816666666666</v>
      </c>
      <c r="I142" s="40">
        <v>82895.633333333346</v>
      </c>
      <c r="J142" s="40">
        <v>83391.266666666663</v>
      </c>
      <c r="K142" s="31">
        <v>82400</v>
      </c>
      <c r="L142" s="31">
        <v>81242.55</v>
      </c>
      <c r="M142" s="31">
        <v>6.1179999999999998E-2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1147.25</v>
      </c>
      <c r="D143" s="40">
        <v>1142.6833333333334</v>
      </c>
      <c r="E143" s="40">
        <v>1136.3666666666668</v>
      </c>
      <c r="F143" s="40">
        <v>1125.4833333333333</v>
      </c>
      <c r="G143" s="40">
        <v>1119.1666666666667</v>
      </c>
      <c r="H143" s="40">
        <v>1153.5666666666668</v>
      </c>
      <c r="I143" s="40">
        <v>1159.8833333333334</v>
      </c>
      <c r="J143" s="40">
        <v>1170.7666666666669</v>
      </c>
      <c r="K143" s="31">
        <v>1149</v>
      </c>
      <c r="L143" s="31">
        <v>1131.8</v>
      </c>
      <c r="M143" s="31">
        <v>2.3583400000000001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154.4</v>
      </c>
      <c r="D144" s="40">
        <v>154.68333333333334</v>
      </c>
      <c r="E144" s="40">
        <v>153.71666666666667</v>
      </c>
      <c r="F144" s="40">
        <v>153.03333333333333</v>
      </c>
      <c r="G144" s="40">
        <v>152.06666666666666</v>
      </c>
      <c r="H144" s="40">
        <v>155.36666666666667</v>
      </c>
      <c r="I144" s="40">
        <v>156.33333333333337</v>
      </c>
      <c r="J144" s="40">
        <v>157.01666666666668</v>
      </c>
      <c r="K144" s="31">
        <v>155.65</v>
      </c>
      <c r="L144" s="31">
        <v>154</v>
      </c>
      <c r="M144" s="31">
        <v>31.974360000000001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758.45</v>
      </c>
      <c r="D145" s="40">
        <v>760.40000000000009</v>
      </c>
      <c r="E145" s="40">
        <v>753.70000000000016</v>
      </c>
      <c r="F145" s="40">
        <v>748.95</v>
      </c>
      <c r="G145" s="40">
        <v>742.25000000000011</v>
      </c>
      <c r="H145" s="40">
        <v>765.1500000000002</v>
      </c>
      <c r="I145" s="40">
        <v>771.85</v>
      </c>
      <c r="J145" s="40">
        <v>776.60000000000025</v>
      </c>
      <c r="K145" s="31">
        <v>767.1</v>
      </c>
      <c r="L145" s="31">
        <v>755.65</v>
      </c>
      <c r="M145" s="31">
        <v>21.82264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196.45</v>
      </c>
      <c r="D146" s="40">
        <v>193.51666666666665</v>
      </c>
      <c r="E146" s="40">
        <v>187.1333333333333</v>
      </c>
      <c r="F146" s="40">
        <v>177.81666666666663</v>
      </c>
      <c r="G146" s="40">
        <v>171.43333333333328</v>
      </c>
      <c r="H146" s="40">
        <v>202.83333333333331</v>
      </c>
      <c r="I146" s="40">
        <v>209.21666666666664</v>
      </c>
      <c r="J146" s="40">
        <v>218.53333333333333</v>
      </c>
      <c r="K146" s="31">
        <v>199.9</v>
      </c>
      <c r="L146" s="31">
        <v>184.2</v>
      </c>
      <c r="M146" s="31">
        <v>228.05654999999999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529.20000000000005</v>
      </c>
      <c r="D147" s="40">
        <v>530.65</v>
      </c>
      <c r="E147" s="40">
        <v>523.59999999999991</v>
      </c>
      <c r="F147" s="40">
        <v>517.99999999999989</v>
      </c>
      <c r="G147" s="40">
        <v>510.94999999999982</v>
      </c>
      <c r="H147" s="40">
        <v>536.25</v>
      </c>
      <c r="I147" s="40">
        <v>543.29999999999995</v>
      </c>
      <c r="J147" s="40">
        <v>548.90000000000009</v>
      </c>
      <c r="K147" s="31">
        <v>537.70000000000005</v>
      </c>
      <c r="L147" s="31">
        <v>525.04999999999995</v>
      </c>
      <c r="M147" s="31">
        <v>23.237169999999999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7299.55</v>
      </c>
      <c r="D148" s="40">
        <v>7290.2833333333328</v>
      </c>
      <c r="E148" s="40">
        <v>7255.5666666666657</v>
      </c>
      <c r="F148" s="40">
        <v>7211.583333333333</v>
      </c>
      <c r="G148" s="40">
        <v>7176.8666666666659</v>
      </c>
      <c r="H148" s="40">
        <v>7334.2666666666655</v>
      </c>
      <c r="I148" s="40">
        <v>7368.9833333333327</v>
      </c>
      <c r="J148" s="40">
        <v>7412.9666666666653</v>
      </c>
      <c r="K148" s="31">
        <v>7325</v>
      </c>
      <c r="L148" s="31">
        <v>7246.3</v>
      </c>
      <c r="M148" s="31">
        <v>4.3993399999999996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1056</v>
      </c>
      <c r="D149" s="40">
        <v>1060.2833333333333</v>
      </c>
      <c r="E149" s="40">
        <v>1043.5666666666666</v>
      </c>
      <c r="F149" s="40">
        <v>1031.1333333333332</v>
      </c>
      <c r="G149" s="40">
        <v>1014.4166666666665</v>
      </c>
      <c r="H149" s="40">
        <v>1072.7166666666667</v>
      </c>
      <c r="I149" s="40">
        <v>1089.4333333333334</v>
      </c>
      <c r="J149" s="40">
        <v>1101.8666666666668</v>
      </c>
      <c r="K149" s="31">
        <v>1077</v>
      </c>
      <c r="L149" s="31">
        <v>1047.8499999999999</v>
      </c>
      <c r="M149" s="31">
        <v>3.8024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2758.8</v>
      </c>
      <c r="D150" s="40">
        <v>2754.4666666666667</v>
      </c>
      <c r="E150" s="40">
        <v>2734.9333333333334</v>
      </c>
      <c r="F150" s="40">
        <v>2711.0666666666666</v>
      </c>
      <c r="G150" s="40">
        <v>2691.5333333333333</v>
      </c>
      <c r="H150" s="40">
        <v>2778.3333333333335</v>
      </c>
      <c r="I150" s="40">
        <v>2797.8666666666672</v>
      </c>
      <c r="J150" s="40">
        <v>2821.7333333333336</v>
      </c>
      <c r="K150" s="31">
        <v>2774</v>
      </c>
      <c r="L150" s="31">
        <v>2730.6</v>
      </c>
      <c r="M150" s="31">
        <v>5.5316000000000001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2397.4</v>
      </c>
      <c r="D151" s="40">
        <v>2403.5499999999997</v>
      </c>
      <c r="E151" s="40">
        <v>2357.0999999999995</v>
      </c>
      <c r="F151" s="40">
        <v>2316.7999999999997</v>
      </c>
      <c r="G151" s="40">
        <v>2270.3499999999995</v>
      </c>
      <c r="H151" s="40">
        <v>2443.8499999999995</v>
      </c>
      <c r="I151" s="40">
        <v>2490.2999999999993</v>
      </c>
      <c r="J151" s="40">
        <v>2530.5999999999995</v>
      </c>
      <c r="K151" s="31">
        <v>2450</v>
      </c>
      <c r="L151" s="31">
        <v>2363.25</v>
      </c>
      <c r="M151" s="31">
        <v>10.55208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1604.65</v>
      </c>
      <c r="D152" s="40">
        <v>1582.8833333333332</v>
      </c>
      <c r="E152" s="40">
        <v>1553.7666666666664</v>
      </c>
      <c r="F152" s="40">
        <v>1502.8833333333332</v>
      </c>
      <c r="G152" s="40">
        <v>1473.7666666666664</v>
      </c>
      <c r="H152" s="40">
        <v>1633.7666666666664</v>
      </c>
      <c r="I152" s="40">
        <v>1662.8833333333332</v>
      </c>
      <c r="J152" s="40">
        <v>1713.7666666666664</v>
      </c>
      <c r="K152" s="31">
        <v>1612</v>
      </c>
      <c r="L152" s="31">
        <v>1532</v>
      </c>
      <c r="M152" s="31">
        <v>21.913360000000001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1092.45</v>
      </c>
      <c r="D153" s="40">
        <v>1089.9833333333333</v>
      </c>
      <c r="E153" s="40">
        <v>1083.3666666666668</v>
      </c>
      <c r="F153" s="40">
        <v>1074.2833333333335</v>
      </c>
      <c r="G153" s="40">
        <v>1067.666666666667</v>
      </c>
      <c r="H153" s="40">
        <v>1099.0666666666666</v>
      </c>
      <c r="I153" s="40">
        <v>1105.6833333333329</v>
      </c>
      <c r="J153" s="40">
        <v>1114.7666666666664</v>
      </c>
      <c r="K153" s="31">
        <v>1096.5999999999999</v>
      </c>
      <c r="L153" s="31">
        <v>1080.9000000000001</v>
      </c>
      <c r="M153" s="31">
        <v>2.4533700000000001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175.6</v>
      </c>
      <c r="D154" s="40">
        <v>174.4</v>
      </c>
      <c r="E154" s="40">
        <v>172.3</v>
      </c>
      <c r="F154" s="40">
        <v>169</v>
      </c>
      <c r="G154" s="40">
        <v>166.9</v>
      </c>
      <c r="H154" s="40">
        <v>177.70000000000002</v>
      </c>
      <c r="I154" s="40">
        <v>179.79999999999998</v>
      </c>
      <c r="J154" s="40">
        <v>183.10000000000002</v>
      </c>
      <c r="K154" s="31">
        <v>176.5</v>
      </c>
      <c r="L154" s="31">
        <v>171.1</v>
      </c>
      <c r="M154" s="31">
        <v>150.38857999999999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119.2</v>
      </c>
      <c r="D155" s="40">
        <v>119.14999999999999</v>
      </c>
      <c r="E155" s="40">
        <v>118.59999999999998</v>
      </c>
      <c r="F155" s="40">
        <v>117.99999999999999</v>
      </c>
      <c r="G155" s="40">
        <v>117.44999999999997</v>
      </c>
      <c r="H155" s="40">
        <v>119.74999999999999</v>
      </c>
      <c r="I155" s="40">
        <v>120.3</v>
      </c>
      <c r="J155" s="40">
        <v>120.89999999999999</v>
      </c>
      <c r="K155" s="31">
        <v>119.7</v>
      </c>
      <c r="L155" s="31">
        <v>118.55</v>
      </c>
      <c r="M155" s="31">
        <v>95.203280000000007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3913.15</v>
      </c>
      <c r="D156" s="40">
        <v>3899.9333333333329</v>
      </c>
      <c r="E156" s="40">
        <v>3864.2166666666658</v>
      </c>
      <c r="F156" s="40">
        <v>3815.2833333333328</v>
      </c>
      <c r="G156" s="40">
        <v>3779.5666666666657</v>
      </c>
      <c r="H156" s="40">
        <v>3948.8666666666659</v>
      </c>
      <c r="I156" s="40">
        <v>3984.583333333333</v>
      </c>
      <c r="J156" s="40">
        <v>4033.516666666666</v>
      </c>
      <c r="K156" s="31">
        <v>3935.65</v>
      </c>
      <c r="L156" s="31">
        <v>3851</v>
      </c>
      <c r="M156" s="31">
        <v>1.4296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17994.8</v>
      </c>
      <c r="D157" s="40">
        <v>17913.75</v>
      </c>
      <c r="E157" s="40">
        <v>17781.05</v>
      </c>
      <c r="F157" s="40">
        <v>17567.3</v>
      </c>
      <c r="G157" s="40">
        <v>17434.599999999999</v>
      </c>
      <c r="H157" s="40">
        <v>18127.5</v>
      </c>
      <c r="I157" s="40">
        <v>18260.199999999997</v>
      </c>
      <c r="J157" s="40">
        <v>18473.95</v>
      </c>
      <c r="K157" s="31">
        <v>18046.45</v>
      </c>
      <c r="L157" s="31">
        <v>17700</v>
      </c>
      <c r="M157" s="31">
        <v>1.13317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397.6</v>
      </c>
      <c r="D158" s="40">
        <v>399.26666666666665</v>
      </c>
      <c r="E158" s="40">
        <v>393.38333333333333</v>
      </c>
      <c r="F158" s="40">
        <v>389.16666666666669</v>
      </c>
      <c r="G158" s="40">
        <v>383.28333333333336</v>
      </c>
      <c r="H158" s="40">
        <v>403.48333333333329</v>
      </c>
      <c r="I158" s="40">
        <v>409.36666666666662</v>
      </c>
      <c r="J158" s="40">
        <v>413.58333333333326</v>
      </c>
      <c r="K158" s="31">
        <v>405.15</v>
      </c>
      <c r="L158" s="31">
        <v>395.05</v>
      </c>
      <c r="M158" s="31">
        <v>11.50652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678.7</v>
      </c>
      <c r="D159" s="40">
        <v>687.58333333333337</v>
      </c>
      <c r="E159" s="40">
        <v>661.2166666666667</v>
      </c>
      <c r="F159" s="40">
        <v>643.73333333333335</v>
      </c>
      <c r="G159" s="40">
        <v>617.36666666666667</v>
      </c>
      <c r="H159" s="40">
        <v>705.06666666666672</v>
      </c>
      <c r="I159" s="40">
        <v>731.43333333333328</v>
      </c>
      <c r="J159" s="40">
        <v>748.91666666666674</v>
      </c>
      <c r="K159" s="31">
        <v>713.95</v>
      </c>
      <c r="L159" s="31">
        <v>670.1</v>
      </c>
      <c r="M159" s="31">
        <v>7.19984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115.5</v>
      </c>
      <c r="D160" s="40">
        <v>115.08333333333333</v>
      </c>
      <c r="E160" s="40">
        <v>114.36666666666666</v>
      </c>
      <c r="F160" s="40">
        <v>113.23333333333333</v>
      </c>
      <c r="G160" s="40">
        <v>112.51666666666667</v>
      </c>
      <c r="H160" s="40">
        <v>116.21666666666665</v>
      </c>
      <c r="I160" s="40">
        <v>116.93333333333332</v>
      </c>
      <c r="J160" s="40">
        <v>118.06666666666665</v>
      </c>
      <c r="K160" s="31">
        <v>115.8</v>
      </c>
      <c r="L160" s="31">
        <v>113.95</v>
      </c>
      <c r="M160" s="31">
        <v>117.1014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161.4</v>
      </c>
      <c r="D161" s="40">
        <v>160.23333333333332</v>
      </c>
      <c r="E161" s="40">
        <v>157.86666666666665</v>
      </c>
      <c r="F161" s="40">
        <v>154.33333333333331</v>
      </c>
      <c r="G161" s="40">
        <v>151.96666666666664</v>
      </c>
      <c r="H161" s="40">
        <v>163.76666666666665</v>
      </c>
      <c r="I161" s="40">
        <v>166.13333333333333</v>
      </c>
      <c r="J161" s="40">
        <v>169.66666666666666</v>
      </c>
      <c r="K161" s="31">
        <v>162.6</v>
      </c>
      <c r="L161" s="31">
        <v>156.69999999999999</v>
      </c>
      <c r="M161" s="31">
        <v>21.924700000000001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3002</v>
      </c>
      <c r="D162" s="40">
        <v>3034.8833333333332</v>
      </c>
      <c r="E162" s="40">
        <v>2935.2166666666662</v>
      </c>
      <c r="F162" s="40">
        <v>2868.4333333333329</v>
      </c>
      <c r="G162" s="40">
        <v>2768.766666666666</v>
      </c>
      <c r="H162" s="40">
        <v>3101.6666666666665</v>
      </c>
      <c r="I162" s="40">
        <v>3201.3333333333335</v>
      </c>
      <c r="J162" s="40">
        <v>3268.1166666666668</v>
      </c>
      <c r="K162" s="31">
        <v>3134.55</v>
      </c>
      <c r="L162" s="31">
        <v>2968.1</v>
      </c>
      <c r="M162" s="31">
        <v>7.3312999999999997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33128.949999999997</v>
      </c>
      <c r="D163" s="40">
        <v>32802.98333333333</v>
      </c>
      <c r="E163" s="40">
        <v>32325.96666666666</v>
      </c>
      <c r="F163" s="40">
        <v>31522.98333333333</v>
      </c>
      <c r="G163" s="40">
        <v>31045.96666666666</v>
      </c>
      <c r="H163" s="40">
        <v>33605.96666666666</v>
      </c>
      <c r="I163" s="40">
        <v>34082.983333333337</v>
      </c>
      <c r="J163" s="40">
        <v>34885.96666666666</v>
      </c>
      <c r="K163" s="31">
        <v>33280</v>
      </c>
      <c r="L163" s="31">
        <v>32000</v>
      </c>
      <c r="M163" s="31">
        <v>0.28638000000000002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220</v>
      </c>
      <c r="D164" s="40">
        <v>219.91666666666666</v>
      </c>
      <c r="E164" s="40">
        <v>219.18333333333331</v>
      </c>
      <c r="F164" s="40">
        <v>218.36666666666665</v>
      </c>
      <c r="G164" s="40">
        <v>217.6333333333333</v>
      </c>
      <c r="H164" s="40">
        <v>220.73333333333332</v>
      </c>
      <c r="I164" s="40">
        <v>221.46666666666667</v>
      </c>
      <c r="J164" s="40">
        <v>222.28333333333333</v>
      </c>
      <c r="K164" s="31">
        <v>220.65</v>
      </c>
      <c r="L164" s="31">
        <v>219.1</v>
      </c>
      <c r="M164" s="31">
        <v>21.794160000000002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5608.45</v>
      </c>
      <c r="D165" s="40">
        <v>5588.583333333333</v>
      </c>
      <c r="E165" s="40">
        <v>5523.8666666666659</v>
      </c>
      <c r="F165" s="40">
        <v>5439.2833333333328</v>
      </c>
      <c r="G165" s="40">
        <v>5374.5666666666657</v>
      </c>
      <c r="H165" s="40">
        <v>5673.1666666666661</v>
      </c>
      <c r="I165" s="40">
        <v>5737.8833333333332</v>
      </c>
      <c r="J165" s="40">
        <v>5822.4666666666662</v>
      </c>
      <c r="K165" s="31">
        <v>5653.3</v>
      </c>
      <c r="L165" s="31">
        <v>5504</v>
      </c>
      <c r="M165" s="31">
        <v>0.53737000000000001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2310.4</v>
      </c>
      <c r="D166" s="40">
        <v>2310.5833333333335</v>
      </c>
      <c r="E166" s="40">
        <v>2287.2166666666672</v>
      </c>
      <c r="F166" s="40">
        <v>2264.0333333333338</v>
      </c>
      <c r="G166" s="40">
        <v>2240.6666666666674</v>
      </c>
      <c r="H166" s="40">
        <v>2333.7666666666669</v>
      </c>
      <c r="I166" s="40">
        <v>2357.1333333333328</v>
      </c>
      <c r="J166" s="40">
        <v>2380.3166666666666</v>
      </c>
      <c r="K166" s="31">
        <v>2333.9499999999998</v>
      </c>
      <c r="L166" s="31">
        <v>2287.4</v>
      </c>
      <c r="M166" s="31">
        <v>3.45208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2234.65</v>
      </c>
      <c r="D167" s="40">
        <v>2231.7666666666669</v>
      </c>
      <c r="E167" s="40">
        <v>2208.8833333333337</v>
      </c>
      <c r="F167" s="40">
        <v>2183.1166666666668</v>
      </c>
      <c r="G167" s="40">
        <v>2160.2333333333336</v>
      </c>
      <c r="H167" s="40">
        <v>2257.5333333333338</v>
      </c>
      <c r="I167" s="40">
        <v>2280.416666666667</v>
      </c>
      <c r="J167" s="40">
        <v>2306.1833333333338</v>
      </c>
      <c r="K167" s="31">
        <v>2254.65</v>
      </c>
      <c r="L167" s="31">
        <v>2206</v>
      </c>
      <c r="M167" s="31">
        <v>4.6647400000000001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1911.95</v>
      </c>
      <c r="D168" s="40">
        <v>1911.4166666666667</v>
      </c>
      <c r="E168" s="40">
        <v>1877.5833333333335</v>
      </c>
      <c r="F168" s="40">
        <v>1843.2166666666667</v>
      </c>
      <c r="G168" s="40">
        <v>1809.3833333333334</v>
      </c>
      <c r="H168" s="40">
        <v>1945.7833333333335</v>
      </c>
      <c r="I168" s="40">
        <v>1979.616666666667</v>
      </c>
      <c r="J168" s="40">
        <v>2013.9833333333336</v>
      </c>
      <c r="K168" s="31">
        <v>1945.25</v>
      </c>
      <c r="L168" s="31">
        <v>1877.05</v>
      </c>
      <c r="M168" s="31">
        <v>7.9734100000000003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128.85</v>
      </c>
      <c r="D169" s="40">
        <v>128.86666666666667</v>
      </c>
      <c r="E169" s="40">
        <v>127.88333333333335</v>
      </c>
      <c r="F169" s="40">
        <v>126.91666666666669</v>
      </c>
      <c r="G169" s="40">
        <v>125.93333333333337</v>
      </c>
      <c r="H169" s="40">
        <v>129.83333333333334</v>
      </c>
      <c r="I169" s="40">
        <v>130.81666666666669</v>
      </c>
      <c r="J169" s="40">
        <v>131.78333333333333</v>
      </c>
      <c r="K169" s="31">
        <v>129.85</v>
      </c>
      <c r="L169" s="31">
        <v>127.9</v>
      </c>
      <c r="M169" s="31">
        <v>57.394300000000001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233.25</v>
      </c>
      <c r="D170" s="40">
        <v>232.15</v>
      </c>
      <c r="E170" s="40">
        <v>229.8</v>
      </c>
      <c r="F170" s="40">
        <v>226.35</v>
      </c>
      <c r="G170" s="40">
        <v>224</v>
      </c>
      <c r="H170" s="40">
        <v>235.60000000000002</v>
      </c>
      <c r="I170" s="40">
        <v>237.95</v>
      </c>
      <c r="J170" s="40">
        <v>241.40000000000003</v>
      </c>
      <c r="K170" s="31">
        <v>234.5</v>
      </c>
      <c r="L170" s="31">
        <v>228.7</v>
      </c>
      <c r="M170" s="31">
        <v>58.378100000000003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344.4</v>
      </c>
      <c r="D171" s="40">
        <v>341.18333333333334</v>
      </c>
      <c r="E171" s="40">
        <v>334.4666666666667</v>
      </c>
      <c r="F171" s="40">
        <v>324.53333333333336</v>
      </c>
      <c r="G171" s="40">
        <v>317.81666666666672</v>
      </c>
      <c r="H171" s="40">
        <v>351.11666666666667</v>
      </c>
      <c r="I171" s="40">
        <v>357.83333333333326</v>
      </c>
      <c r="J171" s="40">
        <v>367.76666666666665</v>
      </c>
      <c r="K171" s="31">
        <v>347.9</v>
      </c>
      <c r="L171" s="31">
        <v>331.25</v>
      </c>
      <c r="M171" s="31">
        <v>16.388470000000002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12836.6</v>
      </c>
      <c r="D172" s="40">
        <v>12857.633333333333</v>
      </c>
      <c r="E172" s="40">
        <v>12799.066666666666</v>
      </c>
      <c r="F172" s="40">
        <v>12761.533333333333</v>
      </c>
      <c r="G172" s="40">
        <v>12702.966666666665</v>
      </c>
      <c r="H172" s="40">
        <v>12895.166666666666</v>
      </c>
      <c r="I172" s="40">
        <v>12953.733333333335</v>
      </c>
      <c r="J172" s="40">
        <v>12991.266666666666</v>
      </c>
      <c r="K172" s="31">
        <v>12916.2</v>
      </c>
      <c r="L172" s="31">
        <v>12820.1</v>
      </c>
      <c r="M172" s="31">
        <v>4.8980000000000003E-2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40</v>
      </c>
      <c r="D173" s="40">
        <v>40.166666666666664</v>
      </c>
      <c r="E173" s="40">
        <v>39.733333333333327</v>
      </c>
      <c r="F173" s="40">
        <v>39.466666666666661</v>
      </c>
      <c r="G173" s="40">
        <v>39.033333333333324</v>
      </c>
      <c r="H173" s="40">
        <v>40.43333333333333</v>
      </c>
      <c r="I173" s="40">
        <v>40.866666666666667</v>
      </c>
      <c r="J173" s="40">
        <v>41.133333333333333</v>
      </c>
      <c r="K173" s="31">
        <v>40.6</v>
      </c>
      <c r="L173" s="31">
        <v>39.9</v>
      </c>
      <c r="M173" s="31">
        <v>536.18638999999996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205</v>
      </c>
      <c r="D174" s="40">
        <v>205.71666666666667</v>
      </c>
      <c r="E174" s="40">
        <v>203.28333333333333</v>
      </c>
      <c r="F174" s="40">
        <v>201.56666666666666</v>
      </c>
      <c r="G174" s="40">
        <v>199.13333333333333</v>
      </c>
      <c r="H174" s="40">
        <v>207.43333333333334</v>
      </c>
      <c r="I174" s="40">
        <v>209.86666666666667</v>
      </c>
      <c r="J174" s="40">
        <v>211.58333333333334</v>
      </c>
      <c r="K174" s="31">
        <v>208.15</v>
      </c>
      <c r="L174" s="31">
        <v>204</v>
      </c>
      <c r="M174" s="31">
        <v>48.878880000000002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152.65</v>
      </c>
      <c r="D175" s="40">
        <v>153.04999999999998</v>
      </c>
      <c r="E175" s="40">
        <v>151.59999999999997</v>
      </c>
      <c r="F175" s="40">
        <v>150.54999999999998</v>
      </c>
      <c r="G175" s="40">
        <v>149.09999999999997</v>
      </c>
      <c r="H175" s="40">
        <v>154.09999999999997</v>
      </c>
      <c r="I175" s="40">
        <v>155.54999999999995</v>
      </c>
      <c r="J175" s="40">
        <v>156.59999999999997</v>
      </c>
      <c r="K175" s="31">
        <v>154.5</v>
      </c>
      <c r="L175" s="31">
        <v>152</v>
      </c>
      <c r="M175" s="31">
        <v>29.947379999999999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2120.6999999999998</v>
      </c>
      <c r="D176" s="40">
        <v>2114.25</v>
      </c>
      <c r="E176" s="40">
        <v>2104.6</v>
      </c>
      <c r="F176" s="40">
        <v>2088.5</v>
      </c>
      <c r="G176" s="40">
        <v>2078.85</v>
      </c>
      <c r="H176" s="40">
        <v>2130.35</v>
      </c>
      <c r="I176" s="40">
        <v>2139.9999999999995</v>
      </c>
      <c r="J176" s="40">
        <v>2156.1</v>
      </c>
      <c r="K176" s="31">
        <v>2123.9</v>
      </c>
      <c r="L176" s="31">
        <v>2098.15</v>
      </c>
      <c r="M176" s="31">
        <v>36.7926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942.85</v>
      </c>
      <c r="D177" s="40">
        <v>950.85</v>
      </c>
      <c r="E177" s="40">
        <v>915.90000000000009</v>
      </c>
      <c r="F177" s="40">
        <v>888.95</v>
      </c>
      <c r="G177" s="40">
        <v>854.00000000000011</v>
      </c>
      <c r="H177" s="40">
        <v>977.80000000000007</v>
      </c>
      <c r="I177" s="40">
        <v>1012.7500000000001</v>
      </c>
      <c r="J177" s="40">
        <v>1039.7</v>
      </c>
      <c r="K177" s="31">
        <v>985.8</v>
      </c>
      <c r="L177" s="31">
        <v>923.9</v>
      </c>
      <c r="M177" s="31">
        <v>75.57441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1026</v>
      </c>
      <c r="D178" s="40">
        <v>1027.2666666666667</v>
      </c>
      <c r="E178" s="40">
        <v>1015.7333333333333</v>
      </c>
      <c r="F178" s="40">
        <v>1005.4666666666667</v>
      </c>
      <c r="G178" s="40">
        <v>993.93333333333339</v>
      </c>
      <c r="H178" s="40">
        <v>1037.5333333333333</v>
      </c>
      <c r="I178" s="40">
        <v>1049.0666666666666</v>
      </c>
      <c r="J178" s="40">
        <v>1059.3333333333333</v>
      </c>
      <c r="K178" s="31">
        <v>1038.8</v>
      </c>
      <c r="L178" s="31">
        <v>1017</v>
      </c>
      <c r="M178" s="31">
        <v>9.1551799999999997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7907.2</v>
      </c>
      <c r="D179" s="40">
        <v>7887.166666666667</v>
      </c>
      <c r="E179" s="40">
        <v>7834.3833333333341</v>
      </c>
      <c r="F179" s="40">
        <v>7761.5666666666675</v>
      </c>
      <c r="G179" s="40">
        <v>7708.7833333333347</v>
      </c>
      <c r="H179" s="40">
        <v>7959.9833333333336</v>
      </c>
      <c r="I179" s="40">
        <v>8012.7666666666664</v>
      </c>
      <c r="J179" s="40">
        <v>8085.583333333333</v>
      </c>
      <c r="K179" s="31">
        <v>7939.95</v>
      </c>
      <c r="L179" s="31">
        <v>7814.35</v>
      </c>
      <c r="M179" s="31">
        <v>0.9234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8007.55</v>
      </c>
      <c r="D180" s="40">
        <v>7981.8666666666659</v>
      </c>
      <c r="E180" s="40">
        <v>7935.7333333333318</v>
      </c>
      <c r="F180" s="40">
        <v>7863.9166666666661</v>
      </c>
      <c r="G180" s="40">
        <v>7817.7833333333319</v>
      </c>
      <c r="H180" s="40">
        <v>8053.6833333333316</v>
      </c>
      <c r="I180" s="40">
        <v>8099.8166666666648</v>
      </c>
      <c r="J180" s="40">
        <v>8171.6333333333314</v>
      </c>
      <c r="K180" s="31">
        <v>8028</v>
      </c>
      <c r="L180" s="31">
        <v>7910.05</v>
      </c>
      <c r="M180" s="31">
        <v>0.48075000000000001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28080</v>
      </c>
      <c r="D181" s="40">
        <v>28073.75</v>
      </c>
      <c r="E181" s="40">
        <v>27921.25</v>
      </c>
      <c r="F181" s="40">
        <v>27762.5</v>
      </c>
      <c r="G181" s="40">
        <v>27610</v>
      </c>
      <c r="H181" s="40">
        <v>28232.5</v>
      </c>
      <c r="I181" s="40">
        <v>28385</v>
      </c>
      <c r="J181" s="40">
        <v>28543.75</v>
      </c>
      <c r="K181" s="31">
        <v>28226.25</v>
      </c>
      <c r="L181" s="31">
        <v>27915</v>
      </c>
      <c r="M181" s="31">
        <v>0.22745000000000001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1395.3</v>
      </c>
      <c r="D182" s="40">
        <v>1389.2833333333335</v>
      </c>
      <c r="E182" s="40">
        <v>1376.0166666666671</v>
      </c>
      <c r="F182" s="40">
        <v>1356.7333333333336</v>
      </c>
      <c r="G182" s="40">
        <v>1343.4666666666672</v>
      </c>
      <c r="H182" s="40">
        <v>1408.5666666666671</v>
      </c>
      <c r="I182" s="40">
        <v>1421.8333333333335</v>
      </c>
      <c r="J182" s="40">
        <v>1441.116666666667</v>
      </c>
      <c r="K182" s="31">
        <v>1402.55</v>
      </c>
      <c r="L182" s="31">
        <v>1370</v>
      </c>
      <c r="M182" s="31">
        <v>17.496040000000001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1976.25</v>
      </c>
      <c r="D183" s="40">
        <v>1971.7833333333335</v>
      </c>
      <c r="E183" s="40">
        <v>1956.616666666667</v>
      </c>
      <c r="F183" s="40">
        <v>1936.9833333333336</v>
      </c>
      <c r="G183" s="40">
        <v>1921.8166666666671</v>
      </c>
      <c r="H183" s="40">
        <v>1991.416666666667</v>
      </c>
      <c r="I183" s="40">
        <v>2006.5833333333335</v>
      </c>
      <c r="J183" s="40">
        <v>2026.2166666666669</v>
      </c>
      <c r="K183" s="31">
        <v>1986.95</v>
      </c>
      <c r="L183" s="31">
        <v>1952.15</v>
      </c>
      <c r="M183" s="31">
        <v>4.6038899999999998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422.05</v>
      </c>
      <c r="D184" s="40">
        <v>423.2166666666667</v>
      </c>
      <c r="E184" s="40">
        <v>419.73333333333341</v>
      </c>
      <c r="F184" s="40">
        <v>417.41666666666669</v>
      </c>
      <c r="G184" s="40">
        <v>413.93333333333339</v>
      </c>
      <c r="H184" s="40">
        <v>425.53333333333342</v>
      </c>
      <c r="I184" s="40">
        <v>429.01666666666677</v>
      </c>
      <c r="J184" s="40">
        <v>431.33333333333343</v>
      </c>
      <c r="K184" s="31">
        <v>426.7</v>
      </c>
      <c r="L184" s="31">
        <v>420.9</v>
      </c>
      <c r="M184" s="31">
        <v>117.99760999999999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126.15</v>
      </c>
      <c r="D185" s="40">
        <v>126.06666666666668</v>
      </c>
      <c r="E185" s="40">
        <v>124.43333333333335</v>
      </c>
      <c r="F185" s="40">
        <v>122.71666666666667</v>
      </c>
      <c r="G185" s="40">
        <v>121.08333333333334</v>
      </c>
      <c r="H185" s="40">
        <v>127.78333333333336</v>
      </c>
      <c r="I185" s="40">
        <v>129.41666666666669</v>
      </c>
      <c r="J185" s="40">
        <v>131.13333333333338</v>
      </c>
      <c r="K185" s="31">
        <v>127.7</v>
      </c>
      <c r="L185" s="31">
        <v>124.35</v>
      </c>
      <c r="M185" s="31">
        <v>680.47286999999994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687.3</v>
      </c>
      <c r="D186" s="40">
        <v>683.68333333333339</v>
      </c>
      <c r="E186" s="40">
        <v>679.16666666666674</v>
      </c>
      <c r="F186" s="40">
        <v>671.0333333333333</v>
      </c>
      <c r="G186" s="40">
        <v>666.51666666666665</v>
      </c>
      <c r="H186" s="40">
        <v>691.81666666666683</v>
      </c>
      <c r="I186" s="40">
        <v>696.33333333333348</v>
      </c>
      <c r="J186" s="40">
        <v>704.46666666666692</v>
      </c>
      <c r="K186" s="31">
        <v>688.2</v>
      </c>
      <c r="L186" s="31">
        <v>675.55</v>
      </c>
      <c r="M186" s="31">
        <v>20.47831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534.5</v>
      </c>
      <c r="D187" s="40">
        <v>534.26666666666665</v>
      </c>
      <c r="E187" s="40">
        <v>530.73333333333335</v>
      </c>
      <c r="F187" s="40">
        <v>526.9666666666667</v>
      </c>
      <c r="G187" s="40">
        <v>523.43333333333339</v>
      </c>
      <c r="H187" s="40">
        <v>538.0333333333333</v>
      </c>
      <c r="I187" s="40">
        <v>541.56666666666661</v>
      </c>
      <c r="J187" s="40">
        <v>545.33333333333326</v>
      </c>
      <c r="K187" s="31">
        <v>537.79999999999995</v>
      </c>
      <c r="L187" s="31">
        <v>530.5</v>
      </c>
      <c r="M187" s="31">
        <v>6.7850799999999998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627.70000000000005</v>
      </c>
      <c r="D188" s="40">
        <v>637.43333333333339</v>
      </c>
      <c r="E188" s="40">
        <v>609.86666666666679</v>
      </c>
      <c r="F188" s="40">
        <v>592.03333333333342</v>
      </c>
      <c r="G188" s="40">
        <v>564.46666666666681</v>
      </c>
      <c r="H188" s="40">
        <v>655.26666666666677</v>
      </c>
      <c r="I188" s="40">
        <v>682.83333333333337</v>
      </c>
      <c r="J188" s="40">
        <v>700.66666666666674</v>
      </c>
      <c r="K188" s="31">
        <v>665</v>
      </c>
      <c r="L188" s="31">
        <v>619.6</v>
      </c>
      <c r="M188" s="31">
        <v>11.89686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581.29999999999995</v>
      </c>
      <c r="D189" s="40">
        <v>582.68333333333328</v>
      </c>
      <c r="E189" s="40">
        <v>576.31666666666661</v>
      </c>
      <c r="F189" s="40">
        <v>571.33333333333337</v>
      </c>
      <c r="G189" s="40">
        <v>564.9666666666667</v>
      </c>
      <c r="H189" s="40">
        <v>587.66666666666652</v>
      </c>
      <c r="I189" s="40">
        <v>594.03333333333308</v>
      </c>
      <c r="J189" s="40">
        <v>599.01666666666642</v>
      </c>
      <c r="K189" s="31">
        <v>589.04999999999995</v>
      </c>
      <c r="L189" s="31">
        <v>577.70000000000005</v>
      </c>
      <c r="M189" s="31">
        <v>22.649889999999999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762.7</v>
      </c>
      <c r="D190" s="40">
        <v>762.65000000000009</v>
      </c>
      <c r="E190" s="40">
        <v>757.45000000000016</v>
      </c>
      <c r="F190" s="40">
        <v>752.2</v>
      </c>
      <c r="G190" s="40">
        <v>747.00000000000011</v>
      </c>
      <c r="H190" s="40">
        <v>767.9000000000002</v>
      </c>
      <c r="I190" s="40">
        <v>773.1</v>
      </c>
      <c r="J190" s="40">
        <v>778.35000000000025</v>
      </c>
      <c r="K190" s="31">
        <v>767.85</v>
      </c>
      <c r="L190" s="31">
        <v>757.4</v>
      </c>
      <c r="M190" s="31">
        <v>11.378069999999999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3216.35</v>
      </c>
      <c r="D191" s="40">
        <v>3210.4333333333329</v>
      </c>
      <c r="E191" s="40">
        <v>3195.9166666666661</v>
      </c>
      <c r="F191" s="40">
        <v>3175.4833333333331</v>
      </c>
      <c r="G191" s="40">
        <v>3160.9666666666662</v>
      </c>
      <c r="H191" s="40">
        <v>3230.8666666666659</v>
      </c>
      <c r="I191" s="40">
        <v>3245.3833333333332</v>
      </c>
      <c r="J191" s="40">
        <v>3265.8166666666657</v>
      </c>
      <c r="K191" s="31">
        <v>3224.95</v>
      </c>
      <c r="L191" s="31">
        <v>3190</v>
      </c>
      <c r="M191" s="31">
        <v>28.593340000000001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764.2</v>
      </c>
      <c r="D192" s="40">
        <v>761.73333333333323</v>
      </c>
      <c r="E192" s="40">
        <v>757.56666666666649</v>
      </c>
      <c r="F192" s="40">
        <v>750.93333333333328</v>
      </c>
      <c r="G192" s="40">
        <v>746.76666666666654</v>
      </c>
      <c r="H192" s="40">
        <v>768.36666666666645</v>
      </c>
      <c r="I192" s="40">
        <v>772.53333333333319</v>
      </c>
      <c r="J192" s="40">
        <v>779.1666666666664</v>
      </c>
      <c r="K192" s="31">
        <v>765.9</v>
      </c>
      <c r="L192" s="31">
        <v>755.1</v>
      </c>
      <c r="M192" s="31">
        <v>14.64419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4246.6000000000004</v>
      </c>
      <c r="D193" s="40">
        <v>4255.2833333333338</v>
      </c>
      <c r="E193" s="40">
        <v>4221.3166666666675</v>
      </c>
      <c r="F193" s="40">
        <v>4196.0333333333338</v>
      </c>
      <c r="G193" s="40">
        <v>4162.0666666666675</v>
      </c>
      <c r="H193" s="40">
        <v>4280.5666666666675</v>
      </c>
      <c r="I193" s="40">
        <v>4314.5333333333328</v>
      </c>
      <c r="J193" s="40">
        <v>4339.8166666666675</v>
      </c>
      <c r="K193" s="31">
        <v>4289.25</v>
      </c>
      <c r="L193" s="31">
        <v>4230</v>
      </c>
      <c r="M193" s="31">
        <v>0.95794000000000001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302.55</v>
      </c>
      <c r="D194" s="40">
        <v>303.68333333333334</v>
      </c>
      <c r="E194" s="40">
        <v>299.91666666666669</v>
      </c>
      <c r="F194" s="40">
        <v>297.28333333333336</v>
      </c>
      <c r="G194" s="40">
        <v>293.51666666666671</v>
      </c>
      <c r="H194" s="40">
        <v>306.31666666666666</v>
      </c>
      <c r="I194" s="40">
        <v>310.08333333333331</v>
      </c>
      <c r="J194" s="40">
        <v>312.71666666666664</v>
      </c>
      <c r="K194" s="31">
        <v>307.45</v>
      </c>
      <c r="L194" s="31">
        <v>301.05</v>
      </c>
      <c r="M194" s="31">
        <v>213.38361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123.7</v>
      </c>
      <c r="D195" s="40">
        <v>123.43333333333334</v>
      </c>
      <c r="E195" s="40">
        <v>122.66666666666667</v>
      </c>
      <c r="F195" s="40">
        <v>121.63333333333334</v>
      </c>
      <c r="G195" s="40">
        <v>120.86666666666667</v>
      </c>
      <c r="H195" s="40">
        <v>124.46666666666667</v>
      </c>
      <c r="I195" s="40">
        <v>125.23333333333332</v>
      </c>
      <c r="J195" s="40">
        <v>126.26666666666667</v>
      </c>
      <c r="K195" s="31">
        <v>124.2</v>
      </c>
      <c r="L195" s="31">
        <v>122.4</v>
      </c>
      <c r="M195" s="31">
        <v>208.90960000000001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1273</v>
      </c>
      <c r="D196" s="40">
        <v>1266.3166666666666</v>
      </c>
      <c r="E196" s="40">
        <v>1254.6833333333332</v>
      </c>
      <c r="F196" s="40">
        <v>1236.3666666666666</v>
      </c>
      <c r="G196" s="40">
        <v>1224.7333333333331</v>
      </c>
      <c r="H196" s="40">
        <v>1284.6333333333332</v>
      </c>
      <c r="I196" s="40">
        <v>1296.2666666666664</v>
      </c>
      <c r="J196" s="40">
        <v>1314.5833333333333</v>
      </c>
      <c r="K196" s="31">
        <v>1277.95</v>
      </c>
      <c r="L196" s="31">
        <v>1248</v>
      </c>
      <c r="M196" s="31">
        <v>78.940240000000003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1148.5999999999999</v>
      </c>
      <c r="D197" s="40">
        <v>1127.0333333333333</v>
      </c>
      <c r="E197" s="40">
        <v>1101.5666666666666</v>
      </c>
      <c r="F197" s="40">
        <v>1054.5333333333333</v>
      </c>
      <c r="G197" s="40">
        <v>1029.0666666666666</v>
      </c>
      <c r="H197" s="40">
        <v>1174.0666666666666</v>
      </c>
      <c r="I197" s="40">
        <v>1199.5333333333333</v>
      </c>
      <c r="J197" s="40">
        <v>1246.5666666666666</v>
      </c>
      <c r="K197" s="31">
        <v>1152.5</v>
      </c>
      <c r="L197" s="31">
        <v>1080</v>
      </c>
      <c r="M197" s="31">
        <v>73.097269999999995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1106.95</v>
      </c>
      <c r="D198" s="40">
        <v>1105.45</v>
      </c>
      <c r="E198" s="40">
        <v>1094.1500000000001</v>
      </c>
      <c r="F198" s="40">
        <v>1081.3500000000001</v>
      </c>
      <c r="G198" s="40">
        <v>1070.0500000000002</v>
      </c>
      <c r="H198" s="40">
        <v>1118.25</v>
      </c>
      <c r="I198" s="40">
        <v>1129.5499999999997</v>
      </c>
      <c r="J198" s="40">
        <v>1142.3499999999999</v>
      </c>
      <c r="K198" s="31">
        <v>1116.75</v>
      </c>
      <c r="L198" s="31">
        <v>1092.6500000000001</v>
      </c>
      <c r="M198" s="31">
        <v>2.1747700000000001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1701.75</v>
      </c>
      <c r="D199" s="40">
        <v>1699.5333333333335</v>
      </c>
      <c r="E199" s="40">
        <v>1684.416666666667</v>
      </c>
      <c r="F199" s="40">
        <v>1667.0833333333335</v>
      </c>
      <c r="G199" s="40">
        <v>1651.9666666666669</v>
      </c>
      <c r="H199" s="40">
        <v>1716.866666666667</v>
      </c>
      <c r="I199" s="40">
        <v>1731.9833333333333</v>
      </c>
      <c r="J199" s="40">
        <v>1749.3166666666671</v>
      </c>
      <c r="K199" s="31">
        <v>1714.65</v>
      </c>
      <c r="L199" s="31">
        <v>1682.2</v>
      </c>
      <c r="M199" s="31">
        <v>11.468209999999999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3013.55</v>
      </c>
      <c r="D200" s="40">
        <v>2995.4833333333336</v>
      </c>
      <c r="E200" s="40">
        <v>2973.0666666666671</v>
      </c>
      <c r="F200" s="40">
        <v>2932.5833333333335</v>
      </c>
      <c r="G200" s="40">
        <v>2910.166666666667</v>
      </c>
      <c r="H200" s="40">
        <v>3035.9666666666672</v>
      </c>
      <c r="I200" s="40">
        <v>3058.3833333333332</v>
      </c>
      <c r="J200" s="40">
        <v>3098.8666666666672</v>
      </c>
      <c r="K200" s="31">
        <v>3017.9</v>
      </c>
      <c r="L200" s="31">
        <v>2955</v>
      </c>
      <c r="M200" s="31">
        <v>1.3756699999999999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473</v>
      </c>
      <c r="D201" s="40">
        <v>471.93333333333339</v>
      </c>
      <c r="E201" s="40">
        <v>468.1666666666668</v>
      </c>
      <c r="F201" s="40">
        <v>463.33333333333343</v>
      </c>
      <c r="G201" s="40">
        <v>459.56666666666683</v>
      </c>
      <c r="H201" s="40">
        <v>476.76666666666677</v>
      </c>
      <c r="I201" s="40">
        <v>480.53333333333342</v>
      </c>
      <c r="J201" s="40">
        <v>485.36666666666673</v>
      </c>
      <c r="K201" s="31">
        <v>475.7</v>
      </c>
      <c r="L201" s="31">
        <v>467.1</v>
      </c>
      <c r="M201" s="31">
        <v>9.2915299999999998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920.5</v>
      </c>
      <c r="D202" s="40">
        <v>903.51666666666677</v>
      </c>
      <c r="E202" s="40">
        <v>882.03333333333353</v>
      </c>
      <c r="F202" s="40">
        <v>843.56666666666672</v>
      </c>
      <c r="G202" s="40">
        <v>822.08333333333348</v>
      </c>
      <c r="H202" s="40">
        <v>941.98333333333358</v>
      </c>
      <c r="I202" s="40">
        <v>963.46666666666692</v>
      </c>
      <c r="J202" s="40">
        <v>1001.9333333333336</v>
      </c>
      <c r="K202" s="31">
        <v>925</v>
      </c>
      <c r="L202" s="31">
        <v>865.05</v>
      </c>
      <c r="M202" s="31">
        <v>18.13383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828</v>
      </c>
      <c r="D203" s="40">
        <v>824.5</v>
      </c>
      <c r="E203" s="40">
        <v>819.5</v>
      </c>
      <c r="F203" s="40">
        <v>811</v>
      </c>
      <c r="G203" s="40">
        <v>806</v>
      </c>
      <c r="H203" s="40">
        <v>833</v>
      </c>
      <c r="I203" s="40">
        <v>838</v>
      </c>
      <c r="J203" s="40">
        <v>846.5</v>
      </c>
      <c r="K203" s="31">
        <v>829.5</v>
      </c>
      <c r="L203" s="31">
        <v>816</v>
      </c>
      <c r="M203" s="31">
        <v>29.787520000000001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7459</v>
      </c>
      <c r="D204" s="40">
        <v>7431.833333333333</v>
      </c>
      <c r="E204" s="40">
        <v>7317.1666666666661</v>
      </c>
      <c r="F204" s="40">
        <v>7175.333333333333</v>
      </c>
      <c r="G204" s="40">
        <v>7060.6666666666661</v>
      </c>
      <c r="H204" s="40">
        <v>7573.6666666666661</v>
      </c>
      <c r="I204" s="40">
        <v>7688.3333333333321</v>
      </c>
      <c r="J204" s="40">
        <v>7830.1666666666661</v>
      </c>
      <c r="K204" s="31">
        <v>7546.5</v>
      </c>
      <c r="L204" s="31">
        <v>7290</v>
      </c>
      <c r="M204" s="31">
        <v>11.632149999999999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36.15</v>
      </c>
      <c r="D205" s="40">
        <v>36.233333333333334</v>
      </c>
      <c r="E205" s="40">
        <v>35.866666666666667</v>
      </c>
      <c r="F205" s="40">
        <v>35.583333333333336</v>
      </c>
      <c r="G205" s="40">
        <v>35.216666666666669</v>
      </c>
      <c r="H205" s="40">
        <v>36.516666666666666</v>
      </c>
      <c r="I205" s="40">
        <v>36.88333333333334</v>
      </c>
      <c r="J205" s="40">
        <v>37.166666666666664</v>
      </c>
      <c r="K205" s="31">
        <v>36.6</v>
      </c>
      <c r="L205" s="31">
        <v>35.950000000000003</v>
      </c>
      <c r="M205" s="31">
        <v>69.983220000000003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1429.8</v>
      </c>
      <c r="D206" s="40">
        <v>1426.2833333333335</v>
      </c>
      <c r="E206" s="40">
        <v>1411.2666666666671</v>
      </c>
      <c r="F206" s="40">
        <v>1392.7333333333336</v>
      </c>
      <c r="G206" s="40">
        <v>1377.7166666666672</v>
      </c>
      <c r="H206" s="40">
        <v>1444.8166666666671</v>
      </c>
      <c r="I206" s="40">
        <v>1459.8333333333335</v>
      </c>
      <c r="J206" s="40">
        <v>1478.366666666667</v>
      </c>
      <c r="K206" s="31">
        <v>1441.3</v>
      </c>
      <c r="L206" s="31">
        <v>1407.75</v>
      </c>
      <c r="M206" s="31">
        <v>4.4458299999999999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674.65</v>
      </c>
      <c r="D207" s="40">
        <v>669.69999999999993</v>
      </c>
      <c r="E207" s="40">
        <v>661.59999999999991</v>
      </c>
      <c r="F207" s="40">
        <v>648.54999999999995</v>
      </c>
      <c r="G207" s="40">
        <v>640.44999999999993</v>
      </c>
      <c r="H207" s="40">
        <v>682.74999999999989</v>
      </c>
      <c r="I207" s="40">
        <v>690.85</v>
      </c>
      <c r="J207" s="40">
        <v>703.89999999999986</v>
      </c>
      <c r="K207" s="31">
        <v>677.8</v>
      </c>
      <c r="L207" s="31">
        <v>656.65</v>
      </c>
      <c r="M207" s="31">
        <v>16.893360000000001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250</v>
      </c>
      <c r="D208" s="40">
        <v>252.95000000000002</v>
      </c>
      <c r="E208" s="40">
        <v>246.10000000000002</v>
      </c>
      <c r="F208" s="40">
        <v>242.20000000000002</v>
      </c>
      <c r="G208" s="40">
        <v>235.35000000000002</v>
      </c>
      <c r="H208" s="40">
        <v>256.85000000000002</v>
      </c>
      <c r="I208" s="40">
        <v>263.7</v>
      </c>
      <c r="J208" s="40">
        <v>267.60000000000002</v>
      </c>
      <c r="K208" s="31">
        <v>259.8</v>
      </c>
      <c r="L208" s="31">
        <v>249.05</v>
      </c>
      <c r="M208" s="31">
        <v>17.458590000000001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759.15</v>
      </c>
      <c r="D209" s="40">
        <v>763.25</v>
      </c>
      <c r="E209" s="40">
        <v>737.7</v>
      </c>
      <c r="F209" s="40">
        <v>716.25</v>
      </c>
      <c r="G209" s="40">
        <v>690.7</v>
      </c>
      <c r="H209" s="40">
        <v>784.7</v>
      </c>
      <c r="I209" s="40">
        <v>810.25</v>
      </c>
      <c r="J209" s="40">
        <v>831.7</v>
      </c>
      <c r="K209" s="31">
        <v>788.8</v>
      </c>
      <c r="L209" s="31">
        <v>741.8</v>
      </c>
      <c r="M209" s="31">
        <v>3.0718000000000001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262.8</v>
      </c>
      <c r="D210" s="40">
        <v>262.51666666666665</v>
      </c>
      <c r="E210" s="40">
        <v>260.5333333333333</v>
      </c>
      <c r="F210" s="40">
        <v>258.26666666666665</v>
      </c>
      <c r="G210" s="40">
        <v>256.2833333333333</v>
      </c>
      <c r="H210" s="40">
        <v>264.7833333333333</v>
      </c>
      <c r="I210" s="40">
        <v>266.76666666666665</v>
      </c>
      <c r="J210" s="40">
        <v>269.0333333333333</v>
      </c>
      <c r="K210" s="31">
        <v>264.5</v>
      </c>
      <c r="L210" s="31">
        <v>260.25</v>
      </c>
      <c r="M210" s="31">
        <v>49.442979999999999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9.25</v>
      </c>
      <c r="D211" s="40">
        <v>9.2166666666666668</v>
      </c>
      <c r="E211" s="40">
        <v>8.8833333333333329</v>
      </c>
      <c r="F211" s="40">
        <v>8.5166666666666657</v>
      </c>
      <c r="G211" s="40">
        <v>8.1833333333333318</v>
      </c>
      <c r="H211" s="40">
        <v>9.5833333333333339</v>
      </c>
      <c r="I211" s="40">
        <v>9.9166666666666661</v>
      </c>
      <c r="J211" s="40">
        <v>10.283333333333335</v>
      </c>
      <c r="K211" s="31">
        <v>9.5500000000000007</v>
      </c>
      <c r="L211" s="31">
        <v>8.85</v>
      </c>
      <c r="M211" s="31">
        <v>6823.4277700000002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1049.2</v>
      </c>
      <c r="D212" s="40">
        <v>1043.7</v>
      </c>
      <c r="E212" s="40">
        <v>1031.5</v>
      </c>
      <c r="F212" s="40">
        <v>1013.8</v>
      </c>
      <c r="G212" s="40">
        <v>1001.5999999999999</v>
      </c>
      <c r="H212" s="40">
        <v>1061.4000000000001</v>
      </c>
      <c r="I212" s="40">
        <v>1073.6000000000004</v>
      </c>
      <c r="J212" s="40">
        <v>1091.3000000000002</v>
      </c>
      <c r="K212" s="31">
        <v>1055.9000000000001</v>
      </c>
      <c r="L212" s="31">
        <v>1026</v>
      </c>
      <c r="M212" s="31">
        <v>9.2280899999999999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2216.25</v>
      </c>
      <c r="D213" s="40">
        <v>2214.75</v>
      </c>
      <c r="E213" s="40">
        <v>2171.5</v>
      </c>
      <c r="F213" s="40">
        <v>2126.75</v>
      </c>
      <c r="G213" s="40">
        <v>2083.5</v>
      </c>
      <c r="H213" s="40">
        <v>2259.5</v>
      </c>
      <c r="I213" s="40">
        <v>2302.75</v>
      </c>
      <c r="J213" s="40">
        <v>2347.5</v>
      </c>
      <c r="K213" s="31">
        <v>2258</v>
      </c>
      <c r="L213" s="31">
        <v>2170</v>
      </c>
      <c r="M213" s="31">
        <v>1.9156299999999999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584.20000000000005</v>
      </c>
      <c r="D214" s="40">
        <v>580.06666666666672</v>
      </c>
      <c r="E214" s="40">
        <v>575.13333333333344</v>
      </c>
      <c r="F214" s="40">
        <v>566.06666666666672</v>
      </c>
      <c r="G214" s="40">
        <v>561.13333333333344</v>
      </c>
      <c r="H214" s="40">
        <v>589.13333333333344</v>
      </c>
      <c r="I214" s="40">
        <v>594.06666666666661</v>
      </c>
      <c r="J214" s="40">
        <v>603.13333333333344</v>
      </c>
      <c r="K214" s="40">
        <v>585</v>
      </c>
      <c r="L214" s="40">
        <v>571</v>
      </c>
      <c r="M214" s="40">
        <v>120.43385000000001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13</v>
      </c>
      <c r="D215" s="40">
        <v>13.066666666666668</v>
      </c>
      <c r="E215" s="40">
        <v>12.933333333333337</v>
      </c>
      <c r="F215" s="40">
        <v>12.866666666666669</v>
      </c>
      <c r="G215" s="40">
        <v>12.733333333333338</v>
      </c>
      <c r="H215" s="40">
        <v>13.133333333333336</v>
      </c>
      <c r="I215" s="40">
        <v>13.266666666666666</v>
      </c>
      <c r="J215" s="40">
        <v>13.333333333333336</v>
      </c>
      <c r="K215" s="40">
        <v>13.2</v>
      </c>
      <c r="L215" s="40">
        <v>13</v>
      </c>
      <c r="M215" s="40">
        <v>523.13522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204.85</v>
      </c>
      <c r="D216" s="40">
        <v>204.25</v>
      </c>
      <c r="E216" s="40">
        <v>203</v>
      </c>
      <c r="F216" s="40">
        <v>201.15</v>
      </c>
      <c r="G216" s="40">
        <v>199.9</v>
      </c>
      <c r="H216" s="40">
        <v>206.1</v>
      </c>
      <c r="I216" s="40">
        <v>207.35</v>
      </c>
      <c r="J216" s="40">
        <v>209.2</v>
      </c>
      <c r="K216" s="40">
        <v>205.5</v>
      </c>
      <c r="L216" s="40">
        <v>202.4</v>
      </c>
      <c r="M216" s="40">
        <v>41.711129999999997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28"/>
      <c r="B1" s="429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21" t="s">
        <v>16</v>
      </c>
      <c r="B9" s="423" t="s">
        <v>18</v>
      </c>
      <c r="C9" s="427" t="s">
        <v>20</v>
      </c>
      <c r="D9" s="427" t="s">
        <v>21</v>
      </c>
      <c r="E9" s="418" t="s">
        <v>22</v>
      </c>
      <c r="F9" s="419"/>
      <c r="G9" s="420"/>
      <c r="H9" s="418" t="s">
        <v>23</v>
      </c>
      <c r="I9" s="419"/>
      <c r="J9" s="420"/>
      <c r="K9" s="26"/>
      <c r="L9" s="27"/>
      <c r="M9" s="55"/>
      <c r="N9" s="1"/>
      <c r="O9" s="1"/>
    </row>
    <row r="10" spans="1:15" ht="42.75" customHeight="1">
      <c r="A10" s="425"/>
      <c r="B10" s="426"/>
      <c r="C10" s="426"/>
      <c r="D10" s="42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24108</v>
      </c>
      <c r="D11" s="40">
        <v>24299.850000000002</v>
      </c>
      <c r="E11" s="40">
        <v>23879.150000000005</v>
      </c>
      <c r="F11" s="40">
        <v>23650.300000000003</v>
      </c>
      <c r="G11" s="40">
        <v>23229.600000000006</v>
      </c>
      <c r="H11" s="40">
        <v>24528.700000000004</v>
      </c>
      <c r="I11" s="40">
        <v>24949.4</v>
      </c>
      <c r="J11" s="40">
        <v>25178.250000000004</v>
      </c>
      <c r="K11" s="31">
        <v>24720.55</v>
      </c>
      <c r="L11" s="31">
        <v>24071</v>
      </c>
      <c r="M11" s="31">
        <v>4.0160000000000001E-2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1711.1</v>
      </c>
      <c r="D12" s="40">
        <v>1716.1166666666668</v>
      </c>
      <c r="E12" s="40">
        <v>1697.2333333333336</v>
      </c>
      <c r="F12" s="40">
        <v>1683.3666666666668</v>
      </c>
      <c r="G12" s="40">
        <v>1664.4833333333336</v>
      </c>
      <c r="H12" s="40">
        <v>1729.9833333333336</v>
      </c>
      <c r="I12" s="40">
        <v>1748.8666666666668</v>
      </c>
      <c r="J12" s="40">
        <v>1762.7333333333336</v>
      </c>
      <c r="K12" s="31">
        <v>1735</v>
      </c>
      <c r="L12" s="31">
        <v>1702.25</v>
      </c>
      <c r="M12" s="31">
        <v>1.31419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1926.35</v>
      </c>
      <c r="D13" s="40">
        <v>1930.05</v>
      </c>
      <c r="E13" s="40">
        <v>1911.3</v>
      </c>
      <c r="F13" s="40">
        <v>1896.25</v>
      </c>
      <c r="G13" s="40">
        <v>1877.5</v>
      </c>
      <c r="H13" s="40">
        <v>1945.1</v>
      </c>
      <c r="I13" s="40">
        <v>1963.85</v>
      </c>
      <c r="J13" s="40">
        <v>1978.8999999999999</v>
      </c>
      <c r="K13" s="31">
        <v>1948.8</v>
      </c>
      <c r="L13" s="31">
        <v>1915</v>
      </c>
      <c r="M13" s="31">
        <v>0.15926000000000001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2290.25</v>
      </c>
      <c r="D14" s="40">
        <v>2300.4500000000003</v>
      </c>
      <c r="E14" s="40">
        <v>2260.9000000000005</v>
      </c>
      <c r="F14" s="40">
        <v>2231.5500000000002</v>
      </c>
      <c r="G14" s="40">
        <v>2192.0000000000005</v>
      </c>
      <c r="H14" s="40">
        <v>2329.8000000000006</v>
      </c>
      <c r="I14" s="40">
        <v>2369.3500000000008</v>
      </c>
      <c r="J14" s="40">
        <v>2398.7000000000007</v>
      </c>
      <c r="K14" s="31">
        <v>2340</v>
      </c>
      <c r="L14" s="31">
        <v>2271.1</v>
      </c>
      <c r="M14" s="31">
        <v>10.10305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2038.95</v>
      </c>
      <c r="D15" s="40">
        <v>2039.2666666666664</v>
      </c>
      <c r="E15" s="40">
        <v>2025.833333333333</v>
      </c>
      <c r="F15" s="40">
        <v>2012.7166666666667</v>
      </c>
      <c r="G15" s="40">
        <v>1999.2833333333333</v>
      </c>
      <c r="H15" s="40">
        <v>2052.3833333333328</v>
      </c>
      <c r="I15" s="40">
        <v>2065.8166666666662</v>
      </c>
      <c r="J15" s="40">
        <v>2078.9333333333325</v>
      </c>
      <c r="K15" s="31">
        <v>2052.6999999999998</v>
      </c>
      <c r="L15" s="31">
        <v>2026.15</v>
      </c>
      <c r="M15" s="31">
        <v>0.15028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1625.65</v>
      </c>
      <c r="D16" s="40">
        <v>1626.5333333333335</v>
      </c>
      <c r="E16" s="40">
        <v>1593.0666666666671</v>
      </c>
      <c r="F16" s="40">
        <v>1560.4833333333336</v>
      </c>
      <c r="G16" s="40">
        <v>1527.0166666666671</v>
      </c>
      <c r="H16" s="40">
        <v>1659.116666666667</v>
      </c>
      <c r="I16" s="40">
        <v>1692.5833333333337</v>
      </c>
      <c r="J16" s="40">
        <v>1725.166666666667</v>
      </c>
      <c r="K16" s="31">
        <v>1660</v>
      </c>
      <c r="L16" s="31">
        <v>1593.95</v>
      </c>
      <c r="M16" s="31">
        <v>3.1252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1154.5</v>
      </c>
      <c r="D17" s="40">
        <v>1173.9166666666667</v>
      </c>
      <c r="E17" s="40">
        <v>1128.1333333333334</v>
      </c>
      <c r="F17" s="40">
        <v>1101.7666666666667</v>
      </c>
      <c r="G17" s="40">
        <v>1055.9833333333333</v>
      </c>
      <c r="H17" s="40">
        <v>1200.2833333333335</v>
      </c>
      <c r="I17" s="40">
        <v>1246.0666666666668</v>
      </c>
      <c r="J17" s="40">
        <v>1272.4333333333336</v>
      </c>
      <c r="K17" s="31">
        <v>1219.7</v>
      </c>
      <c r="L17" s="31">
        <v>1147.55</v>
      </c>
      <c r="M17" s="31">
        <v>18.752469999999999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722.7</v>
      </c>
      <c r="D18" s="40">
        <v>720.9666666666667</v>
      </c>
      <c r="E18" s="40">
        <v>715.23333333333335</v>
      </c>
      <c r="F18" s="40">
        <v>707.76666666666665</v>
      </c>
      <c r="G18" s="40">
        <v>702.0333333333333</v>
      </c>
      <c r="H18" s="40">
        <v>728.43333333333339</v>
      </c>
      <c r="I18" s="40">
        <v>734.16666666666674</v>
      </c>
      <c r="J18" s="40">
        <v>741.63333333333344</v>
      </c>
      <c r="K18" s="31">
        <v>726.7</v>
      </c>
      <c r="L18" s="31">
        <v>713.5</v>
      </c>
      <c r="M18" s="31">
        <v>2.3311299999999999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880.85</v>
      </c>
      <c r="D19" s="40">
        <v>875.2833333333333</v>
      </c>
      <c r="E19" s="40">
        <v>867.71666666666658</v>
      </c>
      <c r="F19" s="40">
        <v>854.58333333333326</v>
      </c>
      <c r="G19" s="40">
        <v>847.01666666666654</v>
      </c>
      <c r="H19" s="40">
        <v>888.41666666666663</v>
      </c>
      <c r="I19" s="40">
        <v>895.98333333333323</v>
      </c>
      <c r="J19" s="40">
        <v>909.11666666666667</v>
      </c>
      <c r="K19" s="31">
        <v>882.85</v>
      </c>
      <c r="L19" s="31">
        <v>862.15</v>
      </c>
      <c r="M19" s="31">
        <v>12.513339999999999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2728.9</v>
      </c>
      <c r="D20" s="40">
        <v>2770.7333333333336</v>
      </c>
      <c r="E20" s="40">
        <v>2664.7666666666673</v>
      </c>
      <c r="F20" s="40">
        <v>2600.6333333333337</v>
      </c>
      <c r="G20" s="40">
        <v>2494.6666666666674</v>
      </c>
      <c r="H20" s="40">
        <v>2834.8666666666672</v>
      </c>
      <c r="I20" s="40">
        <v>2940.8333333333335</v>
      </c>
      <c r="J20" s="40">
        <v>3004.9666666666672</v>
      </c>
      <c r="K20" s="31">
        <v>2876.7</v>
      </c>
      <c r="L20" s="31">
        <v>2706.6</v>
      </c>
      <c r="M20" s="31">
        <v>0.62651999999999997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17529.650000000001</v>
      </c>
      <c r="D21" s="40">
        <v>17494.983333333334</v>
      </c>
      <c r="E21" s="40">
        <v>17389.966666666667</v>
      </c>
      <c r="F21" s="40">
        <v>17250.283333333333</v>
      </c>
      <c r="G21" s="40">
        <v>17145.266666666666</v>
      </c>
      <c r="H21" s="40">
        <v>17634.666666666668</v>
      </c>
      <c r="I21" s="40">
        <v>17739.683333333338</v>
      </c>
      <c r="J21" s="40">
        <v>17879.366666666669</v>
      </c>
      <c r="K21" s="31">
        <v>17600</v>
      </c>
      <c r="L21" s="31">
        <v>17355.3</v>
      </c>
      <c r="M21" s="31">
        <v>0.1159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1416.75</v>
      </c>
      <c r="D22" s="40">
        <v>1394.05</v>
      </c>
      <c r="E22" s="40">
        <v>1363.1999999999998</v>
      </c>
      <c r="F22" s="40">
        <v>1309.6499999999999</v>
      </c>
      <c r="G22" s="40">
        <v>1278.7999999999997</v>
      </c>
      <c r="H22" s="40">
        <v>1447.6</v>
      </c>
      <c r="I22" s="40">
        <v>1478.4499999999998</v>
      </c>
      <c r="J22" s="40">
        <v>1532</v>
      </c>
      <c r="K22" s="31">
        <v>1424.9</v>
      </c>
      <c r="L22" s="31">
        <v>1340.5</v>
      </c>
      <c r="M22" s="31">
        <v>50.098039999999997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988.25</v>
      </c>
      <c r="D23" s="40">
        <v>960.19999999999993</v>
      </c>
      <c r="E23" s="40">
        <v>928.04999999999984</v>
      </c>
      <c r="F23" s="40">
        <v>867.84999999999991</v>
      </c>
      <c r="G23" s="40">
        <v>835.69999999999982</v>
      </c>
      <c r="H23" s="40">
        <v>1020.3999999999999</v>
      </c>
      <c r="I23" s="40">
        <v>1052.55</v>
      </c>
      <c r="J23" s="40">
        <v>1112.75</v>
      </c>
      <c r="K23" s="31">
        <v>992.35</v>
      </c>
      <c r="L23" s="31">
        <v>900</v>
      </c>
      <c r="M23" s="31">
        <v>2.9680200000000001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691.8</v>
      </c>
      <c r="D24" s="40">
        <v>684.5</v>
      </c>
      <c r="E24" s="40">
        <v>674</v>
      </c>
      <c r="F24" s="40">
        <v>656.2</v>
      </c>
      <c r="G24" s="40">
        <v>645.70000000000005</v>
      </c>
      <c r="H24" s="40">
        <v>702.3</v>
      </c>
      <c r="I24" s="40">
        <v>712.8</v>
      </c>
      <c r="J24" s="40">
        <v>730.59999999999991</v>
      </c>
      <c r="K24" s="31">
        <v>695</v>
      </c>
      <c r="L24" s="31">
        <v>666.7</v>
      </c>
      <c r="M24" s="31">
        <v>97.404030000000006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856.1</v>
      </c>
      <c r="D25" s="40">
        <v>829.16666666666663</v>
      </c>
      <c r="E25" s="40">
        <v>801.88333333333321</v>
      </c>
      <c r="F25" s="40">
        <v>747.66666666666663</v>
      </c>
      <c r="G25" s="40">
        <v>720.38333333333321</v>
      </c>
      <c r="H25" s="40">
        <v>883.38333333333321</v>
      </c>
      <c r="I25" s="40">
        <v>910.66666666666674</v>
      </c>
      <c r="J25" s="40">
        <v>964.88333333333321</v>
      </c>
      <c r="K25" s="31">
        <v>856.45</v>
      </c>
      <c r="L25" s="31">
        <v>774.95</v>
      </c>
      <c r="M25" s="31">
        <v>8.1131399999999996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964.55</v>
      </c>
      <c r="D26" s="40">
        <v>934.61666666666679</v>
      </c>
      <c r="E26" s="40">
        <v>903.63333333333355</v>
      </c>
      <c r="F26" s="40">
        <v>842.71666666666681</v>
      </c>
      <c r="G26" s="40">
        <v>811.73333333333358</v>
      </c>
      <c r="H26" s="40">
        <v>995.53333333333353</v>
      </c>
      <c r="I26" s="40">
        <v>1026.5166666666667</v>
      </c>
      <c r="J26" s="40">
        <v>1087.4333333333334</v>
      </c>
      <c r="K26" s="31">
        <v>965.6</v>
      </c>
      <c r="L26" s="31">
        <v>873.7</v>
      </c>
      <c r="M26" s="31">
        <v>2.4540199999999999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120.45</v>
      </c>
      <c r="D27" s="40">
        <v>120.48333333333333</v>
      </c>
      <c r="E27" s="40">
        <v>118.71666666666667</v>
      </c>
      <c r="F27" s="40">
        <v>116.98333333333333</v>
      </c>
      <c r="G27" s="40">
        <v>115.21666666666667</v>
      </c>
      <c r="H27" s="40">
        <v>122.21666666666667</v>
      </c>
      <c r="I27" s="40">
        <v>123.98333333333335</v>
      </c>
      <c r="J27" s="40">
        <v>125.71666666666667</v>
      </c>
      <c r="K27" s="31">
        <v>122.25</v>
      </c>
      <c r="L27" s="31">
        <v>118.75</v>
      </c>
      <c r="M27" s="31">
        <v>29.95176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220</v>
      </c>
      <c r="D28" s="40">
        <v>217.35</v>
      </c>
      <c r="E28" s="40">
        <v>213</v>
      </c>
      <c r="F28" s="40">
        <v>206</v>
      </c>
      <c r="G28" s="40">
        <v>201.65</v>
      </c>
      <c r="H28" s="40">
        <v>224.35</v>
      </c>
      <c r="I28" s="40">
        <v>228.69999999999996</v>
      </c>
      <c r="J28" s="40">
        <v>235.7</v>
      </c>
      <c r="K28" s="31">
        <v>221.7</v>
      </c>
      <c r="L28" s="31">
        <v>210.35</v>
      </c>
      <c r="M28" s="31">
        <v>53.424840000000003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399.65</v>
      </c>
      <c r="D29" s="40">
        <v>401.83333333333331</v>
      </c>
      <c r="E29" s="40">
        <v>396.36666666666662</v>
      </c>
      <c r="F29" s="40">
        <v>393.08333333333331</v>
      </c>
      <c r="G29" s="40">
        <v>387.61666666666662</v>
      </c>
      <c r="H29" s="40">
        <v>405.11666666666662</v>
      </c>
      <c r="I29" s="40">
        <v>410.58333333333331</v>
      </c>
      <c r="J29" s="40">
        <v>413.86666666666662</v>
      </c>
      <c r="K29" s="31">
        <v>407.3</v>
      </c>
      <c r="L29" s="31">
        <v>398.55</v>
      </c>
      <c r="M29" s="31">
        <v>1.4487699999999999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320.3</v>
      </c>
      <c r="D30" s="40">
        <v>321.48333333333329</v>
      </c>
      <c r="E30" s="40">
        <v>315.21666666666658</v>
      </c>
      <c r="F30" s="40">
        <v>310.13333333333327</v>
      </c>
      <c r="G30" s="40">
        <v>303.86666666666656</v>
      </c>
      <c r="H30" s="40">
        <v>326.56666666666661</v>
      </c>
      <c r="I30" s="40">
        <v>332.83333333333337</v>
      </c>
      <c r="J30" s="40">
        <v>337.91666666666663</v>
      </c>
      <c r="K30" s="31">
        <v>327.75</v>
      </c>
      <c r="L30" s="31">
        <v>316.39999999999998</v>
      </c>
      <c r="M30" s="31">
        <v>6.8927699999999996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4367.55</v>
      </c>
      <c r="D31" s="40">
        <v>4365.5166666666664</v>
      </c>
      <c r="E31" s="40">
        <v>4332.0333333333328</v>
      </c>
      <c r="F31" s="40">
        <v>4296.5166666666664</v>
      </c>
      <c r="G31" s="40">
        <v>4263.0333333333328</v>
      </c>
      <c r="H31" s="40">
        <v>4401.0333333333328</v>
      </c>
      <c r="I31" s="40">
        <v>4434.5166666666664</v>
      </c>
      <c r="J31" s="40">
        <v>4470.0333333333328</v>
      </c>
      <c r="K31" s="31">
        <v>4399</v>
      </c>
      <c r="L31" s="31">
        <v>4330</v>
      </c>
      <c r="M31" s="31">
        <v>0.20746000000000001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2116.1</v>
      </c>
      <c r="D32" s="40">
        <v>2119.5499999999997</v>
      </c>
      <c r="E32" s="40">
        <v>2092.5499999999993</v>
      </c>
      <c r="F32" s="40">
        <v>2068.9999999999995</v>
      </c>
      <c r="G32" s="40">
        <v>2041.9999999999991</v>
      </c>
      <c r="H32" s="40">
        <v>2143.0999999999995</v>
      </c>
      <c r="I32" s="40">
        <v>2170.1000000000004</v>
      </c>
      <c r="J32" s="40">
        <v>2193.6499999999996</v>
      </c>
      <c r="K32" s="31">
        <v>2146.5500000000002</v>
      </c>
      <c r="L32" s="31">
        <v>2096</v>
      </c>
      <c r="M32" s="31">
        <v>0.56245000000000001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2270.3000000000002</v>
      </c>
      <c r="D33" s="40">
        <v>2276.1166666666668</v>
      </c>
      <c r="E33" s="40">
        <v>2247.2333333333336</v>
      </c>
      <c r="F33" s="40">
        <v>2224.166666666667</v>
      </c>
      <c r="G33" s="40">
        <v>2195.2833333333338</v>
      </c>
      <c r="H33" s="40">
        <v>2299.1833333333334</v>
      </c>
      <c r="I33" s="40">
        <v>2328.0666666666666</v>
      </c>
      <c r="J33" s="40">
        <v>2351.1333333333332</v>
      </c>
      <c r="K33" s="31">
        <v>2305</v>
      </c>
      <c r="L33" s="31">
        <v>2253.0500000000002</v>
      </c>
      <c r="M33" s="31">
        <v>9.7369999999999998E-2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130.25</v>
      </c>
      <c r="D34" s="40">
        <v>131.29999999999998</v>
      </c>
      <c r="E34" s="40">
        <v>128.69999999999996</v>
      </c>
      <c r="F34" s="40">
        <v>127.14999999999998</v>
      </c>
      <c r="G34" s="40">
        <v>124.54999999999995</v>
      </c>
      <c r="H34" s="40">
        <v>132.84999999999997</v>
      </c>
      <c r="I34" s="40">
        <v>135.44999999999999</v>
      </c>
      <c r="J34" s="40">
        <v>136.99999999999997</v>
      </c>
      <c r="K34" s="31">
        <v>133.9</v>
      </c>
      <c r="L34" s="31">
        <v>129.75</v>
      </c>
      <c r="M34" s="31">
        <v>7.6653399999999996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944.6</v>
      </c>
      <c r="D35" s="40">
        <v>944.53333333333342</v>
      </c>
      <c r="E35" s="40">
        <v>939.36666666666679</v>
      </c>
      <c r="F35" s="40">
        <v>934.13333333333333</v>
      </c>
      <c r="G35" s="40">
        <v>928.9666666666667</v>
      </c>
      <c r="H35" s="40">
        <v>949.76666666666688</v>
      </c>
      <c r="I35" s="40">
        <v>954.93333333333362</v>
      </c>
      <c r="J35" s="40">
        <v>960.16666666666697</v>
      </c>
      <c r="K35" s="31">
        <v>949.7</v>
      </c>
      <c r="L35" s="31">
        <v>939.3</v>
      </c>
      <c r="M35" s="31">
        <v>1.5719799999999999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3368.15</v>
      </c>
      <c r="D36" s="40">
        <v>3397.7333333333336</v>
      </c>
      <c r="E36" s="40">
        <v>3306.5166666666673</v>
      </c>
      <c r="F36" s="40">
        <v>3244.8833333333337</v>
      </c>
      <c r="G36" s="40">
        <v>3153.6666666666674</v>
      </c>
      <c r="H36" s="40">
        <v>3459.3666666666672</v>
      </c>
      <c r="I36" s="40">
        <v>3550.5833333333335</v>
      </c>
      <c r="J36" s="40">
        <v>3612.2166666666672</v>
      </c>
      <c r="K36" s="31">
        <v>3488.95</v>
      </c>
      <c r="L36" s="31">
        <v>3336.1</v>
      </c>
      <c r="M36" s="31">
        <v>1.45425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3850.75</v>
      </c>
      <c r="D37" s="40">
        <v>3813.65</v>
      </c>
      <c r="E37" s="40">
        <v>3697.3</v>
      </c>
      <c r="F37" s="40">
        <v>3543.85</v>
      </c>
      <c r="G37" s="40">
        <v>3427.5</v>
      </c>
      <c r="H37" s="40">
        <v>3967.1000000000004</v>
      </c>
      <c r="I37" s="40">
        <v>4083.45</v>
      </c>
      <c r="J37" s="40">
        <v>4236.9000000000005</v>
      </c>
      <c r="K37" s="31">
        <v>3930</v>
      </c>
      <c r="L37" s="31">
        <v>3660.2</v>
      </c>
      <c r="M37" s="31">
        <v>2.27488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26.2</v>
      </c>
      <c r="D38" s="40">
        <v>26.233333333333334</v>
      </c>
      <c r="E38" s="40">
        <v>25.766666666666669</v>
      </c>
      <c r="F38" s="40">
        <v>25.333333333333336</v>
      </c>
      <c r="G38" s="40">
        <v>24.866666666666671</v>
      </c>
      <c r="H38" s="40">
        <v>26.666666666666668</v>
      </c>
      <c r="I38" s="40">
        <v>27.133333333333336</v>
      </c>
      <c r="J38" s="40">
        <v>27.566666666666666</v>
      </c>
      <c r="K38" s="31">
        <v>26.7</v>
      </c>
      <c r="L38" s="31">
        <v>25.8</v>
      </c>
      <c r="M38" s="31">
        <v>104.47304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721.8</v>
      </c>
      <c r="D39" s="40">
        <v>721.05000000000007</v>
      </c>
      <c r="E39" s="40">
        <v>717.25000000000011</v>
      </c>
      <c r="F39" s="40">
        <v>712.7</v>
      </c>
      <c r="G39" s="40">
        <v>708.90000000000009</v>
      </c>
      <c r="H39" s="40">
        <v>725.60000000000014</v>
      </c>
      <c r="I39" s="40">
        <v>729.40000000000009</v>
      </c>
      <c r="J39" s="40">
        <v>733.95000000000016</v>
      </c>
      <c r="K39" s="31">
        <v>724.85</v>
      </c>
      <c r="L39" s="31">
        <v>716.5</v>
      </c>
      <c r="M39" s="31">
        <v>6.2777799999999999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3016.45</v>
      </c>
      <c r="D40" s="40">
        <v>3012.2333333333336</v>
      </c>
      <c r="E40" s="40">
        <v>2992.5666666666671</v>
      </c>
      <c r="F40" s="40">
        <v>2968.6833333333334</v>
      </c>
      <c r="G40" s="40">
        <v>2949.0166666666669</v>
      </c>
      <c r="H40" s="40">
        <v>3036.1166666666672</v>
      </c>
      <c r="I40" s="40">
        <v>3055.7833333333333</v>
      </c>
      <c r="J40" s="40">
        <v>3079.6666666666674</v>
      </c>
      <c r="K40" s="31">
        <v>3031.9</v>
      </c>
      <c r="L40" s="31">
        <v>2988.35</v>
      </c>
      <c r="M40" s="31">
        <v>0.37741000000000002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400.2</v>
      </c>
      <c r="D41" s="40">
        <v>401.85000000000008</v>
      </c>
      <c r="E41" s="40">
        <v>396.45000000000016</v>
      </c>
      <c r="F41" s="40">
        <v>392.7000000000001</v>
      </c>
      <c r="G41" s="40">
        <v>387.30000000000018</v>
      </c>
      <c r="H41" s="40">
        <v>405.60000000000014</v>
      </c>
      <c r="I41" s="40">
        <v>411.00000000000011</v>
      </c>
      <c r="J41" s="40">
        <v>414.75000000000011</v>
      </c>
      <c r="K41" s="31">
        <v>407.25</v>
      </c>
      <c r="L41" s="31">
        <v>398.1</v>
      </c>
      <c r="M41" s="31">
        <v>40.937989999999999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1335.15</v>
      </c>
      <c r="D42" s="40">
        <v>1330.1833333333334</v>
      </c>
      <c r="E42" s="40">
        <v>1295.9666666666667</v>
      </c>
      <c r="F42" s="40">
        <v>1256.7833333333333</v>
      </c>
      <c r="G42" s="40">
        <v>1222.5666666666666</v>
      </c>
      <c r="H42" s="40">
        <v>1369.3666666666668</v>
      </c>
      <c r="I42" s="40">
        <v>1403.5833333333335</v>
      </c>
      <c r="J42" s="40">
        <v>1442.7666666666669</v>
      </c>
      <c r="K42" s="31">
        <v>1364.4</v>
      </c>
      <c r="L42" s="31">
        <v>1291</v>
      </c>
      <c r="M42" s="31">
        <v>9.8632799999999996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3985.3</v>
      </c>
      <c r="D43" s="40">
        <v>3959.7666666666664</v>
      </c>
      <c r="E43" s="40">
        <v>3915.5333333333328</v>
      </c>
      <c r="F43" s="40">
        <v>3845.7666666666664</v>
      </c>
      <c r="G43" s="40">
        <v>3801.5333333333328</v>
      </c>
      <c r="H43" s="40">
        <v>4029.5333333333328</v>
      </c>
      <c r="I43" s="40">
        <v>4073.7666666666664</v>
      </c>
      <c r="J43" s="40">
        <v>4143.5333333333328</v>
      </c>
      <c r="K43" s="31">
        <v>4004</v>
      </c>
      <c r="L43" s="31">
        <v>3890</v>
      </c>
      <c r="M43" s="31">
        <v>7.6035899999999996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226.45</v>
      </c>
      <c r="D44" s="40">
        <v>225.33333333333334</v>
      </c>
      <c r="E44" s="40">
        <v>223.76666666666668</v>
      </c>
      <c r="F44" s="40">
        <v>221.08333333333334</v>
      </c>
      <c r="G44" s="40">
        <v>219.51666666666668</v>
      </c>
      <c r="H44" s="40">
        <v>228.01666666666668</v>
      </c>
      <c r="I44" s="40">
        <v>229.58333333333334</v>
      </c>
      <c r="J44" s="40">
        <v>232.26666666666668</v>
      </c>
      <c r="K44" s="31">
        <v>226.9</v>
      </c>
      <c r="L44" s="31">
        <v>222.65</v>
      </c>
      <c r="M44" s="31">
        <v>37.597239999999999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364.75</v>
      </c>
      <c r="D45" s="40">
        <v>364.08333333333331</v>
      </c>
      <c r="E45" s="40">
        <v>359.16666666666663</v>
      </c>
      <c r="F45" s="40">
        <v>353.58333333333331</v>
      </c>
      <c r="G45" s="40">
        <v>348.66666666666663</v>
      </c>
      <c r="H45" s="40">
        <v>369.66666666666663</v>
      </c>
      <c r="I45" s="40">
        <v>374.58333333333326</v>
      </c>
      <c r="J45" s="40">
        <v>380.16666666666663</v>
      </c>
      <c r="K45" s="31">
        <v>369</v>
      </c>
      <c r="L45" s="31">
        <v>358.5</v>
      </c>
      <c r="M45" s="31">
        <v>0.67874999999999996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124.05</v>
      </c>
      <c r="D46" s="40">
        <v>123.91666666666667</v>
      </c>
      <c r="E46" s="40">
        <v>122.83333333333334</v>
      </c>
      <c r="F46" s="40">
        <v>121.61666666666667</v>
      </c>
      <c r="G46" s="40">
        <v>120.53333333333335</v>
      </c>
      <c r="H46" s="40">
        <v>125.13333333333334</v>
      </c>
      <c r="I46" s="40">
        <v>126.21666666666668</v>
      </c>
      <c r="J46" s="40">
        <v>127.43333333333334</v>
      </c>
      <c r="K46" s="31">
        <v>125</v>
      </c>
      <c r="L46" s="31">
        <v>122.7</v>
      </c>
      <c r="M46" s="31">
        <v>67.535579999999996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105.95</v>
      </c>
      <c r="D47" s="40">
        <v>105.93333333333334</v>
      </c>
      <c r="E47" s="40">
        <v>105.06666666666668</v>
      </c>
      <c r="F47" s="40">
        <v>104.18333333333334</v>
      </c>
      <c r="G47" s="40">
        <v>103.31666666666668</v>
      </c>
      <c r="H47" s="40">
        <v>106.81666666666668</v>
      </c>
      <c r="I47" s="40">
        <v>107.68333333333335</v>
      </c>
      <c r="J47" s="40">
        <v>108.56666666666668</v>
      </c>
      <c r="K47" s="31">
        <v>106.8</v>
      </c>
      <c r="L47" s="31">
        <v>105.05</v>
      </c>
      <c r="M47" s="31">
        <v>12.80078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3106.75</v>
      </c>
      <c r="D48" s="40">
        <v>3120.5833333333335</v>
      </c>
      <c r="E48" s="40">
        <v>3076.166666666667</v>
      </c>
      <c r="F48" s="40">
        <v>3045.5833333333335</v>
      </c>
      <c r="G48" s="40">
        <v>3001.166666666667</v>
      </c>
      <c r="H48" s="40">
        <v>3151.166666666667</v>
      </c>
      <c r="I48" s="40">
        <v>3195.5833333333339</v>
      </c>
      <c r="J48" s="40">
        <v>3226.166666666667</v>
      </c>
      <c r="K48" s="31">
        <v>3165</v>
      </c>
      <c r="L48" s="31">
        <v>3090</v>
      </c>
      <c r="M48" s="31">
        <v>19.82572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160.4</v>
      </c>
      <c r="D49" s="40">
        <v>161.06666666666669</v>
      </c>
      <c r="E49" s="40">
        <v>159.33333333333337</v>
      </c>
      <c r="F49" s="40">
        <v>158.26666666666668</v>
      </c>
      <c r="G49" s="40">
        <v>156.53333333333336</v>
      </c>
      <c r="H49" s="40">
        <v>162.13333333333338</v>
      </c>
      <c r="I49" s="40">
        <v>163.86666666666667</v>
      </c>
      <c r="J49" s="40">
        <v>164.93333333333339</v>
      </c>
      <c r="K49" s="31">
        <v>162.80000000000001</v>
      </c>
      <c r="L49" s="31">
        <v>160</v>
      </c>
      <c r="M49" s="31">
        <v>3.3557100000000002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3499.5</v>
      </c>
      <c r="D50" s="40">
        <v>3533.7833333333333</v>
      </c>
      <c r="E50" s="40">
        <v>3459.8166666666666</v>
      </c>
      <c r="F50" s="40">
        <v>3420.1333333333332</v>
      </c>
      <c r="G50" s="40">
        <v>3346.1666666666665</v>
      </c>
      <c r="H50" s="40">
        <v>3573.4666666666667</v>
      </c>
      <c r="I50" s="40">
        <v>3647.4333333333329</v>
      </c>
      <c r="J50" s="40">
        <v>3687.1166666666668</v>
      </c>
      <c r="K50" s="31">
        <v>3607.75</v>
      </c>
      <c r="L50" s="31">
        <v>3494.1</v>
      </c>
      <c r="M50" s="31">
        <v>0.24417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2048.5</v>
      </c>
      <c r="D51" s="40">
        <v>2051.8666666666668</v>
      </c>
      <c r="E51" s="40">
        <v>2023.7833333333338</v>
      </c>
      <c r="F51" s="40">
        <v>1999.0666666666671</v>
      </c>
      <c r="G51" s="40">
        <v>1970.983333333334</v>
      </c>
      <c r="H51" s="40">
        <v>2076.5833333333335</v>
      </c>
      <c r="I51" s="40">
        <v>2104.6666666666665</v>
      </c>
      <c r="J51" s="40">
        <v>2129.3833333333332</v>
      </c>
      <c r="K51" s="31">
        <v>2079.9499999999998</v>
      </c>
      <c r="L51" s="31">
        <v>2027.15</v>
      </c>
      <c r="M51" s="31">
        <v>1.8124100000000001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9198.25</v>
      </c>
      <c r="D52" s="40">
        <v>9219.1</v>
      </c>
      <c r="E52" s="40">
        <v>9089.2000000000007</v>
      </c>
      <c r="F52" s="40">
        <v>8980.15</v>
      </c>
      <c r="G52" s="40">
        <v>8850.25</v>
      </c>
      <c r="H52" s="40">
        <v>9328.1500000000015</v>
      </c>
      <c r="I52" s="40">
        <v>9458.0499999999993</v>
      </c>
      <c r="J52" s="40">
        <v>9567.1000000000022</v>
      </c>
      <c r="K52" s="31">
        <v>9349</v>
      </c>
      <c r="L52" s="31">
        <v>9110.0499999999993</v>
      </c>
      <c r="M52" s="31">
        <v>8.5139999999999993E-2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972.1</v>
      </c>
      <c r="D53" s="40">
        <v>969.69999999999993</v>
      </c>
      <c r="E53" s="40">
        <v>965.49999999999989</v>
      </c>
      <c r="F53" s="40">
        <v>958.9</v>
      </c>
      <c r="G53" s="40">
        <v>954.69999999999993</v>
      </c>
      <c r="H53" s="40">
        <v>976.29999999999984</v>
      </c>
      <c r="I53" s="40">
        <v>980.49999999999989</v>
      </c>
      <c r="J53" s="40">
        <v>987.0999999999998</v>
      </c>
      <c r="K53" s="31">
        <v>973.9</v>
      </c>
      <c r="L53" s="31">
        <v>963.1</v>
      </c>
      <c r="M53" s="31">
        <v>5.2366999999999999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620</v>
      </c>
      <c r="D54" s="40">
        <v>610.01666666666665</v>
      </c>
      <c r="E54" s="40">
        <v>590.0333333333333</v>
      </c>
      <c r="F54" s="40">
        <v>560.06666666666661</v>
      </c>
      <c r="G54" s="40">
        <v>540.08333333333326</v>
      </c>
      <c r="H54" s="40">
        <v>639.98333333333335</v>
      </c>
      <c r="I54" s="40">
        <v>659.9666666666667</v>
      </c>
      <c r="J54" s="40">
        <v>689.93333333333339</v>
      </c>
      <c r="K54" s="31">
        <v>630</v>
      </c>
      <c r="L54" s="31">
        <v>580.04999999999995</v>
      </c>
      <c r="M54" s="31">
        <v>2.9432399999999999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3397.35</v>
      </c>
      <c r="D55" s="40">
        <v>3409.7833333333333</v>
      </c>
      <c r="E55" s="40">
        <v>3370.5666666666666</v>
      </c>
      <c r="F55" s="40">
        <v>3343.7833333333333</v>
      </c>
      <c r="G55" s="40">
        <v>3304.5666666666666</v>
      </c>
      <c r="H55" s="40">
        <v>3436.5666666666666</v>
      </c>
      <c r="I55" s="40">
        <v>3475.7833333333328</v>
      </c>
      <c r="J55" s="40">
        <v>3502.5666666666666</v>
      </c>
      <c r="K55" s="31">
        <v>3449</v>
      </c>
      <c r="L55" s="31">
        <v>3383</v>
      </c>
      <c r="M55" s="31">
        <v>2.1622400000000002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746.75</v>
      </c>
      <c r="D56" s="40">
        <v>748.75</v>
      </c>
      <c r="E56" s="40">
        <v>739</v>
      </c>
      <c r="F56" s="40">
        <v>731.25</v>
      </c>
      <c r="G56" s="40">
        <v>721.5</v>
      </c>
      <c r="H56" s="40">
        <v>756.5</v>
      </c>
      <c r="I56" s="40">
        <v>766.25</v>
      </c>
      <c r="J56" s="40">
        <v>774</v>
      </c>
      <c r="K56" s="31">
        <v>758.5</v>
      </c>
      <c r="L56" s="31">
        <v>741</v>
      </c>
      <c r="M56" s="31">
        <v>78.761629999999997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2705.65</v>
      </c>
      <c r="D57" s="40">
        <v>2721.8833333333332</v>
      </c>
      <c r="E57" s="40">
        <v>2683.7666666666664</v>
      </c>
      <c r="F57" s="40">
        <v>2661.8833333333332</v>
      </c>
      <c r="G57" s="40">
        <v>2623.7666666666664</v>
      </c>
      <c r="H57" s="40">
        <v>2743.7666666666664</v>
      </c>
      <c r="I57" s="40">
        <v>2781.8833333333332</v>
      </c>
      <c r="J57" s="40">
        <v>2803.7666666666664</v>
      </c>
      <c r="K57" s="31">
        <v>2760</v>
      </c>
      <c r="L57" s="31">
        <v>2700</v>
      </c>
      <c r="M57" s="31">
        <v>0.21637000000000001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1280.45</v>
      </c>
      <c r="D58" s="40">
        <v>1292.9166666666667</v>
      </c>
      <c r="E58" s="40">
        <v>1264.0333333333335</v>
      </c>
      <c r="F58" s="40">
        <v>1247.6166666666668</v>
      </c>
      <c r="G58" s="40">
        <v>1218.7333333333336</v>
      </c>
      <c r="H58" s="40">
        <v>1309.3333333333335</v>
      </c>
      <c r="I58" s="40">
        <v>1338.2166666666667</v>
      </c>
      <c r="J58" s="40">
        <v>1354.6333333333334</v>
      </c>
      <c r="K58" s="31">
        <v>1321.8</v>
      </c>
      <c r="L58" s="31">
        <v>1276.5</v>
      </c>
      <c r="M58" s="31">
        <v>3.2854299999999999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1245.5</v>
      </c>
      <c r="D59" s="40">
        <v>1278.2166666666665</v>
      </c>
      <c r="E59" s="40">
        <v>1202.833333333333</v>
      </c>
      <c r="F59" s="40">
        <v>1160.1666666666665</v>
      </c>
      <c r="G59" s="40">
        <v>1084.7833333333331</v>
      </c>
      <c r="H59" s="40">
        <v>1320.883333333333</v>
      </c>
      <c r="I59" s="40">
        <v>1396.2666666666667</v>
      </c>
      <c r="J59" s="40">
        <v>1438.9333333333329</v>
      </c>
      <c r="K59" s="31">
        <v>1353.6</v>
      </c>
      <c r="L59" s="31">
        <v>1235.55</v>
      </c>
      <c r="M59" s="31">
        <v>19.714099999999998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3853.2</v>
      </c>
      <c r="D60" s="40">
        <v>3882.8166666666671</v>
      </c>
      <c r="E60" s="40">
        <v>3751.983333333334</v>
      </c>
      <c r="F60" s="40">
        <v>3650.7666666666669</v>
      </c>
      <c r="G60" s="40">
        <v>3519.9333333333338</v>
      </c>
      <c r="H60" s="40">
        <v>3984.0333333333342</v>
      </c>
      <c r="I60" s="40">
        <v>4114.8666666666668</v>
      </c>
      <c r="J60" s="40">
        <v>4216.0833333333339</v>
      </c>
      <c r="K60" s="31">
        <v>4013.65</v>
      </c>
      <c r="L60" s="31">
        <v>3781.6</v>
      </c>
      <c r="M60" s="31">
        <v>17.07977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284.05</v>
      </c>
      <c r="D61" s="40">
        <v>284.51666666666665</v>
      </c>
      <c r="E61" s="40">
        <v>280.58333333333331</v>
      </c>
      <c r="F61" s="40">
        <v>277.11666666666667</v>
      </c>
      <c r="G61" s="40">
        <v>273.18333333333334</v>
      </c>
      <c r="H61" s="40">
        <v>287.98333333333329</v>
      </c>
      <c r="I61" s="40">
        <v>291.91666666666669</v>
      </c>
      <c r="J61" s="40">
        <v>295.38333333333327</v>
      </c>
      <c r="K61" s="31">
        <v>288.45</v>
      </c>
      <c r="L61" s="31">
        <v>281.05</v>
      </c>
      <c r="M61" s="31">
        <v>4.4783299999999997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1068</v>
      </c>
      <c r="D62" s="40">
        <v>1069.6666666666667</v>
      </c>
      <c r="E62" s="40">
        <v>1054.9833333333336</v>
      </c>
      <c r="F62" s="40">
        <v>1041.9666666666669</v>
      </c>
      <c r="G62" s="40">
        <v>1027.2833333333338</v>
      </c>
      <c r="H62" s="40">
        <v>1082.6833333333334</v>
      </c>
      <c r="I62" s="40">
        <v>1097.3666666666663</v>
      </c>
      <c r="J62" s="40">
        <v>1110.3833333333332</v>
      </c>
      <c r="K62" s="31">
        <v>1084.3499999999999</v>
      </c>
      <c r="L62" s="31">
        <v>1056.6500000000001</v>
      </c>
      <c r="M62" s="31">
        <v>1.42483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6195.55</v>
      </c>
      <c r="D63" s="40">
        <v>6120.2333333333327</v>
      </c>
      <c r="E63" s="40">
        <v>5996.4666666666653</v>
      </c>
      <c r="F63" s="40">
        <v>5797.3833333333323</v>
      </c>
      <c r="G63" s="40">
        <v>5673.616666666665</v>
      </c>
      <c r="H63" s="40">
        <v>6319.3166666666657</v>
      </c>
      <c r="I63" s="40">
        <v>6443.0833333333339</v>
      </c>
      <c r="J63" s="40">
        <v>6642.1666666666661</v>
      </c>
      <c r="K63" s="31">
        <v>6244</v>
      </c>
      <c r="L63" s="31">
        <v>5921.15</v>
      </c>
      <c r="M63" s="31">
        <v>34.885910000000003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13064.6</v>
      </c>
      <c r="D64" s="40">
        <v>12821.549999999997</v>
      </c>
      <c r="E64" s="40">
        <v>12543.099999999995</v>
      </c>
      <c r="F64" s="40">
        <v>12021.599999999997</v>
      </c>
      <c r="G64" s="40">
        <v>11743.149999999994</v>
      </c>
      <c r="H64" s="40">
        <v>13343.049999999996</v>
      </c>
      <c r="I64" s="40">
        <v>13621.499999999996</v>
      </c>
      <c r="J64" s="40">
        <v>14142.999999999996</v>
      </c>
      <c r="K64" s="31">
        <v>13100</v>
      </c>
      <c r="L64" s="31">
        <v>12300.05</v>
      </c>
      <c r="M64" s="31">
        <v>5.2487700000000004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3866.4</v>
      </c>
      <c r="D65" s="40">
        <v>3877.5333333333333</v>
      </c>
      <c r="E65" s="40">
        <v>3805.9166666666665</v>
      </c>
      <c r="F65" s="40">
        <v>3745.4333333333334</v>
      </c>
      <c r="G65" s="40">
        <v>3673.8166666666666</v>
      </c>
      <c r="H65" s="40">
        <v>3938.0166666666664</v>
      </c>
      <c r="I65" s="40">
        <v>4009.6333333333332</v>
      </c>
      <c r="J65" s="40">
        <v>4070.1166666666663</v>
      </c>
      <c r="K65" s="31">
        <v>3949.15</v>
      </c>
      <c r="L65" s="31">
        <v>3817.05</v>
      </c>
      <c r="M65" s="31">
        <v>0.32069999999999999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2941.45</v>
      </c>
      <c r="D66" s="40">
        <v>2905.3333333333335</v>
      </c>
      <c r="E66" s="40">
        <v>2826.1166666666668</v>
      </c>
      <c r="F66" s="40">
        <v>2710.7833333333333</v>
      </c>
      <c r="G66" s="40">
        <v>2631.5666666666666</v>
      </c>
      <c r="H66" s="40">
        <v>3020.666666666667</v>
      </c>
      <c r="I66" s="40">
        <v>3099.8833333333332</v>
      </c>
      <c r="J66" s="40">
        <v>3215.2166666666672</v>
      </c>
      <c r="K66" s="31">
        <v>2984.55</v>
      </c>
      <c r="L66" s="31">
        <v>2790</v>
      </c>
      <c r="M66" s="31">
        <v>1.53596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2331.4499999999998</v>
      </c>
      <c r="D67" s="40">
        <v>2323.8166666666666</v>
      </c>
      <c r="E67" s="40">
        <v>2305.6333333333332</v>
      </c>
      <c r="F67" s="40">
        <v>2279.8166666666666</v>
      </c>
      <c r="G67" s="40">
        <v>2261.6333333333332</v>
      </c>
      <c r="H67" s="40">
        <v>2349.6333333333332</v>
      </c>
      <c r="I67" s="40">
        <v>2367.8166666666666</v>
      </c>
      <c r="J67" s="40">
        <v>2393.6333333333332</v>
      </c>
      <c r="K67" s="31">
        <v>2342</v>
      </c>
      <c r="L67" s="31">
        <v>2298</v>
      </c>
      <c r="M67" s="31">
        <v>3.27406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137.6</v>
      </c>
      <c r="D68" s="40">
        <v>138.03333333333333</v>
      </c>
      <c r="E68" s="40">
        <v>136.56666666666666</v>
      </c>
      <c r="F68" s="40">
        <v>135.53333333333333</v>
      </c>
      <c r="G68" s="40">
        <v>134.06666666666666</v>
      </c>
      <c r="H68" s="40">
        <v>139.06666666666666</v>
      </c>
      <c r="I68" s="40">
        <v>140.5333333333333</v>
      </c>
      <c r="J68" s="40">
        <v>141.56666666666666</v>
      </c>
      <c r="K68" s="31">
        <v>139.5</v>
      </c>
      <c r="L68" s="31">
        <v>137</v>
      </c>
      <c r="M68" s="31">
        <v>4.1542899999999996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341.4</v>
      </c>
      <c r="D69" s="40">
        <v>342.55</v>
      </c>
      <c r="E69" s="40">
        <v>337.6</v>
      </c>
      <c r="F69" s="40">
        <v>333.8</v>
      </c>
      <c r="G69" s="40">
        <v>328.85</v>
      </c>
      <c r="H69" s="40">
        <v>346.35</v>
      </c>
      <c r="I69" s="40">
        <v>351.29999999999995</v>
      </c>
      <c r="J69" s="40">
        <v>355.1</v>
      </c>
      <c r="K69" s="31">
        <v>347.5</v>
      </c>
      <c r="L69" s="31">
        <v>338.75</v>
      </c>
      <c r="M69" s="31">
        <v>7.1067499999999999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304.89999999999998</v>
      </c>
      <c r="D70" s="40">
        <v>304.91666666666669</v>
      </c>
      <c r="E70" s="40">
        <v>302.58333333333337</v>
      </c>
      <c r="F70" s="40">
        <v>300.26666666666671</v>
      </c>
      <c r="G70" s="40">
        <v>297.93333333333339</v>
      </c>
      <c r="H70" s="40">
        <v>307.23333333333335</v>
      </c>
      <c r="I70" s="40">
        <v>309.56666666666672</v>
      </c>
      <c r="J70" s="40">
        <v>311.88333333333333</v>
      </c>
      <c r="K70" s="31">
        <v>307.25</v>
      </c>
      <c r="L70" s="31">
        <v>302.60000000000002</v>
      </c>
      <c r="M70" s="31">
        <v>41.479680000000002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80.2</v>
      </c>
      <c r="D71" s="40">
        <v>80.416666666666671</v>
      </c>
      <c r="E71" s="40">
        <v>79.483333333333348</v>
      </c>
      <c r="F71" s="40">
        <v>78.76666666666668</v>
      </c>
      <c r="G71" s="40">
        <v>77.833333333333357</v>
      </c>
      <c r="H71" s="40">
        <v>81.13333333333334</v>
      </c>
      <c r="I71" s="40">
        <v>82.066666666666649</v>
      </c>
      <c r="J71" s="40">
        <v>82.783333333333331</v>
      </c>
      <c r="K71" s="31">
        <v>81.349999999999994</v>
      </c>
      <c r="L71" s="31">
        <v>79.7</v>
      </c>
      <c r="M71" s="31">
        <v>255.5677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72.2</v>
      </c>
      <c r="D72" s="40">
        <v>72.349999999999994</v>
      </c>
      <c r="E72" s="40">
        <v>71.699999999999989</v>
      </c>
      <c r="F72" s="40">
        <v>71.199999999999989</v>
      </c>
      <c r="G72" s="40">
        <v>70.549999999999983</v>
      </c>
      <c r="H72" s="40">
        <v>72.849999999999994</v>
      </c>
      <c r="I72" s="40">
        <v>73.5</v>
      </c>
      <c r="J72" s="40">
        <v>74</v>
      </c>
      <c r="K72" s="31">
        <v>73</v>
      </c>
      <c r="L72" s="31">
        <v>71.849999999999994</v>
      </c>
      <c r="M72" s="31">
        <v>15.38232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23.1</v>
      </c>
      <c r="D73" s="40">
        <v>23.283333333333331</v>
      </c>
      <c r="E73" s="40">
        <v>22.666666666666664</v>
      </c>
      <c r="F73" s="40">
        <v>22.233333333333334</v>
      </c>
      <c r="G73" s="40">
        <v>21.616666666666667</v>
      </c>
      <c r="H73" s="40">
        <v>23.716666666666661</v>
      </c>
      <c r="I73" s="40">
        <v>24.333333333333329</v>
      </c>
      <c r="J73" s="40">
        <v>24.766666666666659</v>
      </c>
      <c r="K73" s="31">
        <v>23.9</v>
      </c>
      <c r="L73" s="31">
        <v>22.85</v>
      </c>
      <c r="M73" s="31">
        <v>217.99106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1583.1</v>
      </c>
      <c r="D74" s="40">
        <v>1578.3333333333333</v>
      </c>
      <c r="E74" s="40">
        <v>1562.6666666666665</v>
      </c>
      <c r="F74" s="40">
        <v>1542.2333333333333</v>
      </c>
      <c r="G74" s="40">
        <v>1526.5666666666666</v>
      </c>
      <c r="H74" s="40">
        <v>1598.7666666666664</v>
      </c>
      <c r="I74" s="40">
        <v>1614.4333333333329</v>
      </c>
      <c r="J74" s="40">
        <v>1634.8666666666663</v>
      </c>
      <c r="K74" s="31">
        <v>1594</v>
      </c>
      <c r="L74" s="31">
        <v>1557.9</v>
      </c>
      <c r="M74" s="31">
        <v>5.0608000000000004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5895.4</v>
      </c>
      <c r="D75" s="40">
        <v>5898.4666666666672</v>
      </c>
      <c r="E75" s="40">
        <v>5826.9333333333343</v>
      </c>
      <c r="F75" s="40">
        <v>5758.4666666666672</v>
      </c>
      <c r="G75" s="40">
        <v>5686.9333333333343</v>
      </c>
      <c r="H75" s="40">
        <v>5966.9333333333343</v>
      </c>
      <c r="I75" s="40">
        <v>6038.4666666666672</v>
      </c>
      <c r="J75" s="40">
        <v>6106.9333333333343</v>
      </c>
      <c r="K75" s="31">
        <v>5970</v>
      </c>
      <c r="L75" s="31">
        <v>5830</v>
      </c>
      <c r="M75" s="31">
        <v>0.12281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855.7</v>
      </c>
      <c r="D76" s="40">
        <v>860.06666666666661</v>
      </c>
      <c r="E76" s="40">
        <v>847.18333333333317</v>
      </c>
      <c r="F76" s="40">
        <v>838.66666666666652</v>
      </c>
      <c r="G76" s="40">
        <v>825.78333333333308</v>
      </c>
      <c r="H76" s="40">
        <v>868.58333333333326</v>
      </c>
      <c r="I76" s="40">
        <v>881.4666666666667</v>
      </c>
      <c r="J76" s="40">
        <v>889.98333333333335</v>
      </c>
      <c r="K76" s="31">
        <v>872.95</v>
      </c>
      <c r="L76" s="31">
        <v>851.55</v>
      </c>
      <c r="M76" s="31">
        <v>12.846590000000001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406.4</v>
      </c>
      <c r="D77" s="40">
        <v>399.54999999999995</v>
      </c>
      <c r="E77" s="40">
        <v>390.89999999999992</v>
      </c>
      <c r="F77" s="40">
        <v>375.4</v>
      </c>
      <c r="G77" s="40">
        <v>366.74999999999994</v>
      </c>
      <c r="H77" s="40">
        <v>415.0499999999999</v>
      </c>
      <c r="I77" s="40">
        <v>423.7</v>
      </c>
      <c r="J77" s="40">
        <v>439.19999999999987</v>
      </c>
      <c r="K77" s="31">
        <v>408.2</v>
      </c>
      <c r="L77" s="31">
        <v>384.05</v>
      </c>
      <c r="M77" s="31">
        <v>20.433039999999998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184.5</v>
      </c>
      <c r="D78" s="40">
        <v>183.75</v>
      </c>
      <c r="E78" s="40">
        <v>182.75</v>
      </c>
      <c r="F78" s="40">
        <v>181</v>
      </c>
      <c r="G78" s="40">
        <v>180</v>
      </c>
      <c r="H78" s="40">
        <v>185.5</v>
      </c>
      <c r="I78" s="40">
        <v>186.5</v>
      </c>
      <c r="J78" s="40">
        <v>188.25</v>
      </c>
      <c r="K78" s="31">
        <v>184.75</v>
      </c>
      <c r="L78" s="31">
        <v>182</v>
      </c>
      <c r="M78" s="31">
        <v>47.594560000000001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801.2</v>
      </c>
      <c r="D79" s="40">
        <v>801.4666666666667</v>
      </c>
      <c r="E79" s="40">
        <v>792.93333333333339</v>
      </c>
      <c r="F79" s="40">
        <v>784.66666666666674</v>
      </c>
      <c r="G79" s="40">
        <v>776.13333333333344</v>
      </c>
      <c r="H79" s="40">
        <v>809.73333333333335</v>
      </c>
      <c r="I79" s="40">
        <v>818.26666666666665</v>
      </c>
      <c r="J79" s="40">
        <v>826.5333333333333</v>
      </c>
      <c r="K79" s="31">
        <v>810</v>
      </c>
      <c r="L79" s="31">
        <v>793.2</v>
      </c>
      <c r="M79" s="31">
        <v>11.318099999999999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64.55</v>
      </c>
      <c r="D80" s="40">
        <v>64.383333333333326</v>
      </c>
      <c r="E80" s="40">
        <v>63.866666666666646</v>
      </c>
      <c r="F80" s="40">
        <v>63.183333333333323</v>
      </c>
      <c r="G80" s="40">
        <v>62.666666666666643</v>
      </c>
      <c r="H80" s="40">
        <v>65.066666666666649</v>
      </c>
      <c r="I80" s="40">
        <v>65.583333333333329</v>
      </c>
      <c r="J80" s="40">
        <v>66.266666666666652</v>
      </c>
      <c r="K80" s="31">
        <v>64.900000000000006</v>
      </c>
      <c r="L80" s="31">
        <v>63.7</v>
      </c>
      <c r="M80" s="31">
        <v>226.48697999999999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460.9</v>
      </c>
      <c r="D81" s="40">
        <v>459.2833333333333</v>
      </c>
      <c r="E81" s="40">
        <v>454.61666666666662</v>
      </c>
      <c r="F81" s="40">
        <v>448.33333333333331</v>
      </c>
      <c r="G81" s="40">
        <v>443.66666666666663</v>
      </c>
      <c r="H81" s="40">
        <v>465.56666666666661</v>
      </c>
      <c r="I81" s="40">
        <v>470.23333333333335</v>
      </c>
      <c r="J81" s="40">
        <v>476.51666666666659</v>
      </c>
      <c r="K81" s="31">
        <v>463.95</v>
      </c>
      <c r="L81" s="31">
        <v>453</v>
      </c>
      <c r="M81" s="31">
        <v>67.662480000000002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13381</v>
      </c>
      <c r="D82" s="40">
        <v>13444</v>
      </c>
      <c r="E82" s="40">
        <v>13257</v>
      </c>
      <c r="F82" s="40">
        <v>13133</v>
      </c>
      <c r="G82" s="40">
        <v>12946</v>
      </c>
      <c r="H82" s="40">
        <v>13568</v>
      </c>
      <c r="I82" s="40">
        <v>13755</v>
      </c>
      <c r="J82" s="40">
        <v>13879</v>
      </c>
      <c r="K82" s="31">
        <v>13631</v>
      </c>
      <c r="L82" s="31">
        <v>13320</v>
      </c>
      <c r="M82" s="31">
        <v>1.7319999999999999E-2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546.70000000000005</v>
      </c>
      <c r="D83" s="40">
        <v>539.44999999999993</v>
      </c>
      <c r="E83" s="40">
        <v>530.89999999999986</v>
      </c>
      <c r="F83" s="40">
        <v>515.09999999999991</v>
      </c>
      <c r="G83" s="40">
        <v>506.54999999999984</v>
      </c>
      <c r="H83" s="40">
        <v>555.24999999999989</v>
      </c>
      <c r="I83" s="40">
        <v>563.79999999999984</v>
      </c>
      <c r="J83" s="40">
        <v>579.59999999999991</v>
      </c>
      <c r="K83" s="31">
        <v>548</v>
      </c>
      <c r="L83" s="31">
        <v>523.65</v>
      </c>
      <c r="M83" s="31">
        <v>198.47955999999999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403</v>
      </c>
      <c r="D84" s="40">
        <v>402.40000000000003</v>
      </c>
      <c r="E84" s="40">
        <v>396.90000000000009</v>
      </c>
      <c r="F84" s="40">
        <v>390.80000000000007</v>
      </c>
      <c r="G84" s="40">
        <v>385.30000000000013</v>
      </c>
      <c r="H84" s="40">
        <v>408.50000000000006</v>
      </c>
      <c r="I84" s="40">
        <v>413.99999999999994</v>
      </c>
      <c r="J84" s="40">
        <v>420.1</v>
      </c>
      <c r="K84" s="31">
        <v>407.9</v>
      </c>
      <c r="L84" s="31">
        <v>396.3</v>
      </c>
      <c r="M84" s="31">
        <v>28.083639999999999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1438.7</v>
      </c>
      <c r="D85" s="40">
        <v>1436.0833333333333</v>
      </c>
      <c r="E85" s="40">
        <v>1417.6166666666666</v>
      </c>
      <c r="F85" s="40">
        <v>1396.5333333333333</v>
      </c>
      <c r="G85" s="40">
        <v>1378.0666666666666</v>
      </c>
      <c r="H85" s="40">
        <v>1457.1666666666665</v>
      </c>
      <c r="I85" s="40">
        <v>1475.6333333333332</v>
      </c>
      <c r="J85" s="40">
        <v>1496.7166666666665</v>
      </c>
      <c r="K85" s="31">
        <v>1454.55</v>
      </c>
      <c r="L85" s="31">
        <v>1415</v>
      </c>
      <c r="M85" s="31">
        <v>2.3176000000000001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405.45</v>
      </c>
      <c r="D86" s="40">
        <v>406.9666666666667</v>
      </c>
      <c r="E86" s="40">
        <v>400.88333333333338</v>
      </c>
      <c r="F86" s="40">
        <v>396.31666666666666</v>
      </c>
      <c r="G86" s="40">
        <v>390.23333333333335</v>
      </c>
      <c r="H86" s="40">
        <v>411.53333333333342</v>
      </c>
      <c r="I86" s="40">
        <v>417.61666666666667</v>
      </c>
      <c r="J86" s="40">
        <v>422.18333333333345</v>
      </c>
      <c r="K86" s="31">
        <v>413.05</v>
      </c>
      <c r="L86" s="31">
        <v>402.4</v>
      </c>
      <c r="M86" s="31">
        <v>20.4861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111.35</v>
      </c>
      <c r="D87" s="40">
        <v>111.5</v>
      </c>
      <c r="E87" s="40">
        <v>110.35</v>
      </c>
      <c r="F87" s="40">
        <v>109.35</v>
      </c>
      <c r="G87" s="40">
        <v>108.19999999999999</v>
      </c>
      <c r="H87" s="40">
        <v>112.5</v>
      </c>
      <c r="I87" s="40">
        <v>113.65</v>
      </c>
      <c r="J87" s="40">
        <v>114.65</v>
      </c>
      <c r="K87" s="31">
        <v>112.65</v>
      </c>
      <c r="L87" s="31">
        <v>110.5</v>
      </c>
      <c r="M87" s="31">
        <v>2.2307899999999998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5701.8</v>
      </c>
      <c r="D88" s="40">
        <v>5713.2666666666664</v>
      </c>
      <c r="E88" s="40">
        <v>5638.5333333333328</v>
      </c>
      <c r="F88" s="40">
        <v>5575.2666666666664</v>
      </c>
      <c r="G88" s="40">
        <v>5500.5333333333328</v>
      </c>
      <c r="H88" s="40">
        <v>5776.5333333333328</v>
      </c>
      <c r="I88" s="40">
        <v>5851.2666666666664</v>
      </c>
      <c r="J88" s="40">
        <v>5914.5333333333328</v>
      </c>
      <c r="K88" s="31">
        <v>5788</v>
      </c>
      <c r="L88" s="31">
        <v>5650</v>
      </c>
      <c r="M88" s="31">
        <v>0.19015000000000001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853.9</v>
      </c>
      <c r="D89" s="40">
        <v>852.68333333333339</v>
      </c>
      <c r="E89" s="40">
        <v>841.21666666666681</v>
      </c>
      <c r="F89" s="40">
        <v>828.53333333333342</v>
      </c>
      <c r="G89" s="40">
        <v>817.06666666666683</v>
      </c>
      <c r="H89" s="40">
        <v>865.36666666666679</v>
      </c>
      <c r="I89" s="40">
        <v>876.83333333333348</v>
      </c>
      <c r="J89" s="40">
        <v>889.51666666666677</v>
      </c>
      <c r="K89" s="31">
        <v>864.15</v>
      </c>
      <c r="L89" s="31">
        <v>840</v>
      </c>
      <c r="M89" s="31">
        <v>0.35076000000000002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1268.3</v>
      </c>
      <c r="D90" s="40">
        <v>1273.4333333333334</v>
      </c>
      <c r="E90" s="40">
        <v>1259.8666666666668</v>
      </c>
      <c r="F90" s="40">
        <v>1251.4333333333334</v>
      </c>
      <c r="G90" s="40">
        <v>1237.8666666666668</v>
      </c>
      <c r="H90" s="40">
        <v>1281.8666666666668</v>
      </c>
      <c r="I90" s="40">
        <v>1295.4333333333334</v>
      </c>
      <c r="J90" s="40">
        <v>1303.8666666666668</v>
      </c>
      <c r="K90" s="31">
        <v>1287</v>
      </c>
      <c r="L90" s="31">
        <v>1265</v>
      </c>
      <c r="M90" s="31">
        <v>0.74948999999999999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15137.3</v>
      </c>
      <c r="D91" s="40">
        <v>15156.6</v>
      </c>
      <c r="E91" s="40">
        <v>15033.25</v>
      </c>
      <c r="F91" s="40">
        <v>14929.199999999999</v>
      </c>
      <c r="G91" s="40">
        <v>14805.849999999999</v>
      </c>
      <c r="H91" s="40">
        <v>15260.650000000001</v>
      </c>
      <c r="I91" s="40">
        <v>15384.000000000004</v>
      </c>
      <c r="J91" s="40">
        <v>15488.050000000003</v>
      </c>
      <c r="K91" s="31">
        <v>15279.95</v>
      </c>
      <c r="L91" s="31">
        <v>15052.55</v>
      </c>
      <c r="M91" s="31">
        <v>0.29430000000000001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318.05</v>
      </c>
      <c r="D92" s="40">
        <v>320.68333333333334</v>
      </c>
      <c r="E92" s="40">
        <v>311.9666666666667</v>
      </c>
      <c r="F92" s="40">
        <v>305.88333333333338</v>
      </c>
      <c r="G92" s="40">
        <v>297.16666666666674</v>
      </c>
      <c r="H92" s="40">
        <v>326.76666666666665</v>
      </c>
      <c r="I92" s="40">
        <v>335.48333333333323</v>
      </c>
      <c r="J92" s="40">
        <v>341.56666666666661</v>
      </c>
      <c r="K92" s="31">
        <v>329.4</v>
      </c>
      <c r="L92" s="31">
        <v>314.60000000000002</v>
      </c>
      <c r="M92" s="31">
        <v>2.8483200000000002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3425.3</v>
      </c>
      <c r="D93" s="40">
        <v>3429.9333333333329</v>
      </c>
      <c r="E93" s="40">
        <v>3410.3666666666659</v>
      </c>
      <c r="F93" s="40">
        <v>3395.4333333333329</v>
      </c>
      <c r="G93" s="40">
        <v>3375.8666666666659</v>
      </c>
      <c r="H93" s="40">
        <v>3444.8666666666659</v>
      </c>
      <c r="I93" s="40">
        <v>3464.4333333333325</v>
      </c>
      <c r="J93" s="40">
        <v>3479.3666666666659</v>
      </c>
      <c r="K93" s="31">
        <v>3449.5</v>
      </c>
      <c r="L93" s="31">
        <v>3415</v>
      </c>
      <c r="M93" s="31">
        <v>3.8945699999999999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183.3</v>
      </c>
      <c r="D94" s="40">
        <v>181.6</v>
      </c>
      <c r="E94" s="40">
        <v>178.7</v>
      </c>
      <c r="F94" s="40">
        <v>174.1</v>
      </c>
      <c r="G94" s="40">
        <v>171.2</v>
      </c>
      <c r="H94" s="40">
        <v>186.2</v>
      </c>
      <c r="I94" s="40">
        <v>189.10000000000002</v>
      </c>
      <c r="J94" s="40">
        <v>193.7</v>
      </c>
      <c r="K94" s="31">
        <v>184.5</v>
      </c>
      <c r="L94" s="31">
        <v>177</v>
      </c>
      <c r="M94" s="31">
        <v>82.337639999999993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405.4</v>
      </c>
      <c r="D95" s="40">
        <v>405.63333333333327</v>
      </c>
      <c r="E95" s="40">
        <v>388.31666666666655</v>
      </c>
      <c r="F95" s="40">
        <v>371.23333333333329</v>
      </c>
      <c r="G95" s="40">
        <v>353.91666666666657</v>
      </c>
      <c r="H95" s="40">
        <v>422.71666666666653</v>
      </c>
      <c r="I95" s="40">
        <v>440.03333333333325</v>
      </c>
      <c r="J95" s="40">
        <v>457.1166666666665</v>
      </c>
      <c r="K95" s="31">
        <v>422.95</v>
      </c>
      <c r="L95" s="31">
        <v>388.55</v>
      </c>
      <c r="M95" s="31">
        <v>39.736460000000001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824.75</v>
      </c>
      <c r="D96" s="40">
        <v>826.2833333333333</v>
      </c>
      <c r="E96" s="40">
        <v>815.56666666666661</v>
      </c>
      <c r="F96" s="40">
        <v>806.38333333333333</v>
      </c>
      <c r="G96" s="40">
        <v>795.66666666666663</v>
      </c>
      <c r="H96" s="40">
        <v>835.46666666666658</v>
      </c>
      <c r="I96" s="40">
        <v>846.18333333333328</v>
      </c>
      <c r="J96" s="40">
        <v>855.36666666666656</v>
      </c>
      <c r="K96" s="31">
        <v>837</v>
      </c>
      <c r="L96" s="31">
        <v>817.1</v>
      </c>
      <c r="M96" s="31">
        <v>3.2543299999999999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3138.7</v>
      </c>
      <c r="D97" s="40">
        <v>3136.0833333333335</v>
      </c>
      <c r="E97" s="40">
        <v>3032.2666666666669</v>
      </c>
      <c r="F97" s="40">
        <v>2925.8333333333335</v>
      </c>
      <c r="G97" s="40">
        <v>2822.0166666666669</v>
      </c>
      <c r="H97" s="40">
        <v>3242.5166666666669</v>
      </c>
      <c r="I97" s="40">
        <v>3346.3333333333335</v>
      </c>
      <c r="J97" s="40">
        <v>3452.7666666666669</v>
      </c>
      <c r="K97" s="31">
        <v>3239.9</v>
      </c>
      <c r="L97" s="31">
        <v>3029.65</v>
      </c>
      <c r="M97" s="31">
        <v>5.0214299999999996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322.85000000000002</v>
      </c>
      <c r="D98" s="40">
        <v>313.91666666666669</v>
      </c>
      <c r="E98" s="40">
        <v>283.33333333333337</v>
      </c>
      <c r="F98" s="40">
        <v>243.81666666666666</v>
      </c>
      <c r="G98" s="40">
        <v>213.23333333333335</v>
      </c>
      <c r="H98" s="40">
        <v>353.43333333333339</v>
      </c>
      <c r="I98" s="40">
        <v>384.01666666666677</v>
      </c>
      <c r="J98" s="40">
        <v>423.53333333333342</v>
      </c>
      <c r="K98" s="31">
        <v>344.5</v>
      </c>
      <c r="L98" s="31">
        <v>274.39999999999998</v>
      </c>
      <c r="M98" s="31">
        <v>16.873149999999999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620.20000000000005</v>
      </c>
      <c r="D99" s="40">
        <v>622.4666666666667</v>
      </c>
      <c r="E99" s="40">
        <v>614.08333333333337</v>
      </c>
      <c r="F99" s="40">
        <v>607.9666666666667</v>
      </c>
      <c r="G99" s="40">
        <v>599.58333333333337</v>
      </c>
      <c r="H99" s="40">
        <v>628.58333333333337</v>
      </c>
      <c r="I99" s="40">
        <v>636.96666666666658</v>
      </c>
      <c r="J99" s="40">
        <v>643.08333333333337</v>
      </c>
      <c r="K99" s="31">
        <v>630.85</v>
      </c>
      <c r="L99" s="31">
        <v>616.35</v>
      </c>
      <c r="M99" s="31">
        <v>27.067260000000001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544.15</v>
      </c>
      <c r="D100" s="40">
        <v>541.94999999999993</v>
      </c>
      <c r="E100" s="40">
        <v>534.49999999999989</v>
      </c>
      <c r="F100" s="40">
        <v>524.84999999999991</v>
      </c>
      <c r="G100" s="40">
        <v>517.39999999999986</v>
      </c>
      <c r="H100" s="40">
        <v>551.59999999999991</v>
      </c>
      <c r="I100" s="40">
        <v>559.04999999999995</v>
      </c>
      <c r="J100" s="40">
        <v>568.69999999999993</v>
      </c>
      <c r="K100" s="31">
        <v>549.4</v>
      </c>
      <c r="L100" s="31">
        <v>532.29999999999995</v>
      </c>
      <c r="M100" s="31">
        <v>5.9591399999999997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144.9</v>
      </c>
      <c r="D101" s="40">
        <v>145.28333333333333</v>
      </c>
      <c r="E101" s="40">
        <v>144.06666666666666</v>
      </c>
      <c r="F101" s="40">
        <v>143.23333333333332</v>
      </c>
      <c r="G101" s="40">
        <v>142.01666666666665</v>
      </c>
      <c r="H101" s="40">
        <v>146.11666666666667</v>
      </c>
      <c r="I101" s="40">
        <v>147.33333333333331</v>
      </c>
      <c r="J101" s="40">
        <v>148.16666666666669</v>
      </c>
      <c r="K101" s="31">
        <v>146.5</v>
      </c>
      <c r="L101" s="31">
        <v>144.44999999999999</v>
      </c>
      <c r="M101" s="31">
        <v>44.154519999999998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748.55</v>
      </c>
      <c r="D102" s="40">
        <v>740.18333333333339</v>
      </c>
      <c r="E102" s="40">
        <v>726.36666666666679</v>
      </c>
      <c r="F102" s="40">
        <v>704.18333333333339</v>
      </c>
      <c r="G102" s="40">
        <v>690.36666666666679</v>
      </c>
      <c r="H102" s="40">
        <v>762.36666666666679</v>
      </c>
      <c r="I102" s="40">
        <v>776.18333333333339</v>
      </c>
      <c r="J102" s="40">
        <v>798.36666666666679</v>
      </c>
      <c r="K102" s="31">
        <v>754</v>
      </c>
      <c r="L102" s="31">
        <v>718</v>
      </c>
      <c r="M102" s="31">
        <v>10.17618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524.25</v>
      </c>
      <c r="D103" s="40">
        <v>527.41666666666663</v>
      </c>
      <c r="E103" s="40">
        <v>520.83333333333326</v>
      </c>
      <c r="F103" s="40">
        <v>517.41666666666663</v>
      </c>
      <c r="G103" s="40">
        <v>510.83333333333326</v>
      </c>
      <c r="H103" s="40">
        <v>530.83333333333326</v>
      </c>
      <c r="I103" s="40">
        <v>537.41666666666652</v>
      </c>
      <c r="J103" s="40">
        <v>540.83333333333326</v>
      </c>
      <c r="K103" s="31">
        <v>534</v>
      </c>
      <c r="L103" s="31">
        <v>524</v>
      </c>
      <c r="M103" s="31">
        <v>0.22639999999999999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643.79999999999995</v>
      </c>
      <c r="D104" s="40">
        <v>642.31666666666661</v>
      </c>
      <c r="E104" s="40">
        <v>636.63333333333321</v>
      </c>
      <c r="F104" s="40">
        <v>629.46666666666658</v>
      </c>
      <c r="G104" s="40">
        <v>623.78333333333319</v>
      </c>
      <c r="H104" s="40">
        <v>649.48333333333323</v>
      </c>
      <c r="I104" s="40">
        <v>655.16666666666663</v>
      </c>
      <c r="J104" s="40">
        <v>662.33333333333326</v>
      </c>
      <c r="K104" s="31">
        <v>648</v>
      </c>
      <c r="L104" s="31">
        <v>635.15</v>
      </c>
      <c r="M104" s="31">
        <v>1.4340999999999999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142.75</v>
      </c>
      <c r="D105" s="40">
        <v>142.43333333333331</v>
      </c>
      <c r="E105" s="40">
        <v>141.66666666666663</v>
      </c>
      <c r="F105" s="40">
        <v>140.58333333333331</v>
      </c>
      <c r="G105" s="40">
        <v>139.81666666666663</v>
      </c>
      <c r="H105" s="40">
        <v>143.51666666666662</v>
      </c>
      <c r="I105" s="40">
        <v>144.28333333333333</v>
      </c>
      <c r="J105" s="40">
        <v>145.36666666666662</v>
      </c>
      <c r="K105" s="31">
        <v>143.19999999999999</v>
      </c>
      <c r="L105" s="31">
        <v>141.35</v>
      </c>
      <c r="M105" s="31">
        <v>5.1651800000000003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1366.5</v>
      </c>
      <c r="D106" s="40">
        <v>1374.8666666666668</v>
      </c>
      <c r="E106" s="40">
        <v>1351.9833333333336</v>
      </c>
      <c r="F106" s="40">
        <v>1337.4666666666667</v>
      </c>
      <c r="G106" s="40">
        <v>1314.5833333333335</v>
      </c>
      <c r="H106" s="40">
        <v>1389.3833333333337</v>
      </c>
      <c r="I106" s="40">
        <v>1412.2666666666669</v>
      </c>
      <c r="J106" s="40">
        <v>1426.7833333333338</v>
      </c>
      <c r="K106" s="31">
        <v>1397.75</v>
      </c>
      <c r="L106" s="31">
        <v>1360.35</v>
      </c>
      <c r="M106" s="31">
        <v>3.5898400000000001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24.9</v>
      </c>
      <c r="D107" s="40">
        <v>25.566666666666666</v>
      </c>
      <c r="E107" s="40">
        <v>24.133333333333333</v>
      </c>
      <c r="F107" s="40">
        <v>23.366666666666667</v>
      </c>
      <c r="G107" s="40">
        <v>21.933333333333334</v>
      </c>
      <c r="H107" s="40">
        <v>26.333333333333332</v>
      </c>
      <c r="I107" s="40">
        <v>27.766666666666662</v>
      </c>
      <c r="J107" s="40">
        <v>28.533333333333331</v>
      </c>
      <c r="K107" s="31">
        <v>27</v>
      </c>
      <c r="L107" s="31">
        <v>24.8</v>
      </c>
      <c r="M107" s="31">
        <v>127.94501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1426.65</v>
      </c>
      <c r="D108" s="40">
        <v>1439.4166666666667</v>
      </c>
      <c r="E108" s="40">
        <v>1413.8833333333334</v>
      </c>
      <c r="F108" s="40">
        <v>1401.1166666666668</v>
      </c>
      <c r="G108" s="40">
        <v>1375.5833333333335</v>
      </c>
      <c r="H108" s="40">
        <v>1452.1833333333334</v>
      </c>
      <c r="I108" s="40">
        <v>1477.7166666666667</v>
      </c>
      <c r="J108" s="40">
        <v>1490.4833333333333</v>
      </c>
      <c r="K108" s="31">
        <v>1464.95</v>
      </c>
      <c r="L108" s="31">
        <v>1426.65</v>
      </c>
      <c r="M108" s="31">
        <v>2.3710200000000001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427.4</v>
      </c>
      <c r="D109" s="40">
        <v>425.98333333333335</v>
      </c>
      <c r="E109" s="40">
        <v>417.9666666666667</v>
      </c>
      <c r="F109" s="40">
        <v>408.53333333333336</v>
      </c>
      <c r="G109" s="40">
        <v>400.51666666666671</v>
      </c>
      <c r="H109" s="40">
        <v>435.41666666666669</v>
      </c>
      <c r="I109" s="40">
        <v>443.43333333333334</v>
      </c>
      <c r="J109" s="40">
        <v>452.86666666666667</v>
      </c>
      <c r="K109" s="31">
        <v>434</v>
      </c>
      <c r="L109" s="31">
        <v>416.55</v>
      </c>
      <c r="M109" s="31">
        <v>3.7030099999999999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701.35</v>
      </c>
      <c r="D110" s="40">
        <v>702.33333333333337</v>
      </c>
      <c r="E110" s="40">
        <v>695.06666666666672</v>
      </c>
      <c r="F110" s="40">
        <v>688.7833333333333</v>
      </c>
      <c r="G110" s="40">
        <v>681.51666666666665</v>
      </c>
      <c r="H110" s="40">
        <v>708.61666666666679</v>
      </c>
      <c r="I110" s="40">
        <v>715.88333333333344</v>
      </c>
      <c r="J110" s="40">
        <v>722.16666666666686</v>
      </c>
      <c r="K110" s="31">
        <v>709.6</v>
      </c>
      <c r="L110" s="31">
        <v>696.05</v>
      </c>
      <c r="M110" s="31">
        <v>2.7561499999999999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4496.05</v>
      </c>
      <c r="D111" s="40">
        <v>4460.3499999999995</v>
      </c>
      <c r="E111" s="40">
        <v>4405.6999999999989</v>
      </c>
      <c r="F111" s="40">
        <v>4315.3499999999995</v>
      </c>
      <c r="G111" s="40">
        <v>4260.6999999999989</v>
      </c>
      <c r="H111" s="40">
        <v>4550.6999999999989</v>
      </c>
      <c r="I111" s="40">
        <v>4605.3499999999985</v>
      </c>
      <c r="J111" s="40">
        <v>4695.6999999999989</v>
      </c>
      <c r="K111" s="31">
        <v>4515</v>
      </c>
      <c r="L111" s="31">
        <v>4370</v>
      </c>
      <c r="M111" s="31">
        <v>0.20993000000000001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172.8</v>
      </c>
      <c r="D112" s="40">
        <v>173.93333333333331</v>
      </c>
      <c r="E112" s="40">
        <v>169.86666666666662</v>
      </c>
      <c r="F112" s="40">
        <v>166.93333333333331</v>
      </c>
      <c r="G112" s="40">
        <v>162.86666666666662</v>
      </c>
      <c r="H112" s="40">
        <v>176.86666666666662</v>
      </c>
      <c r="I112" s="40">
        <v>180.93333333333328</v>
      </c>
      <c r="J112" s="40">
        <v>183.86666666666662</v>
      </c>
      <c r="K112" s="31">
        <v>178</v>
      </c>
      <c r="L112" s="31">
        <v>171</v>
      </c>
      <c r="M112" s="31">
        <v>1.7236800000000001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304.8</v>
      </c>
      <c r="D113" s="40">
        <v>305.21666666666664</v>
      </c>
      <c r="E113" s="40">
        <v>300.93333333333328</v>
      </c>
      <c r="F113" s="40">
        <v>297.06666666666666</v>
      </c>
      <c r="G113" s="40">
        <v>292.7833333333333</v>
      </c>
      <c r="H113" s="40">
        <v>309.08333333333326</v>
      </c>
      <c r="I113" s="40">
        <v>313.36666666666667</v>
      </c>
      <c r="J113" s="40">
        <v>317.23333333333323</v>
      </c>
      <c r="K113" s="31">
        <v>309.5</v>
      </c>
      <c r="L113" s="31">
        <v>301.35000000000002</v>
      </c>
      <c r="M113" s="31">
        <v>6.5696000000000003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679.65</v>
      </c>
      <c r="D114" s="40">
        <v>673.7166666666667</v>
      </c>
      <c r="E114" s="40">
        <v>662.43333333333339</v>
      </c>
      <c r="F114" s="40">
        <v>645.2166666666667</v>
      </c>
      <c r="G114" s="40">
        <v>633.93333333333339</v>
      </c>
      <c r="H114" s="40">
        <v>690.93333333333339</v>
      </c>
      <c r="I114" s="40">
        <v>702.2166666666667</v>
      </c>
      <c r="J114" s="40">
        <v>719.43333333333339</v>
      </c>
      <c r="K114" s="31">
        <v>685</v>
      </c>
      <c r="L114" s="31">
        <v>656.5</v>
      </c>
      <c r="M114" s="31">
        <v>1.1196200000000001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494.75</v>
      </c>
      <c r="D115" s="40">
        <v>493.98333333333335</v>
      </c>
      <c r="E115" s="40">
        <v>488.26666666666671</v>
      </c>
      <c r="F115" s="40">
        <v>481.78333333333336</v>
      </c>
      <c r="G115" s="40">
        <v>476.06666666666672</v>
      </c>
      <c r="H115" s="40">
        <v>500.4666666666667</v>
      </c>
      <c r="I115" s="40">
        <v>506.18333333333339</v>
      </c>
      <c r="J115" s="40">
        <v>512.66666666666674</v>
      </c>
      <c r="K115" s="31">
        <v>499.7</v>
      </c>
      <c r="L115" s="31">
        <v>487.5</v>
      </c>
      <c r="M115" s="31">
        <v>27.270099999999999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949.9</v>
      </c>
      <c r="D116" s="40">
        <v>951.83333333333337</v>
      </c>
      <c r="E116" s="40">
        <v>944.7166666666667</v>
      </c>
      <c r="F116" s="40">
        <v>939.5333333333333</v>
      </c>
      <c r="G116" s="40">
        <v>932.41666666666663</v>
      </c>
      <c r="H116" s="40">
        <v>957.01666666666677</v>
      </c>
      <c r="I116" s="40">
        <v>964.13333333333333</v>
      </c>
      <c r="J116" s="40">
        <v>969.31666666666683</v>
      </c>
      <c r="K116" s="31">
        <v>958.95</v>
      </c>
      <c r="L116" s="31">
        <v>946.65</v>
      </c>
      <c r="M116" s="31">
        <v>17.830690000000001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154.25</v>
      </c>
      <c r="D117" s="40">
        <v>154.75</v>
      </c>
      <c r="E117" s="40">
        <v>153.5</v>
      </c>
      <c r="F117" s="40">
        <v>152.75</v>
      </c>
      <c r="G117" s="40">
        <v>151.5</v>
      </c>
      <c r="H117" s="40">
        <v>155.5</v>
      </c>
      <c r="I117" s="40">
        <v>156.75</v>
      </c>
      <c r="J117" s="40">
        <v>157.5</v>
      </c>
      <c r="K117" s="31">
        <v>156</v>
      </c>
      <c r="L117" s="31">
        <v>154</v>
      </c>
      <c r="M117" s="31">
        <v>9.4176000000000002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144.69999999999999</v>
      </c>
      <c r="D118" s="40">
        <v>144.45000000000002</v>
      </c>
      <c r="E118" s="40">
        <v>143.50000000000003</v>
      </c>
      <c r="F118" s="40">
        <v>142.30000000000001</v>
      </c>
      <c r="G118" s="40">
        <v>141.35000000000002</v>
      </c>
      <c r="H118" s="40">
        <v>145.65000000000003</v>
      </c>
      <c r="I118" s="40">
        <v>146.60000000000002</v>
      </c>
      <c r="J118" s="40">
        <v>147.80000000000004</v>
      </c>
      <c r="K118" s="31">
        <v>145.4</v>
      </c>
      <c r="L118" s="31">
        <v>143.25</v>
      </c>
      <c r="M118" s="31">
        <v>47.725819999999999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375.7</v>
      </c>
      <c r="D119" s="40">
        <v>377.55</v>
      </c>
      <c r="E119" s="40">
        <v>373.15000000000003</v>
      </c>
      <c r="F119" s="40">
        <v>370.6</v>
      </c>
      <c r="G119" s="40">
        <v>366.20000000000005</v>
      </c>
      <c r="H119" s="40">
        <v>380.1</v>
      </c>
      <c r="I119" s="40">
        <v>384.5</v>
      </c>
      <c r="J119" s="40">
        <v>387.05</v>
      </c>
      <c r="K119" s="31">
        <v>381.95</v>
      </c>
      <c r="L119" s="31">
        <v>375</v>
      </c>
      <c r="M119" s="31">
        <v>2.5344199999999999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4663.2</v>
      </c>
      <c r="D120" s="40">
        <v>4636.0666666666666</v>
      </c>
      <c r="E120" s="40">
        <v>4582.1333333333332</v>
      </c>
      <c r="F120" s="40">
        <v>4501.0666666666666</v>
      </c>
      <c r="G120" s="40">
        <v>4447.1333333333332</v>
      </c>
      <c r="H120" s="40">
        <v>4717.1333333333332</v>
      </c>
      <c r="I120" s="40">
        <v>4771.0666666666657</v>
      </c>
      <c r="J120" s="40">
        <v>4852.1333333333332</v>
      </c>
      <c r="K120" s="31">
        <v>4690</v>
      </c>
      <c r="L120" s="31">
        <v>4555</v>
      </c>
      <c r="M120" s="31">
        <v>3.1675599999999999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1788.65</v>
      </c>
      <c r="D121" s="40">
        <v>1779.3666666666668</v>
      </c>
      <c r="E121" s="40">
        <v>1763.7333333333336</v>
      </c>
      <c r="F121" s="40">
        <v>1738.8166666666668</v>
      </c>
      <c r="G121" s="40">
        <v>1723.1833333333336</v>
      </c>
      <c r="H121" s="40">
        <v>1804.2833333333335</v>
      </c>
      <c r="I121" s="40">
        <v>1819.9166666666667</v>
      </c>
      <c r="J121" s="40">
        <v>1844.8333333333335</v>
      </c>
      <c r="K121" s="31">
        <v>1795</v>
      </c>
      <c r="L121" s="31">
        <v>1754.45</v>
      </c>
      <c r="M121" s="31">
        <v>5.3235099999999997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3364.4</v>
      </c>
      <c r="D122" s="40">
        <v>3404.5</v>
      </c>
      <c r="E122" s="40">
        <v>3310</v>
      </c>
      <c r="F122" s="40">
        <v>3255.6</v>
      </c>
      <c r="G122" s="40">
        <v>3161.1</v>
      </c>
      <c r="H122" s="40">
        <v>3458.9</v>
      </c>
      <c r="I122" s="40">
        <v>3553.4</v>
      </c>
      <c r="J122" s="40">
        <v>3607.8</v>
      </c>
      <c r="K122" s="31">
        <v>3499</v>
      </c>
      <c r="L122" s="31">
        <v>3350.1</v>
      </c>
      <c r="M122" s="31">
        <v>1.86965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668.3</v>
      </c>
      <c r="D123" s="40">
        <v>669.16666666666663</v>
      </c>
      <c r="E123" s="40">
        <v>662.33333333333326</v>
      </c>
      <c r="F123" s="40">
        <v>656.36666666666667</v>
      </c>
      <c r="G123" s="40">
        <v>649.5333333333333</v>
      </c>
      <c r="H123" s="40">
        <v>675.13333333333321</v>
      </c>
      <c r="I123" s="40">
        <v>681.96666666666647</v>
      </c>
      <c r="J123" s="40">
        <v>687.93333333333317</v>
      </c>
      <c r="K123" s="31">
        <v>676</v>
      </c>
      <c r="L123" s="31">
        <v>663.2</v>
      </c>
      <c r="M123" s="31">
        <v>13.156790000000001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866.85</v>
      </c>
      <c r="D124" s="40">
        <v>870.63333333333321</v>
      </c>
      <c r="E124" s="40">
        <v>858.26666666666642</v>
      </c>
      <c r="F124" s="40">
        <v>849.68333333333317</v>
      </c>
      <c r="G124" s="40">
        <v>837.31666666666638</v>
      </c>
      <c r="H124" s="40">
        <v>879.21666666666647</v>
      </c>
      <c r="I124" s="40">
        <v>891.58333333333326</v>
      </c>
      <c r="J124" s="40">
        <v>900.16666666666652</v>
      </c>
      <c r="K124" s="31">
        <v>883</v>
      </c>
      <c r="L124" s="31">
        <v>862.05</v>
      </c>
      <c r="M124" s="31">
        <v>3.4704999999999999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700</v>
      </c>
      <c r="D125" s="40">
        <v>703.51666666666677</v>
      </c>
      <c r="E125" s="40">
        <v>694.48333333333358</v>
      </c>
      <c r="F125" s="40">
        <v>688.96666666666681</v>
      </c>
      <c r="G125" s="40">
        <v>679.93333333333362</v>
      </c>
      <c r="H125" s="40">
        <v>709.03333333333353</v>
      </c>
      <c r="I125" s="40">
        <v>718.06666666666661</v>
      </c>
      <c r="J125" s="40">
        <v>723.58333333333348</v>
      </c>
      <c r="K125" s="31">
        <v>712.55</v>
      </c>
      <c r="L125" s="31">
        <v>698</v>
      </c>
      <c r="M125" s="31">
        <v>0.59575999999999996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472.75</v>
      </c>
      <c r="D126" s="40">
        <v>470.48333333333335</v>
      </c>
      <c r="E126" s="40">
        <v>461.26666666666671</v>
      </c>
      <c r="F126" s="40">
        <v>449.78333333333336</v>
      </c>
      <c r="G126" s="40">
        <v>440.56666666666672</v>
      </c>
      <c r="H126" s="40">
        <v>481.9666666666667</v>
      </c>
      <c r="I126" s="40">
        <v>491.18333333333339</v>
      </c>
      <c r="J126" s="40">
        <v>502.66666666666669</v>
      </c>
      <c r="K126" s="31">
        <v>479.7</v>
      </c>
      <c r="L126" s="31">
        <v>459</v>
      </c>
      <c r="M126" s="31">
        <v>26.41057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864.95</v>
      </c>
      <c r="D127" s="40">
        <v>865.94999999999993</v>
      </c>
      <c r="E127" s="40">
        <v>858.99999999999989</v>
      </c>
      <c r="F127" s="40">
        <v>853.05</v>
      </c>
      <c r="G127" s="40">
        <v>846.09999999999991</v>
      </c>
      <c r="H127" s="40">
        <v>871.89999999999986</v>
      </c>
      <c r="I127" s="40">
        <v>878.84999999999991</v>
      </c>
      <c r="J127" s="40">
        <v>884.79999999999984</v>
      </c>
      <c r="K127" s="31">
        <v>872.9</v>
      </c>
      <c r="L127" s="31">
        <v>860</v>
      </c>
      <c r="M127" s="31">
        <v>5.8359100000000002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1031.75</v>
      </c>
      <c r="D128" s="40">
        <v>1024</v>
      </c>
      <c r="E128" s="40">
        <v>993</v>
      </c>
      <c r="F128" s="40">
        <v>954.25</v>
      </c>
      <c r="G128" s="40">
        <v>923.25</v>
      </c>
      <c r="H128" s="40">
        <v>1062.75</v>
      </c>
      <c r="I128" s="40">
        <v>1093.75</v>
      </c>
      <c r="J128" s="40">
        <v>1132.5</v>
      </c>
      <c r="K128" s="31">
        <v>1055</v>
      </c>
      <c r="L128" s="31">
        <v>985.25</v>
      </c>
      <c r="M128" s="31">
        <v>6.66432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103.9</v>
      </c>
      <c r="D129" s="40">
        <v>104.45</v>
      </c>
      <c r="E129" s="40">
        <v>102.95</v>
      </c>
      <c r="F129" s="40">
        <v>102</v>
      </c>
      <c r="G129" s="40">
        <v>100.5</v>
      </c>
      <c r="H129" s="40">
        <v>105.4</v>
      </c>
      <c r="I129" s="40">
        <v>106.9</v>
      </c>
      <c r="J129" s="40">
        <v>107.85000000000001</v>
      </c>
      <c r="K129" s="31">
        <v>105.95</v>
      </c>
      <c r="L129" s="31">
        <v>103.5</v>
      </c>
      <c r="M129" s="31">
        <v>8.50352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949</v>
      </c>
      <c r="D130" s="40">
        <v>959.18333333333339</v>
      </c>
      <c r="E130" s="40">
        <v>929.86666666666679</v>
      </c>
      <c r="F130" s="40">
        <v>910.73333333333335</v>
      </c>
      <c r="G130" s="40">
        <v>881.41666666666674</v>
      </c>
      <c r="H130" s="40">
        <v>978.31666666666683</v>
      </c>
      <c r="I130" s="40">
        <v>1007.6333333333334</v>
      </c>
      <c r="J130" s="40">
        <v>1026.7666666666669</v>
      </c>
      <c r="K130" s="31">
        <v>988.5</v>
      </c>
      <c r="L130" s="31">
        <v>940.05</v>
      </c>
      <c r="M130" s="31">
        <v>3.4390700000000001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330.5</v>
      </c>
      <c r="D131" s="40">
        <v>330.41666666666669</v>
      </c>
      <c r="E131" s="40">
        <v>326.08333333333337</v>
      </c>
      <c r="F131" s="40">
        <v>321.66666666666669</v>
      </c>
      <c r="G131" s="40">
        <v>317.33333333333337</v>
      </c>
      <c r="H131" s="40">
        <v>334.83333333333337</v>
      </c>
      <c r="I131" s="40">
        <v>339.16666666666674</v>
      </c>
      <c r="J131" s="40">
        <v>343.58333333333337</v>
      </c>
      <c r="K131" s="31">
        <v>334.75</v>
      </c>
      <c r="L131" s="31">
        <v>326</v>
      </c>
      <c r="M131" s="31">
        <v>92.500399999999999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588.45000000000005</v>
      </c>
      <c r="D132" s="40">
        <v>589.46666666666658</v>
      </c>
      <c r="E132" s="40">
        <v>583.53333333333319</v>
      </c>
      <c r="F132" s="40">
        <v>578.61666666666656</v>
      </c>
      <c r="G132" s="40">
        <v>572.68333333333317</v>
      </c>
      <c r="H132" s="40">
        <v>594.38333333333321</v>
      </c>
      <c r="I132" s="40">
        <v>600.31666666666661</v>
      </c>
      <c r="J132" s="40">
        <v>605.23333333333323</v>
      </c>
      <c r="K132" s="31">
        <v>595.4</v>
      </c>
      <c r="L132" s="31">
        <v>584.54999999999995</v>
      </c>
      <c r="M132" s="31">
        <v>11.919079999999999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2222.1999999999998</v>
      </c>
      <c r="D133" s="40">
        <v>2233.0499999999997</v>
      </c>
      <c r="E133" s="40">
        <v>2194.0999999999995</v>
      </c>
      <c r="F133" s="40">
        <v>2165.9999999999995</v>
      </c>
      <c r="G133" s="40">
        <v>2127.0499999999993</v>
      </c>
      <c r="H133" s="40">
        <v>2261.1499999999996</v>
      </c>
      <c r="I133" s="40">
        <v>2300.0999999999995</v>
      </c>
      <c r="J133" s="40">
        <v>2328.1999999999998</v>
      </c>
      <c r="K133" s="31">
        <v>2272</v>
      </c>
      <c r="L133" s="31">
        <v>2204.9499999999998</v>
      </c>
      <c r="M133" s="31">
        <v>1.9493499999999999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1929.45</v>
      </c>
      <c r="D134" s="40">
        <v>1929.2833333333335</v>
      </c>
      <c r="E134" s="40">
        <v>1910.166666666667</v>
      </c>
      <c r="F134" s="40">
        <v>1890.8833333333334</v>
      </c>
      <c r="G134" s="40">
        <v>1871.7666666666669</v>
      </c>
      <c r="H134" s="40">
        <v>1948.5666666666671</v>
      </c>
      <c r="I134" s="40">
        <v>1967.6833333333334</v>
      </c>
      <c r="J134" s="40">
        <v>1986.9666666666672</v>
      </c>
      <c r="K134" s="31">
        <v>1948.4</v>
      </c>
      <c r="L134" s="31">
        <v>1910</v>
      </c>
      <c r="M134" s="31">
        <v>6.0160799999999997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176.25</v>
      </c>
      <c r="D135" s="40">
        <v>177.15</v>
      </c>
      <c r="E135" s="40">
        <v>173.4</v>
      </c>
      <c r="F135" s="40">
        <v>170.55</v>
      </c>
      <c r="G135" s="40">
        <v>166.8</v>
      </c>
      <c r="H135" s="40">
        <v>180</v>
      </c>
      <c r="I135" s="40">
        <v>183.75</v>
      </c>
      <c r="J135" s="40">
        <v>186.6</v>
      </c>
      <c r="K135" s="31">
        <v>180.9</v>
      </c>
      <c r="L135" s="31">
        <v>174.3</v>
      </c>
      <c r="M135" s="31">
        <v>17.765080000000001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202.1</v>
      </c>
      <c r="D136" s="40">
        <v>203.81666666666669</v>
      </c>
      <c r="E136" s="40">
        <v>198.13333333333338</v>
      </c>
      <c r="F136" s="40">
        <v>194.16666666666669</v>
      </c>
      <c r="G136" s="40">
        <v>188.48333333333338</v>
      </c>
      <c r="H136" s="40">
        <v>207.78333333333339</v>
      </c>
      <c r="I136" s="40">
        <v>213.46666666666673</v>
      </c>
      <c r="J136" s="40">
        <v>217.43333333333339</v>
      </c>
      <c r="K136" s="31">
        <v>209.5</v>
      </c>
      <c r="L136" s="31">
        <v>199.85</v>
      </c>
      <c r="M136" s="31">
        <v>12.94244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1000.3</v>
      </c>
      <c r="D137" s="40">
        <v>996.75</v>
      </c>
      <c r="E137" s="40">
        <v>988.9</v>
      </c>
      <c r="F137" s="40">
        <v>977.5</v>
      </c>
      <c r="G137" s="40">
        <v>969.65</v>
      </c>
      <c r="H137" s="40">
        <v>1008.15</v>
      </c>
      <c r="I137" s="40">
        <v>1015.9999999999999</v>
      </c>
      <c r="J137" s="40">
        <v>1027.4000000000001</v>
      </c>
      <c r="K137" s="31">
        <v>1004.6</v>
      </c>
      <c r="L137" s="31">
        <v>985.35</v>
      </c>
      <c r="M137" s="31">
        <v>0.67425999999999997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563.9</v>
      </c>
      <c r="D138" s="40">
        <v>568.56666666666661</v>
      </c>
      <c r="E138" s="40">
        <v>558.33333333333326</v>
      </c>
      <c r="F138" s="40">
        <v>552.76666666666665</v>
      </c>
      <c r="G138" s="40">
        <v>542.5333333333333</v>
      </c>
      <c r="H138" s="40">
        <v>574.13333333333321</v>
      </c>
      <c r="I138" s="40">
        <v>584.36666666666656</v>
      </c>
      <c r="J138" s="40">
        <v>589.93333333333317</v>
      </c>
      <c r="K138" s="31">
        <v>578.79999999999995</v>
      </c>
      <c r="L138" s="31">
        <v>563</v>
      </c>
      <c r="M138" s="31">
        <v>2.44008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14.05</v>
      </c>
      <c r="D139" s="40">
        <v>14.1</v>
      </c>
      <c r="E139" s="40">
        <v>13.899999999999999</v>
      </c>
      <c r="F139" s="40">
        <v>13.749999999999998</v>
      </c>
      <c r="G139" s="40">
        <v>13.549999999999997</v>
      </c>
      <c r="H139" s="40">
        <v>14.25</v>
      </c>
      <c r="I139" s="40">
        <v>14.45</v>
      </c>
      <c r="J139" s="40">
        <v>14.600000000000001</v>
      </c>
      <c r="K139" s="31">
        <v>14.3</v>
      </c>
      <c r="L139" s="31">
        <v>13.95</v>
      </c>
      <c r="M139" s="31">
        <v>41.349789999999999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215.85</v>
      </c>
      <c r="D140" s="40">
        <v>218.33333333333334</v>
      </c>
      <c r="E140" s="40">
        <v>211.81666666666669</v>
      </c>
      <c r="F140" s="40">
        <v>207.78333333333336</v>
      </c>
      <c r="G140" s="40">
        <v>201.26666666666671</v>
      </c>
      <c r="H140" s="40">
        <v>222.36666666666667</v>
      </c>
      <c r="I140" s="40">
        <v>228.88333333333333</v>
      </c>
      <c r="J140" s="40">
        <v>232.91666666666666</v>
      </c>
      <c r="K140" s="31">
        <v>224.85</v>
      </c>
      <c r="L140" s="31">
        <v>214.3</v>
      </c>
      <c r="M140" s="31">
        <v>9.5135100000000001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4843.25</v>
      </c>
      <c r="D141" s="40">
        <v>4823.0166666666664</v>
      </c>
      <c r="E141" s="40">
        <v>4789.6333333333332</v>
      </c>
      <c r="F141" s="40">
        <v>4736.0166666666664</v>
      </c>
      <c r="G141" s="40">
        <v>4702.6333333333332</v>
      </c>
      <c r="H141" s="40">
        <v>4876.6333333333332</v>
      </c>
      <c r="I141" s="40">
        <v>4910.0166666666664</v>
      </c>
      <c r="J141" s="40">
        <v>4963.6333333333332</v>
      </c>
      <c r="K141" s="31">
        <v>4856.3999999999996</v>
      </c>
      <c r="L141" s="31">
        <v>4769.3999999999996</v>
      </c>
      <c r="M141" s="31">
        <v>3.8499300000000001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4586.3999999999996</v>
      </c>
      <c r="D142" s="40">
        <v>4588.4833333333327</v>
      </c>
      <c r="E142" s="40">
        <v>4538.0166666666655</v>
      </c>
      <c r="F142" s="40">
        <v>4489.6333333333332</v>
      </c>
      <c r="G142" s="40">
        <v>4439.1666666666661</v>
      </c>
      <c r="H142" s="40">
        <v>4636.866666666665</v>
      </c>
      <c r="I142" s="40">
        <v>4687.3333333333321</v>
      </c>
      <c r="J142" s="40">
        <v>4735.7166666666644</v>
      </c>
      <c r="K142" s="31">
        <v>4638.95</v>
      </c>
      <c r="L142" s="31">
        <v>4540.1000000000004</v>
      </c>
      <c r="M142" s="31">
        <v>1.2650300000000001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3332.95</v>
      </c>
      <c r="D143" s="40">
        <v>3348.8166666666671</v>
      </c>
      <c r="E143" s="40">
        <v>3299.6833333333343</v>
      </c>
      <c r="F143" s="40">
        <v>3266.4166666666674</v>
      </c>
      <c r="G143" s="40">
        <v>3217.2833333333347</v>
      </c>
      <c r="H143" s="40">
        <v>3382.0833333333339</v>
      </c>
      <c r="I143" s="40">
        <v>3431.2166666666662</v>
      </c>
      <c r="J143" s="40">
        <v>3464.4833333333336</v>
      </c>
      <c r="K143" s="31">
        <v>3397.95</v>
      </c>
      <c r="L143" s="31">
        <v>3315.55</v>
      </c>
      <c r="M143" s="31">
        <v>3.4066999999999998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5384.5</v>
      </c>
      <c r="D144" s="40">
        <v>5368.3499999999995</v>
      </c>
      <c r="E144" s="40">
        <v>5342.6999999999989</v>
      </c>
      <c r="F144" s="40">
        <v>5300.9</v>
      </c>
      <c r="G144" s="40">
        <v>5275.2499999999991</v>
      </c>
      <c r="H144" s="40">
        <v>5410.1499999999987</v>
      </c>
      <c r="I144" s="40">
        <v>5435.7999999999984</v>
      </c>
      <c r="J144" s="40">
        <v>5477.5999999999985</v>
      </c>
      <c r="K144" s="31">
        <v>5394</v>
      </c>
      <c r="L144" s="31">
        <v>5326.55</v>
      </c>
      <c r="M144" s="31">
        <v>1.8584799999999999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413.15</v>
      </c>
      <c r="D145" s="40">
        <v>414.31666666666666</v>
      </c>
      <c r="E145" s="40">
        <v>410.63333333333333</v>
      </c>
      <c r="F145" s="40">
        <v>408.11666666666667</v>
      </c>
      <c r="G145" s="40">
        <v>404.43333333333334</v>
      </c>
      <c r="H145" s="40">
        <v>416.83333333333331</v>
      </c>
      <c r="I145" s="40">
        <v>420.51666666666659</v>
      </c>
      <c r="J145" s="40">
        <v>423.0333333333333</v>
      </c>
      <c r="K145" s="31">
        <v>418</v>
      </c>
      <c r="L145" s="31">
        <v>411.8</v>
      </c>
      <c r="M145" s="31">
        <v>2.4321000000000002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112.3</v>
      </c>
      <c r="D146" s="40">
        <v>112.06666666666666</v>
      </c>
      <c r="E146" s="40">
        <v>110.93333333333332</v>
      </c>
      <c r="F146" s="40">
        <v>109.56666666666666</v>
      </c>
      <c r="G146" s="40">
        <v>108.43333333333332</v>
      </c>
      <c r="H146" s="40">
        <v>113.43333333333332</v>
      </c>
      <c r="I146" s="40">
        <v>114.56666666666665</v>
      </c>
      <c r="J146" s="40">
        <v>115.93333333333332</v>
      </c>
      <c r="K146" s="31">
        <v>113.2</v>
      </c>
      <c r="L146" s="31">
        <v>110.7</v>
      </c>
      <c r="M146" s="31">
        <v>4.6787000000000001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250.7</v>
      </c>
      <c r="D147" s="40">
        <v>247.98333333333335</v>
      </c>
      <c r="E147" s="40">
        <v>242.9666666666667</v>
      </c>
      <c r="F147" s="40">
        <v>235.23333333333335</v>
      </c>
      <c r="G147" s="40">
        <v>230.2166666666667</v>
      </c>
      <c r="H147" s="40">
        <v>255.7166666666667</v>
      </c>
      <c r="I147" s="40">
        <v>260.73333333333335</v>
      </c>
      <c r="J147" s="40">
        <v>268.4666666666667</v>
      </c>
      <c r="K147" s="31">
        <v>253</v>
      </c>
      <c r="L147" s="31">
        <v>240.25</v>
      </c>
      <c r="M147" s="31">
        <v>4.7001499999999998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92.1</v>
      </c>
      <c r="D148" s="40">
        <v>92.033333333333346</v>
      </c>
      <c r="E148" s="40">
        <v>90.916666666666686</v>
      </c>
      <c r="F148" s="40">
        <v>89.733333333333334</v>
      </c>
      <c r="G148" s="40">
        <v>88.616666666666674</v>
      </c>
      <c r="H148" s="40">
        <v>93.216666666666697</v>
      </c>
      <c r="I148" s="40">
        <v>94.333333333333343</v>
      </c>
      <c r="J148" s="40">
        <v>95.516666666666708</v>
      </c>
      <c r="K148" s="31">
        <v>93.15</v>
      </c>
      <c r="L148" s="31">
        <v>90.85</v>
      </c>
      <c r="M148" s="31">
        <v>67.941320000000005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2560.1</v>
      </c>
      <c r="D149" s="40">
        <v>2558.0166666666664</v>
      </c>
      <c r="E149" s="40">
        <v>2531.083333333333</v>
      </c>
      <c r="F149" s="40">
        <v>2502.0666666666666</v>
      </c>
      <c r="G149" s="40">
        <v>2475.1333333333332</v>
      </c>
      <c r="H149" s="40">
        <v>2587.0333333333328</v>
      </c>
      <c r="I149" s="40">
        <v>2613.9666666666662</v>
      </c>
      <c r="J149" s="40">
        <v>2642.9833333333327</v>
      </c>
      <c r="K149" s="31">
        <v>2584.9499999999998</v>
      </c>
      <c r="L149" s="31">
        <v>2529</v>
      </c>
      <c r="M149" s="31">
        <v>13.21161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207.2</v>
      </c>
      <c r="D150" s="40">
        <v>207.98333333333335</v>
      </c>
      <c r="E150" s="40">
        <v>205.2166666666667</v>
      </c>
      <c r="F150" s="40">
        <v>203.23333333333335</v>
      </c>
      <c r="G150" s="40">
        <v>200.4666666666667</v>
      </c>
      <c r="H150" s="40">
        <v>209.9666666666667</v>
      </c>
      <c r="I150" s="40">
        <v>212.73333333333335</v>
      </c>
      <c r="J150" s="40">
        <v>214.7166666666667</v>
      </c>
      <c r="K150" s="31">
        <v>210.75</v>
      </c>
      <c r="L150" s="31">
        <v>206</v>
      </c>
      <c r="M150" s="31">
        <v>3.3579400000000001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548.1</v>
      </c>
      <c r="D151" s="40">
        <v>545.16666666666663</v>
      </c>
      <c r="E151" s="40">
        <v>538.43333333333328</v>
      </c>
      <c r="F151" s="40">
        <v>528.76666666666665</v>
      </c>
      <c r="G151" s="40">
        <v>522.0333333333333</v>
      </c>
      <c r="H151" s="40">
        <v>554.83333333333326</v>
      </c>
      <c r="I151" s="40">
        <v>561.56666666666661</v>
      </c>
      <c r="J151" s="40">
        <v>571.23333333333323</v>
      </c>
      <c r="K151" s="31">
        <v>551.9</v>
      </c>
      <c r="L151" s="31">
        <v>535.5</v>
      </c>
      <c r="M151" s="31">
        <v>3.8106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1634.5</v>
      </c>
      <c r="D152" s="40">
        <v>1636.95</v>
      </c>
      <c r="E152" s="40">
        <v>1617.5500000000002</v>
      </c>
      <c r="F152" s="40">
        <v>1600.6000000000001</v>
      </c>
      <c r="G152" s="40">
        <v>1581.2000000000003</v>
      </c>
      <c r="H152" s="40">
        <v>1653.9</v>
      </c>
      <c r="I152" s="40">
        <v>1673.3000000000002</v>
      </c>
      <c r="J152" s="40">
        <v>1690.25</v>
      </c>
      <c r="K152" s="31">
        <v>1656.35</v>
      </c>
      <c r="L152" s="31">
        <v>1620</v>
      </c>
      <c r="M152" s="31">
        <v>1.3670500000000001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75.95</v>
      </c>
      <c r="D153" s="40">
        <v>76.216666666666683</v>
      </c>
      <c r="E153" s="40">
        <v>75.53333333333336</v>
      </c>
      <c r="F153" s="40">
        <v>75.116666666666674</v>
      </c>
      <c r="G153" s="40">
        <v>74.433333333333351</v>
      </c>
      <c r="H153" s="40">
        <v>76.633333333333368</v>
      </c>
      <c r="I153" s="40">
        <v>77.316666666666677</v>
      </c>
      <c r="J153" s="40">
        <v>77.733333333333377</v>
      </c>
      <c r="K153" s="31">
        <v>76.900000000000006</v>
      </c>
      <c r="L153" s="31">
        <v>75.8</v>
      </c>
      <c r="M153" s="31">
        <v>11.70946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127.65</v>
      </c>
      <c r="D154" s="40">
        <v>125.71666666666665</v>
      </c>
      <c r="E154" s="40">
        <v>121.43333333333331</v>
      </c>
      <c r="F154" s="40">
        <v>115.21666666666665</v>
      </c>
      <c r="G154" s="40">
        <v>110.93333333333331</v>
      </c>
      <c r="H154" s="40">
        <v>131.93333333333331</v>
      </c>
      <c r="I154" s="40">
        <v>136.21666666666664</v>
      </c>
      <c r="J154" s="40">
        <v>142.43333333333331</v>
      </c>
      <c r="K154" s="31">
        <v>130</v>
      </c>
      <c r="L154" s="31">
        <v>119.5</v>
      </c>
      <c r="M154" s="31">
        <v>46.161969999999997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760.9</v>
      </c>
      <c r="D155" s="40">
        <v>757.91666666666663</v>
      </c>
      <c r="E155" s="40">
        <v>746.08333333333326</v>
      </c>
      <c r="F155" s="40">
        <v>731.26666666666665</v>
      </c>
      <c r="G155" s="40">
        <v>719.43333333333328</v>
      </c>
      <c r="H155" s="40">
        <v>772.73333333333323</v>
      </c>
      <c r="I155" s="40">
        <v>784.56666666666649</v>
      </c>
      <c r="J155" s="40">
        <v>799.38333333333321</v>
      </c>
      <c r="K155" s="31">
        <v>769.75</v>
      </c>
      <c r="L155" s="31">
        <v>743.1</v>
      </c>
      <c r="M155" s="31">
        <v>1.00884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1166.95</v>
      </c>
      <c r="D156" s="40">
        <v>1170.8500000000001</v>
      </c>
      <c r="E156" s="40">
        <v>1160.5000000000002</v>
      </c>
      <c r="F156" s="40">
        <v>1154.0500000000002</v>
      </c>
      <c r="G156" s="40">
        <v>1143.7000000000003</v>
      </c>
      <c r="H156" s="40">
        <v>1177.3000000000002</v>
      </c>
      <c r="I156" s="40">
        <v>1187.6500000000001</v>
      </c>
      <c r="J156" s="40">
        <v>1194.1000000000001</v>
      </c>
      <c r="K156" s="31">
        <v>1181.2</v>
      </c>
      <c r="L156" s="31">
        <v>1164.4000000000001</v>
      </c>
      <c r="M156" s="31">
        <v>5.2466299999999997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179.2</v>
      </c>
      <c r="D157" s="40">
        <v>179.48333333333332</v>
      </c>
      <c r="E157" s="40">
        <v>178.36666666666665</v>
      </c>
      <c r="F157" s="40">
        <v>177.53333333333333</v>
      </c>
      <c r="G157" s="40">
        <v>176.41666666666666</v>
      </c>
      <c r="H157" s="40">
        <v>180.31666666666663</v>
      </c>
      <c r="I157" s="40">
        <v>181.43333333333331</v>
      </c>
      <c r="J157" s="40">
        <v>182.26666666666662</v>
      </c>
      <c r="K157" s="31">
        <v>180.6</v>
      </c>
      <c r="L157" s="31">
        <v>178.65</v>
      </c>
      <c r="M157" s="31">
        <v>15.03764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381.65</v>
      </c>
      <c r="D158" s="40">
        <v>380.88333333333338</v>
      </c>
      <c r="E158" s="40">
        <v>373.76666666666677</v>
      </c>
      <c r="F158" s="40">
        <v>365.88333333333338</v>
      </c>
      <c r="G158" s="40">
        <v>358.76666666666677</v>
      </c>
      <c r="H158" s="40">
        <v>388.76666666666677</v>
      </c>
      <c r="I158" s="40">
        <v>395.88333333333344</v>
      </c>
      <c r="J158" s="40">
        <v>403.76666666666677</v>
      </c>
      <c r="K158" s="31">
        <v>388</v>
      </c>
      <c r="L158" s="31">
        <v>373</v>
      </c>
      <c r="M158" s="31">
        <v>5.4726499999999998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84.25</v>
      </c>
      <c r="D159" s="40">
        <v>84.5</v>
      </c>
      <c r="E159" s="40">
        <v>83.6</v>
      </c>
      <c r="F159" s="40">
        <v>82.949999999999989</v>
      </c>
      <c r="G159" s="40">
        <v>82.049999999999983</v>
      </c>
      <c r="H159" s="40">
        <v>85.15</v>
      </c>
      <c r="I159" s="40">
        <v>86.050000000000011</v>
      </c>
      <c r="J159" s="40">
        <v>86.700000000000017</v>
      </c>
      <c r="K159" s="31">
        <v>85.4</v>
      </c>
      <c r="L159" s="31">
        <v>83.85</v>
      </c>
      <c r="M159" s="31">
        <v>119.82348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2924.9</v>
      </c>
      <c r="D160" s="40">
        <v>2933.9833333333336</v>
      </c>
      <c r="E160" s="40">
        <v>2901.9666666666672</v>
      </c>
      <c r="F160" s="40">
        <v>2879.0333333333338</v>
      </c>
      <c r="G160" s="40">
        <v>2847.0166666666673</v>
      </c>
      <c r="H160" s="40">
        <v>2956.916666666667</v>
      </c>
      <c r="I160" s="40">
        <v>2988.9333333333334</v>
      </c>
      <c r="J160" s="40">
        <v>3011.8666666666668</v>
      </c>
      <c r="K160" s="31">
        <v>2966</v>
      </c>
      <c r="L160" s="31">
        <v>2911.05</v>
      </c>
      <c r="M160" s="31">
        <v>0.16045999999999999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515</v>
      </c>
      <c r="D161" s="40">
        <v>519.65</v>
      </c>
      <c r="E161" s="40">
        <v>507.34999999999991</v>
      </c>
      <c r="F161" s="40">
        <v>499.69999999999993</v>
      </c>
      <c r="G161" s="40">
        <v>487.39999999999986</v>
      </c>
      <c r="H161" s="40">
        <v>527.29999999999995</v>
      </c>
      <c r="I161" s="40">
        <v>539.59999999999991</v>
      </c>
      <c r="J161" s="40">
        <v>547.25</v>
      </c>
      <c r="K161" s="31">
        <v>531.95000000000005</v>
      </c>
      <c r="L161" s="31">
        <v>512</v>
      </c>
      <c r="M161" s="31">
        <v>3.4427400000000001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177.55</v>
      </c>
      <c r="D162" s="40">
        <v>177.33333333333334</v>
      </c>
      <c r="E162" s="40">
        <v>176.26666666666668</v>
      </c>
      <c r="F162" s="40">
        <v>174.98333333333335</v>
      </c>
      <c r="G162" s="40">
        <v>173.91666666666669</v>
      </c>
      <c r="H162" s="40">
        <v>178.61666666666667</v>
      </c>
      <c r="I162" s="40">
        <v>179.68333333333334</v>
      </c>
      <c r="J162" s="40">
        <v>180.96666666666667</v>
      </c>
      <c r="K162" s="31">
        <v>178.4</v>
      </c>
      <c r="L162" s="31">
        <v>176.05</v>
      </c>
      <c r="M162" s="31">
        <v>6.1301600000000001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225.6</v>
      </c>
      <c r="D163" s="40">
        <v>224.45000000000002</v>
      </c>
      <c r="E163" s="40">
        <v>220.65000000000003</v>
      </c>
      <c r="F163" s="40">
        <v>215.70000000000002</v>
      </c>
      <c r="G163" s="40">
        <v>211.90000000000003</v>
      </c>
      <c r="H163" s="40">
        <v>229.40000000000003</v>
      </c>
      <c r="I163" s="40">
        <v>233.20000000000005</v>
      </c>
      <c r="J163" s="40">
        <v>238.15000000000003</v>
      </c>
      <c r="K163" s="31">
        <v>228.25</v>
      </c>
      <c r="L163" s="31">
        <v>219.5</v>
      </c>
      <c r="M163" s="31">
        <v>72.945700000000002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239.25</v>
      </c>
      <c r="D164" s="40">
        <v>238.75</v>
      </c>
      <c r="E164" s="40">
        <v>236.7</v>
      </c>
      <c r="F164" s="40">
        <v>234.14999999999998</v>
      </c>
      <c r="G164" s="40">
        <v>232.09999999999997</v>
      </c>
      <c r="H164" s="40">
        <v>241.3</v>
      </c>
      <c r="I164" s="40">
        <v>243.35000000000002</v>
      </c>
      <c r="J164" s="40">
        <v>245.90000000000003</v>
      </c>
      <c r="K164" s="31">
        <v>240.8</v>
      </c>
      <c r="L164" s="31">
        <v>236.2</v>
      </c>
      <c r="M164" s="31">
        <v>14.884180000000001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9.0500000000000007</v>
      </c>
      <c r="D165" s="40">
        <v>9.0333333333333332</v>
      </c>
      <c r="E165" s="40">
        <v>8.7666666666666657</v>
      </c>
      <c r="F165" s="40">
        <v>8.4833333333333325</v>
      </c>
      <c r="G165" s="40">
        <v>8.216666666666665</v>
      </c>
      <c r="H165" s="40">
        <v>9.3166666666666664</v>
      </c>
      <c r="I165" s="40">
        <v>9.5833333333333357</v>
      </c>
      <c r="J165" s="40">
        <v>9.8666666666666671</v>
      </c>
      <c r="K165" s="31">
        <v>9.3000000000000007</v>
      </c>
      <c r="L165" s="31">
        <v>8.75</v>
      </c>
      <c r="M165" s="31">
        <v>169.54901000000001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63.4</v>
      </c>
      <c r="D166" s="40">
        <v>62.483333333333327</v>
      </c>
      <c r="E166" s="40">
        <v>61.166666666666657</v>
      </c>
      <c r="F166" s="40">
        <v>58.93333333333333</v>
      </c>
      <c r="G166" s="40">
        <v>57.61666666666666</v>
      </c>
      <c r="H166" s="40">
        <v>64.716666666666654</v>
      </c>
      <c r="I166" s="40">
        <v>66.033333333333331</v>
      </c>
      <c r="J166" s="40">
        <v>68.266666666666652</v>
      </c>
      <c r="K166" s="31">
        <v>63.8</v>
      </c>
      <c r="L166" s="31">
        <v>60.25</v>
      </c>
      <c r="M166" s="31">
        <v>28.67146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143.80000000000001</v>
      </c>
      <c r="D167" s="40">
        <v>143.56666666666666</v>
      </c>
      <c r="E167" s="40">
        <v>141.93333333333334</v>
      </c>
      <c r="F167" s="40">
        <v>140.06666666666666</v>
      </c>
      <c r="G167" s="40">
        <v>138.43333333333334</v>
      </c>
      <c r="H167" s="40">
        <v>145.43333333333334</v>
      </c>
      <c r="I167" s="40">
        <v>147.06666666666666</v>
      </c>
      <c r="J167" s="40">
        <v>148.93333333333334</v>
      </c>
      <c r="K167" s="31">
        <v>145.19999999999999</v>
      </c>
      <c r="L167" s="31">
        <v>141.69999999999999</v>
      </c>
      <c r="M167" s="31">
        <v>116.73106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327.75</v>
      </c>
      <c r="D168" s="40">
        <v>328.59999999999997</v>
      </c>
      <c r="E168" s="40">
        <v>324.44999999999993</v>
      </c>
      <c r="F168" s="40">
        <v>321.14999999999998</v>
      </c>
      <c r="G168" s="40">
        <v>316.99999999999994</v>
      </c>
      <c r="H168" s="40">
        <v>331.89999999999992</v>
      </c>
      <c r="I168" s="40">
        <v>336.0499999999999</v>
      </c>
      <c r="J168" s="40">
        <v>339.34999999999991</v>
      </c>
      <c r="K168" s="31">
        <v>332.75</v>
      </c>
      <c r="L168" s="31">
        <v>325.3</v>
      </c>
      <c r="M168" s="31">
        <v>0.81054000000000004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4577.1499999999996</v>
      </c>
      <c r="D169" s="40">
        <v>4585.3833333333332</v>
      </c>
      <c r="E169" s="40">
        <v>4548.7666666666664</v>
      </c>
      <c r="F169" s="40">
        <v>4520.3833333333332</v>
      </c>
      <c r="G169" s="40">
        <v>4483.7666666666664</v>
      </c>
      <c r="H169" s="40">
        <v>4613.7666666666664</v>
      </c>
      <c r="I169" s="40">
        <v>4650.3833333333332</v>
      </c>
      <c r="J169" s="40">
        <v>4678.7666666666664</v>
      </c>
      <c r="K169" s="31">
        <v>4622</v>
      </c>
      <c r="L169" s="31">
        <v>4557</v>
      </c>
      <c r="M169" s="31">
        <v>0.14706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29.4</v>
      </c>
      <c r="D170" s="40">
        <v>29.383333333333336</v>
      </c>
      <c r="E170" s="40">
        <v>29.216666666666672</v>
      </c>
      <c r="F170" s="40">
        <v>29.033333333333335</v>
      </c>
      <c r="G170" s="40">
        <v>28.866666666666671</v>
      </c>
      <c r="H170" s="40">
        <v>29.566666666666674</v>
      </c>
      <c r="I170" s="40">
        <v>29.733333333333338</v>
      </c>
      <c r="J170" s="40">
        <v>29.916666666666675</v>
      </c>
      <c r="K170" s="31">
        <v>29.55</v>
      </c>
      <c r="L170" s="31">
        <v>29.2</v>
      </c>
      <c r="M170" s="31">
        <v>105.41919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3100.5</v>
      </c>
      <c r="D171" s="40">
        <v>3101.0166666666664</v>
      </c>
      <c r="E171" s="40">
        <v>3054.0333333333328</v>
      </c>
      <c r="F171" s="40">
        <v>3007.5666666666666</v>
      </c>
      <c r="G171" s="40">
        <v>2960.583333333333</v>
      </c>
      <c r="H171" s="40">
        <v>3147.4833333333327</v>
      </c>
      <c r="I171" s="40">
        <v>3194.4666666666662</v>
      </c>
      <c r="J171" s="40">
        <v>3240.9333333333325</v>
      </c>
      <c r="K171" s="31">
        <v>3148</v>
      </c>
      <c r="L171" s="31">
        <v>3054.55</v>
      </c>
      <c r="M171" s="31">
        <v>0.37789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204.5</v>
      </c>
      <c r="D172" s="40">
        <v>203.65</v>
      </c>
      <c r="E172" s="40">
        <v>201.8</v>
      </c>
      <c r="F172" s="40">
        <v>199.1</v>
      </c>
      <c r="G172" s="40">
        <v>197.25</v>
      </c>
      <c r="H172" s="40">
        <v>206.35000000000002</v>
      </c>
      <c r="I172" s="40">
        <v>208.2</v>
      </c>
      <c r="J172" s="40">
        <v>210.90000000000003</v>
      </c>
      <c r="K172" s="31">
        <v>205.5</v>
      </c>
      <c r="L172" s="31">
        <v>200.95</v>
      </c>
      <c r="M172" s="31">
        <v>2.5914299999999999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3444.55</v>
      </c>
      <c r="D173" s="40">
        <v>3474.85</v>
      </c>
      <c r="E173" s="40">
        <v>3349.7</v>
      </c>
      <c r="F173" s="40">
        <v>3254.85</v>
      </c>
      <c r="G173" s="40">
        <v>3129.7</v>
      </c>
      <c r="H173" s="40">
        <v>3569.7</v>
      </c>
      <c r="I173" s="40">
        <v>3694.8500000000004</v>
      </c>
      <c r="J173" s="40">
        <v>3789.7</v>
      </c>
      <c r="K173" s="31">
        <v>3600</v>
      </c>
      <c r="L173" s="31">
        <v>3380</v>
      </c>
      <c r="M173" s="31">
        <v>0.51331000000000004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174.5</v>
      </c>
      <c r="D174" s="40">
        <v>175.96666666666667</v>
      </c>
      <c r="E174" s="40">
        <v>172.13333333333333</v>
      </c>
      <c r="F174" s="40">
        <v>169.76666666666665</v>
      </c>
      <c r="G174" s="40">
        <v>165.93333333333331</v>
      </c>
      <c r="H174" s="40">
        <v>178.33333333333334</v>
      </c>
      <c r="I174" s="40">
        <v>182.16666666666666</v>
      </c>
      <c r="J174" s="40">
        <v>184.53333333333336</v>
      </c>
      <c r="K174" s="31">
        <v>179.8</v>
      </c>
      <c r="L174" s="31">
        <v>173.6</v>
      </c>
      <c r="M174" s="31">
        <v>7.8975499999999998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6082.75</v>
      </c>
      <c r="D175" s="40">
        <v>6081.9000000000005</v>
      </c>
      <c r="E175" s="40">
        <v>6006.8500000000013</v>
      </c>
      <c r="F175" s="40">
        <v>5930.9500000000007</v>
      </c>
      <c r="G175" s="40">
        <v>5855.9000000000015</v>
      </c>
      <c r="H175" s="40">
        <v>6157.8000000000011</v>
      </c>
      <c r="I175" s="40">
        <v>6232.85</v>
      </c>
      <c r="J175" s="40">
        <v>6308.7500000000009</v>
      </c>
      <c r="K175" s="31">
        <v>6156.95</v>
      </c>
      <c r="L175" s="31">
        <v>6006</v>
      </c>
      <c r="M175" s="31">
        <v>9.8839999999999997E-2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4146.7</v>
      </c>
      <c r="D176" s="40">
        <v>4058.9833333333336</v>
      </c>
      <c r="E176" s="40">
        <v>3949.9666666666672</v>
      </c>
      <c r="F176" s="40">
        <v>3753.2333333333336</v>
      </c>
      <c r="G176" s="40">
        <v>3644.2166666666672</v>
      </c>
      <c r="H176" s="40">
        <v>4255.7166666666672</v>
      </c>
      <c r="I176" s="40">
        <v>4364.7333333333336</v>
      </c>
      <c r="J176" s="40">
        <v>4561.4666666666672</v>
      </c>
      <c r="K176" s="31">
        <v>4168</v>
      </c>
      <c r="L176" s="31">
        <v>3862.25</v>
      </c>
      <c r="M176" s="31">
        <v>19.606950000000001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1609.05</v>
      </c>
      <c r="D177" s="40">
        <v>1624.3500000000001</v>
      </c>
      <c r="E177" s="40">
        <v>1589.7000000000003</v>
      </c>
      <c r="F177" s="40">
        <v>1570.3500000000001</v>
      </c>
      <c r="G177" s="40">
        <v>1535.7000000000003</v>
      </c>
      <c r="H177" s="40">
        <v>1643.7000000000003</v>
      </c>
      <c r="I177" s="40">
        <v>1678.3500000000004</v>
      </c>
      <c r="J177" s="40">
        <v>1697.7000000000003</v>
      </c>
      <c r="K177" s="31">
        <v>1659</v>
      </c>
      <c r="L177" s="31">
        <v>1605</v>
      </c>
      <c r="M177" s="31">
        <v>0.78178999999999998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672.3</v>
      </c>
      <c r="D178" s="40">
        <v>673.75</v>
      </c>
      <c r="E178" s="40">
        <v>664.45</v>
      </c>
      <c r="F178" s="40">
        <v>656.6</v>
      </c>
      <c r="G178" s="40">
        <v>647.30000000000007</v>
      </c>
      <c r="H178" s="40">
        <v>681.6</v>
      </c>
      <c r="I178" s="40">
        <v>690.9</v>
      </c>
      <c r="J178" s="40">
        <v>698.75</v>
      </c>
      <c r="K178" s="31">
        <v>683.05</v>
      </c>
      <c r="L178" s="31">
        <v>665.9</v>
      </c>
      <c r="M178" s="31">
        <v>20.634869999999999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1039.3</v>
      </c>
      <c r="D179" s="40">
        <v>1038.2333333333333</v>
      </c>
      <c r="E179" s="40">
        <v>1027.4666666666667</v>
      </c>
      <c r="F179" s="40">
        <v>1015.6333333333334</v>
      </c>
      <c r="G179" s="40">
        <v>1004.8666666666668</v>
      </c>
      <c r="H179" s="40">
        <v>1050.0666666666666</v>
      </c>
      <c r="I179" s="40">
        <v>1060.8333333333335</v>
      </c>
      <c r="J179" s="40">
        <v>1072.6666666666665</v>
      </c>
      <c r="K179" s="31">
        <v>1049</v>
      </c>
      <c r="L179" s="31">
        <v>1026.4000000000001</v>
      </c>
      <c r="M179" s="31">
        <v>0.43576999999999999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651.29999999999995</v>
      </c>
      <c r="D180" s="40">
        <v>649.29999999999995</v>
      </c>
      <c r="E180" s="40">
        <v>642.29999999999995</v>
      </c>
      <c r="F180" s="40">
        <v>633.29999999999995</v>
      </c>
      <c r="G180" s="40">
        <v>626.29999999999995</v>
      </c>
      <c r="H180" s="40">
        <v>658.3</v>
      </c>
      <c r="I180" s="40">
        <v>665.3</v>
      </c>
      <c r="J180" s="40">
        <v>674.3</v>
      </c>
      <c r="K180" s="31">
        <v>656.3</v>
      </c>
      <c r="L180" s="31">
        <v>640.29999999999995</v>
      </c>
      <c r="M180" s="31">
        <v>2.10466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969.65</v>
      </c>
      <c r="D181" s="40">
        <v>964.80000000000007</v>
      </c>
      <c r="E181" s="40">
        <v>955.95000000000016</v>
      </c>
      <c r="F181" s="40">
        <v>942.25000000000011</v>
      </c>
      <c r="G181" s="40">
        <v>933.4000000000002</v>
      </c>
      <c r="H181" s="40">
        <v>978.50000000000011</v>
      </c>
      <c r="I181" s="40">
        <v>987.35</v>
      </c>
      <c r="J181" s="40">
        <v>1001.0500000000001</v>
      </c>
      <c r="K181" s="31">
        <v>973.65</v>
      </c>
      <c r="L181" s="31">
        <v>951.1</v>
      </c>
      <c r="M181" s="31">
        <v>10.22132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554.45000000000005</v>
      </c>
      <c r="D182" s="40">
        <v>557.48333333333335</v>
      </c>
      <c r="E182" s="40">
        <v>548.9666666666667</v>
      </c>
      <c r="F182" s="40">
        <v>543.48333333333335</v>
      </c>
      <c r="G182" s="40">
        <v>534.9666666666667</v>
      </c>
      <c r="H182" s="40">
        <v>562.9666666666667</v>
      </c>
      <c r="I182" s="40">
        <v>571.48333333333335</v>
      </c>
      <c r="J182" s="40">
        <v>576.9666666666667</v>
      </c>
      <c r="K182" s="31">
        <v>566</v>
      </c>
      <c r="L182" s="31">
        <v>552</v>
      </c>
      <c r="M182" s="31">
        <v>3.1277900000000001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1555.3</v>
      </c>
      <c r="D183" s="40">
        <v>1563.7666666666667</v>
      </c>
      <c r="E183" s="40">
        <v>1537.5333333333333</v>
      </c>
      <c r="F183" s="40">
        <v>1519.7666666666667</v>
      </c>
      <c r="G183" s="40">
        <v>1493.5333333333333</v>
      </c>
      <c r="H183" s="40">
        <v>1581.5333333333333</v>
      </c>
      <c r="I183" s="40">
        <v>1607.7666666666664</v>
      </c>
      <c r="J183" s="40">
        <v>1625.5333333333333</v>
      </c>
      <c r="K183" s="31">
        <v>1590</v>
      </c>
      <c r="L183" s="31">
        <v>1546</v>
      </c>
      <c r="M183" s="31">
        <v>9.0752199999999998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383.95</v>
      </c>
      <c r="D184" s="40">
        <v>380.36666666666662</v>
      </c>
      <c r="E184" s="40">
        <v>375.73333333333323</v>
      </c>
      <c r="F184" s="40">
        <v>367.51666666666659</v>
      </c>
      <c r="G184" s="40">
        <v>362.88333333333321</v>
      </c>
      <c r="H184" s="40">
        <v>388.58333333333326</v>
      </c>
      <c r="I184" s="40">
        <v>393.21666666666658</v>
      </c>
      <c r="J184" s="40">
        <v>401.43333333333328</v>
      </c>
      <c r="K184" s="31">
        <v>385</v>
      </c>
      <c r="L184" s="31">
        <v>372.15</v>
      </c>
      <c r="M184" s="31">
        <v>56.270009999999999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651.04999999999995</v>
      </c>
      <c r="D185" s="40">
        <v>651</v>
      </c>
      <c r="E185" s="40">
        <v>638.04999999999995</v>
      </c>
      <c r="F185" s="40">
        <v>625.04999999999995</v>
      </c>
      <c r="G185" s="40">
        <v>612.09999999999991</v>
      </c>
      <c r="H185" s="40">
        <v>664</v>
      </c>
      <c r="I185" s="40">
        <v>676.95</v>
      </c>
      <c r="J185" s="40">
        <v>689.95</v>
      </c>
      <c r="K185" s="31">
        <v>663.95</v>
      </c>
      <c r="L185" s="31">
        <v>638</v>
      </c>
      <c r="M185" s="31">
        <v>7.1153300000000002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1582.05</v>
      </c>
      <c r="D186" s="40">
        <v>1584.9166666666667</v>
      </c>
      <c r="E186" s="40">
        <v>1570.3333333333335</v>
      </c>
      <c r="F186" s="40">
        <v>1558.6166666666668</v>
      </c>
      <c r="G186" s="40">
        <v>1544.0333333333335</v>
      </c>
      <c r="H186" s="40">
        <v>1596.6333333333334</v>
      </c>
      <c r="I186" s="40">
        <v>1611.2166666666669</v>
      </c>
      <c r="J186" s="40">
        <v>1622.9333333333334</v>
      </c>
      <c r="K186" s="31">
        <v>1599.5</v>
      </c>
      <c r="L186" s="31">
        <v>1573.2</v>
      </c>
      <c r="M186" s="31">
        <v>9.8269500000000001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363.65</v>
      </c>
      <c r="D187" s="40">
        <v>365.60000000000008</v>
      </c>
      <c r="E187" s="40">
        <v>360.65000000000015</v>
      </c>
      <c r="F187" s="40">
        <v>357.65000000000009</v>
      </c>
      <c r="G187" s="40">
        <v>352.70000000000016</v>
      </c>
      <c r="H187" s="40">
        <v>368.60000000000014</v>
      </c>
      <c r="I187" s="40">
        <v>373.55000000000007</v>
      </c>
      <c r="J187" s="40">
        <v>376.55000000000013</v>
      </c>
      <c r="K187" s="31">
        <v>370.55</v>
      </c>
      <c r="L187" s="31">
        <v>362.6</v>
      </c>
      <c r="M187" s="31">
        <v>1.88313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164.5</v>
      </c>
      <c r="D188" s="40">
        <v>165.23333333333332</v>
      </c>
      <c r="E188" s="40">
        <v>162.46666666666664</v>
      </c>
      <c r="F188" s="40">
        <v>160.43333333333331</v>
      </c>
      <c r="G188" s="40">
        <v>157.66666666666663</v>
      </c>
      <c r="H188" s="40">
        <v>167.26666666666665</v>
      </c>
      <c r="I188" s="40">
        <v>170.03333333333336</v>
      </c>
      <c r="J188" s="40">
        <v>172.06666666666666</v>
      </c>
      <c r="K188" s="31">
        <v>168</v>
      </c>
      <c r="L188" s="31">
        <v>163.19999999999999</v>
      </c>
      <c r="M188" s="31">
        <v>20.421279999999999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1243.5</v>
      </c>
      <c r="D189" s="40">
        <v>1253.5</v>
      </c>
      <c r="E189" s="40">
        <v>1223</v>
      </c>
      <c r="F189" s="40">
        <v>1202.5</v>
      </c>
      <c r="G189" s="40">
        <v>1172</v>
      </c>
      <c r="H189" s="40">
        <v>1274</v>
      </c>
      <c r="I189" s="40">
        <v>1304.5</v>
      </c>
      <c r="J189" s="40">
        <v>1325</v>
      </c>
      <c r="K189" s="31">
        <v>1284</v>
      </c>
      <c r="L189" s="31">
        <v>1233</v>
      </c>
      <c r="M189" s="31">
        <v>0.46195999999999998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464</v>
      </c>
      <c r="D190" s="40">
        <v>463.2</v>
      </c>
      <c r="E190" s="40">
        <v>459.79999999999995</v>
      </c>
      <c r="F190" s="40">
        <v>455.59999999999997</v>
      </c>
      <c r="G190" s="40">
        <v>452.19999999999993</v>
      </c>
      <c r="H190" s="40">
        <v>467.4</v>
      </c>
      <c r="I190" s="40">
        <v>470.79999999999995</v>
      </c>
      <c r="J190" s="40">
        <v>475</v>
      </c>
      <c r="K190" s="31">
        <v>466.6</v>
      </c>
      <c r="L190" s="31">
        <v>459</v>
      </c>
      <c r="M190" s="31">
        <v>4.0162199999999997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184.85</v>
      </c>
      <c r="D191" s="40">
        <v>184.08333333333334</v>
      </c>
      <c r="E191" s="40">
        <v>181.76666666666668</v>
      </c>
      <c r="F191" s="40">
        <v>178.68333333333334</v>
      </c>
      <c r="G191" s="40">
        <v>176.36666666666667</v>
      </c>
      <c r="H191" s="40">
        <v>187.16666666666669</v>
      </c>
      <c r="I191" s="40">
        <v>189.48333333333335</v>
      </c>
      <c r="J191" s="40">
        <v>192.56666666666669</v>
      </c>
      <c r="K191" s="31">
        <v>186.4</v>
      </c>
      <c r="L191" s="31">
        <v>181</v>
      </c>
      <c r="M191" s="31">
        <v>4.2671299999999999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1613.7</v>
      </c>
      <c r="D192" s="40">
        <v>1607.8166666666668</v>
      </c>
      <c r="E192" s="40">
        <v>1567.9833333333336</v>
      </c>
      <c r="F192" s="40">
        <v>1522.2666666666667</v>
      </c>
      <c r="G192" s="40">
        <v>1482.4333333333334</v>
      </c>
      <c r="H192" s="40">
        <v>1653.5333333333338</v>
      </c>
      <c r="I192" s="40">
        <v>1693.3666666666672</v>
      </c>
      <c r="J192" s="40">
        <v>1739.0833333333339</v>
      </c>
      <c r="K192" s="31">
        <v>1647.65</v>
      </c>
      <c r="L192" s="31">
        <v>1562.1</v>
      </c>
      <c r="M192" s="31">
        <v>3.0108100000000002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717.25</v>
      </c>
      <c r="D193" s="40">
        <v>717.13333333333333</v>
      </c>
      <c r="E193" s="40">
        <v>711.2166666666667</v>
      </c>
      <c r="F193" s="40">
        <v>705.18333333333339</v>
      </c>
      <c r="G193" s="40">
        <v>699.26666666666677</v>
      </c>
      <c r="H193" s="40">
        <v>723.16666666666663</v>
      </c>
      <c r="I193" s="40">
        <v>729.08333333333337</v>
      </c>
      <c r="J193" s="40">
        <v>735.11666666666656</v>
      </c>
      <c r="K193" s="31">
        <v>723.05</v>
      </c>
      <c r="L193" s="31">
        <v>711.1</v>
      </c>
      <c r="M193" s="31">
        <v>16.08755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359.15</v>
      </c>
      <c r="D194" s="40">
        <v>360.2833333333333</v>
      </c>
      <c r="E194" s="40">
        <v>354.66666666666663</v>
      </c>
      <c r="F194" s="40">
        <v>350.18333333333334</v>
      </c>
      <c r="G194" s="40">
        <v>344.56666666666666</v>
      </c>
      <c r="H194" s="40">
        <v>364.76666666666659</v>
      </c>
      <c r="I194" s="40">
        <v>370.38333333333327</v>
      </c>
      <c r="J194" s="40">
        <v>374.86666666666656</v>
      </c>
      <c r="K194" s="31">
        <v>365.9</v>
      </c>
      <c r="L194" s="31">
        <v>355.8</v>
      </c>
      <c r="M194" s="31">
        <v>3.89724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106.65</v>
      </c>
      <c r="D195" s="40">
        <v>106.11666666666667</v>
      </c>
      <c r="E195" s="40">
        <v>105.33333333333334</v>
      </c>
      <c r="F195" s="40">
        <v>104.01666666666667</v>
      </c>
      <c r="G195" s="40">
        <v>103.23333333333333</v>
      </c>
      <c r="H195" s="40">
        <v>107.43333333333335</v>
      </c>
      <c r="I195" s="40">
        <v>108.21666666666668</v>
      </c>
      <c r="J195" s="40">
        <v>109.53333333333336</v>
      </c>
      <c r="K195" s="31">
        <v>106.9</v>
      </c>
      <c r="L195" s="31">
        <v>104.8</v>
      </c>
      <c r="M195" s="31">
        <v>3.63835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114.35</v>
      </c>
      <c r="D196" s="40">
        <v>114.85000000000001</v>
      </c>
      <c r="E196" s="40">
        <v>112.70000000000002</v>
      </c>
      <c r="F196" s="40">
        <v>111.05000000000001</v>
      </c>
      <c r="G196" s="40">
        <v>108.90000000000002</v>
      </c>
      <c r="H196" s="40">
        <v>116.50000000000001</v>
      </c>
      <c r="I196" s="40">
        <v>118.65000000000002</v>
      </c>
      <c r="J196" s="40">
        <v>120.30000000000001</v>
      </c>
      <c r="K196" s="31">
        <v>117</v>
      </c>
      <c r="L196" s="31">
        <v>113.2</v>
      </c>
      <c r="M196" s="31">
        <v>24.432289999999998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331.4</v>
      </c>
      <c r="D197" s="40">
        <v>332.8</v>
      </c>
      <c r="E197" s="40">
        <v>327.60000000000002</v>
      </c>
      <c r="F197" s="40">
        <v>323.8</v>
      </c>
      <c r="G197" s="40">
        <v>318.60000000000002</v>
      </c>
      <c r="H197" s="40">
        <v>336.6</v>
      </c>
      <c r="I197" s="40">
        <v>341.79999999999995</v>
      </c>
      <c r="J197" s="40">
        <v>345.6</v>
      </c>
      <c r="K197" s="31">
        <v>338</v>
      </c>
      <c r="L197" s="31">
        <v>329</v>
      </c>
      <c r="M197" s="31">
        <v>2.74166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654.29999999999995</v>
      </c>
      <c r="D198" s="40">
        <v>658.24999999999989</v>
      </c>
      <c r="E198" s="40">
        <v>647.5999999999998</v>
      </c>
      <c r="F198" s="40">
        <v>640.89999999999986</v>
      </c>
      <c r="G198" s="40">
        <v>630.24999999999977</v>
      </c>
      <c r="H198" s="40">
        <v>664.94999999999982</v>
      </c>
      <c r="I198" s="40">
        <v>675.59999999999991</v>
      </c>
      <c r="J198" s="40">
        <v>682.29999999999984</v>
      </c>
      <c r="K198" s="31">
        <v>668.9</v>
      </c>
      <c r="L198" s="31">
        <v>651.54999999999995</v>
      </c>
      <c r="M198" s="31">
        <v>0.39274999999999999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2205.35</v>
      </c>
      <c r="D199" s="40">
        <v>2217.15</v>
      </c>
      <c r="E199" s="40">
        <v>2167.5</v>
      </c>
      <c r="F199" s="40">
        <v>2129.65</v>
      </c>
      <c r="G199" s="40">
        <v>2080</v>
      </c>
      <c r="H199" s="40">
        <v>2255</v>
      </c>
      <c r="I199" s="40">
        <v>2304.6500000000005</v>
      </c>
      <c r="J199" s="40">
        <v>2342.5</v>
      </c>
      <c r="K199" s="31">
        <v>2266.8000000000002</v>
      </c>
      <c r="L199" s="31">
        <v>2179.3000000000002</v>
      </c>
      <c r="M199" s="31">
        <v>2.84138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978.6</v>
      </c>
      <c r="D200" s="40">
        <v>976.69999999999993</v>
      </c>
      <c r="E200" s="40">
        <v>971.89999999999986</v>
      </c>
      <c r="F200" s="40">
        <v>965.19999999999993</v>
      </c>
      <c r="G200" s="40">
        <v>960.39999999999986</v>
      </c>
      <c r="H200" s="40">
        <v>983.39999999999986</v>
      </c>
      <c r="I200" s="40">
        <v>988.19999999999982</v>
      </c>
      <c r="J200" s="40">
        <v>994.89999999999986</v>
      </c>
      <c r="K200" s="31">
        <v>981.5</v>
      </c>
      <c r="L200" s="31">
        <v>970</v>
      </c>
      <c r="M200" s="31">
        <v>61.564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2885.75</v>
      </c>
      <c r="D201" s="40">
        <v>2890.3333333333335</v>
      </c>
      <c r="E201" s="40">
        <v>2860.666666666667</v>
      </c>
      <c r="F201" s="40">
        <v>2835.5833333333335</v>
      </c>
      <c r="G201" s="40">
        <v>2805.916666666667</v>
      </c>
      <c r="H201" s="40">
        <v>2915.416666666667</v>
      </c>
      <c r="I201" s="40">
        <v>2945.0833333333339</v>
      </c>
      <c r="J201" s="40">
        <v>2970.166666666667</v>
      </c>
      <c r="K201" s="31">
        <v>2920</v>
      </c>
      <c r="L201" s="31">
        <v>2865.25</v>
      </c>
      <c r="M201" s="31">
        <v>5.3045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1448.7</v>
      </c>
      <c r="D202" s="40">
        <v>1454.0666666666666</v>
      </c>
      <c r="E202" s="40">
        <v>1439.6333333333332</v>
      </c>
      <c r="F202" s="40">
        <v>1430.5666666666666</v>
      </c>
      <c r="G202" s="40">
        <v>1416.1333333333332</v>
      </c>
      <c r="H202" s="40">
        <v>1463.1333333333332</v>
      </c>
      <c r="I202" s="40">
        <v>1477.5666666666666</v>
      </c>
      <c r="J202" s="40">
        <v>1486.6333333333332</v>
      </c>
      <c r="K202" s="31">
        <v>1468.5</v>
      </c>
      <c r="L202" s="31">
        <v>1445</v>
      </c>
      <c r="M202" s="31">
        <v>66.035570000000007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662.1</v>
      </c>
      <c r="D203" s="40">
        <v>664.19999999999993</v>
      </c>
      <c r="E203" s="40">
        <v>658.99999999999989</v>
      </c>
      <c r="F203" s="40">
        <v>655.9</v>
      </c>
      <c r="G203" s="40">
        <v>650.69999999999993</v>
      </c>
      <c r="H203" s="40">
        <v>667.29999999999984</v>
      </c>
      <c r="I203" s="40">
        <v>672.49999999999989</v>
      </c>
      <c r="J203" s="40">
        <v>675.5999999999998</v>
      </c>
      <c r="K203" s="31">
        <v>669.4</v>
      </c>
      <c r="L203" s="31">
        <v>661.1</v>
      </c>
      <c r="M203" s="31">
        <v>40.629640000000002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76.8</v>
      </c>
      <c r="D204" s="40">
        <v>77.516666666666666</v>
      </c>
      <c r="E204" s="40">
        <v>74.483333333333334</v>
      </c>
      <c r="F204" s="40">
        <v>72.166666666666671</v>
      </c>
      <c r="G204" s="40">
        <v>69.13333333333334</v>
      </c>
      <c r="H204" s="40">
        <v>79.833333333333329</v>
      </c>
      <c r="I204" s="40">
        <v>82.86666666666666</v>
      </c>
      <c r="J204" s="40">
        <v>85.183333333333323</v>
      </c>
      <c r="K204" s="31">
        <v>80.55</v>
      </c>
      <c r="L204" s="31">
        <v>75.2</v>
      </c>
      <c r="M204" s="31">
        <v>42.213819999999998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1466.3</v>
      </c>
      <c r="D205" s="40">
        <v>1475.4333333333334</v>
      </c>
      <c r="E205" s="40">
        <v>1430.8666666666668</v>
      </c>
      <c r="F205" s="40">
        <v>1395.4333333333334</v>
      </c>
      <c r="G205" s="40">
        <v>1350.8666666666668</v>
      </c>
      <c r="H205" s="40">
        <v>1510.8666666666668</v>
      </c>
      <c r="I205" s="40">
        <v>1555.4333333333334</v>
      </c>
      <c r="J205" s="40">
        <v>1590.8666666666668</v>
      </c>
      <c r="K205" s="31">
        <v>1520</v>
      </c>
      <c r="L205" s="31">
        <v>1440</v>
      </c>
      <c r="M205" s="31">
        <v>15.32297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952.6</v>
      </c>
      <c r="D206" s="40">
        <v>953.48333333333323</v>
      </c>
      <c r="E206" s="40">
        <v>944.31666666666649</v>
      </c>
      <c r="F206" s="40">
        <v>936.0333333333333</v>
      </c>
      <c r="G206" s="40">
        <v>926.86666666666656</v>
      </c>
      <c r="H206" s="40">
        <v>961.76666666666642</v>
      </c>
      <c r="I206" s="40">
        <v>970.93333333333317</v>
      </c>
      <c r="J206" s="40">
        <v>979.21666666666636</v>
      </c>
      <c r="K206" s="31">
        <v>962.65</v>
      </c>
      <c r="L206" s="31">
        <v>945.2</v>
      </c>
      <c r="M206" s="31">
        <v>0.27739999999999998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1151.3</v>
      </c>
      <c r="D207" s="40">
        <v>1153.6000000000001</v>
      </c>
      <c r="E207" s="40">
        <v>1123.2000000000003</v>
      </c>
      <c r="F207" s="40">
        <v>1095.1000000000001</v>
      </c>
      <c r="G207" s="40">
        <v>1064.7000000000003</v>
      </c>
      <c r="H207" s="40">
        <v>1181.7000000000003</v>
      </c>
      <c r="I207" s="40">
        <v>1212.1000000000004</v>
      </c>
      <c r="J207" s="40">
        <v>1240.2000000000003</v>
      </c>
      <c r="K207" s="31">
        <v>1184</v>
      </c>
      <c r="L207" s="31">
        <v>1125.5</v>
      </c>
      <c r="M207" s="31">
        <v>129.56315000000001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266</v>
      </c>
      <c r="D208" s="40">
        <v>267.93333333333334</v>
      </c>
      <c r="E208" s="40">
        <v>261.06666666666666</v>
      </c>
      <c r="F208" s="40">
        <v>256.13333333333333</v>
      </c>
      <c r="G208" s="40">
        <v>249.26666666666665</v>
      </c>
      <c r="H208" s="40">
        <v>272.86666666666667</v>
      </c>
      <c r="I208" s="40">
        <v>279.73333333333335</v>
      </c>
      <c r="J208" s="40">
        <v>284.66666666666669</v>
      </c>
      <c r="K208" s="31">
        <v>274.8</v>
      </c>
      <c r="L208" s="31">
        <v>263</v>
      </c>
      <c r="M208" s="31">
        <v>16.076779999999999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148.75</v>
      </c>
      <c r="D209" s="40">
        <v>150.38333333333333</v>
      </c>
      <c r="E209" s="40">
        <v>146.56666666666666</v>
      </c>
      <c r="F209" s="40">
        <v>144.38333333333333</v>
      </c>
      <c r="G209" s="40">
        <v>140.56666666666666</v>
      </c>
      <c r="H209" s="40">
        <v>152.56666666666666</v>
      </c>
      <c r="I209" s="40">
        <v>156.38333333333333</v>
      </c>
      <c r="J209" s="40">
        <v>158.56666666666666</v>
      </c>
      <c r="K209" s="31">
        <v>154.19999999999999</v>
      </c>
      <c r="L209" s="31">
        <v>148.19999999999999</v>
      </c>
      <c r="M209" s="31">
        <v>9.3466400000000007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2838.25</v>
      </c>
      <c r="D210" s="40">
        <v>2830.4833333333336</v>
      </c>
      <c r="E210" s="40">
        <v>2813.9666666666672</v>
      </c>
      <c r="F210" s="40">
        <v>2789.6833333333334</v>
      </c>
      <c r="G210" s="40">
        <v>2773.166666666667</v>
      </c>
      <c r="H210" s="40">
        <v>2854.7666666666673</v>
      </c>
      <c r="I210" s="40">
        <v>2871.2833333333338</v>
      </c>
      <c r="J210" s="40">
        <v>2895.5666666666675</v>
      </c>
      <c r="K210" s="31">
        <v>2847</v>
      </c>
      <c r="L210" s="31">
        <v>2806.2</v>
      </c>
      <c r="M210" s="31">
        <v>6.1306200000000004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54.5</v>
      </c>
      <c r="D211" s="40">
        <v>54.183333333333337</v>
      </c>
      <c r="E211" s="40">
        <v>52.666666666666671</v>
      </c>
      <c r="F211" s="40">
        <v>50.833333333333336</v>
      </c>
      <c r="G211" s="40">
        <v>49.31666666666667</v>
      </c>
      <c r="H211" s="40">
        <v>56.016666666666673</v>
      </c>
      <c r="I211" s="40">
        <v>57.533333333333339</v>
      </c>
      <c r="J211" s="40">
        <v>59.366666666666674</v>
      </c>
      <c r="K211" s="31">
        <v>55.7</v>
      </c>
      <c r="L211" s="31">
        <v>52.35</v>
      </c>
      <c r="M211" s="31">
        <v>62.936770000000003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393.5</v>
      </c>
      <c r="D212" s="40">
        <v>392.56666666666666</v>
      </c>
      <c r="E212" s="40">
        <v>389.93333333333334</v>
      </c>
      <c r="F212" s="40">
        <v>386.36666666666667</v>
      </c>
      <c r="G212" s="40">
        <v>383.73333333333335</v>
      </c>
      <c r="H212" s="40">
        <v>396.13333333333333</v>
      </c>
      <c r="I212" s="40">
        <v>398.76666666666665</v>
      </c>
      <c r="J212" s="40">
        <v>402.33333333333331</v>
      </c>
      <c r="K212" s="31">
        <v>395.2</v>
      </c>
      <c r="L212" s="31">
        <v>389</v>
      </c>
      <c r="M212" s="31">
        <v>73.813890000000001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1107.3</v>
      </c>
      <c r="D213" s="40">
        <v>1111.05</v>
      </c>
      <c r="E213" s="40">
        <v>1069.0999999999999</v>
      </c>
      <c r="F213" s="40">
        <v>1030.8999999999999</v>
      </c>
      <c r="G213" s="40">
        <v>988.94999999999982</v>
      </c>
      <c r="H213" s="40">
        <v>1149.25</v>
      </c>
      <c r="I213" s="40">
        <v>1191.2000000000003</v>
      </c>
      <c r="J213" s="40">
        <v>1229.4000000000001</v>
      </c>
      <c r="K213" s="31">
        <v>1153</v>
      </c>
      <c r="L213" s="31">
        <v>1072.8499999999999</v>
      </c>
      <c r="M213" s="31">
        <v>15.385960000000001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137.94999999999999</v>
      </c>
      <c r="D214" s="40">
        <v>138.85</v>
      </c>
      <c r="E214" s="40">
        <v>136.29999999999998</v>
      </c>
      <c r="F214" s="40">
        <v>134.64999999999998</v>
      </c>
      <c r="G214" s="40">
        <v>132.09999999999997</v>
      </c>
      <c r="H214" s="40">
        <v>140.5</v>
      </c>
      <c r="I214" s="40">
        <v>143.05000000000001</v>
      </c>
      <c r="J214" s="40">
        <v>144.70000000000002</v>
      </c>
      <c r="K214" s="31">
        <v>141.4</v>
      </c>
      <c r="L214" s="31">
        <v>137.19999999999999</v>
      </c>
      <c r="M214" s="31">
        <v>16.495529999999999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276.39999999999998</v>
      </c>
      <c r="D215" s="40">
        <v>276.33333333333331</v>
      </c>
      <c r="E215" s="40">
        <v>274.16666666666663</v>
      </c>
      <c r="F215" s="40">
        <v>271.93333333333334</v>
      </c>
      <c r="G215" s="40">
        <v>269.76666666666665</v>
      </c>
      <c r="H215" s="40">
        <v>278.56666666666661</v>
      </c>
      <c r="I215" s="40">
        <v>280.73333333333323</v>
      </c>
      <c r="J215" s="40">
        <v>282.96666666666658</v>
      </c>
      <c r="K215" s="31">
        <v>278.5</v>
      </c>
      <c r="L215" s="31">
        <v>274.10000000000002</v>
      </c>
      <c r="M215" s="31">
        <v>28.870950000000001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2378.15</v>
      </c>
      <c r="D216" s="40">
        <v>2420.5499999999997</v>
      </c>
      <c r="E216" s="40">
        <v>2333.0999999999995</v>
      </c>
      <c r="F216" s="40">
        <v>2288.0499999999997</v>
      </c>
      <c r="G216" s="40">
        <v>2200.5999999999995</v>
      </c>
      <c r="H216" s="40">
        <v>2465.5999999999995</v>
      </c>
      <c r="I216" s="40">
        <v>2553.0499999999993</v>
      </c>
      <c r="J216" s="40">
        <v>2598.0999999999995</v>
      </c>
      <c r="K216" s="31">
        <v>2508</v>
      </c>
      <c r="L216" s="31">
        <v>2375.5</v>
      </c>
      <c r="M216" s="31">
        <v>35.460439999999998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327.05</v>
      </c>
      <c r="D217" s="40">
        <v>329.2833333333333</v>
      </c>
      <c r="E217" s="40">
        <v>316.56666666666661</v>
      </c>
      <c r="F217" s="40">
        <v>306.08333333333331</v>
      </c>
      <c r="G217" s="40">
        <v>293.36666666666662</v>
      </c>
      <c r="H217" s="40">
        <v>339.76666666666659</v>
      </c>
      <c r="I217" s="40">
        <v>352.48333333333329</v>
      </c>
      <c r="J217" s="40">
        <v>362.96666666666658</v>
      </c>
      <c r="K217" s="31">
        <v>342</v>
      </c>
      <c r="L217" s="31">
        <v>318.8</v>
      </c>
      <c r="M217" s="31">
        <v>33.897190000000002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42791.95</v>
      </c>
      <c r="D218" s="40">
        <v>43080.65</v>
      </c>
      <c r="E218" s="40">
        <v>42211.3</v>
      </c>
      <c r="F218" s="40">
        <v>41630.65</v>
      </c>
      <c r="G218" s="40">
        <v>40761.300000000003</v>
      </c>
      <c r="H218" s="40">
        <v>43661.3</v>
      </c>
      <c r="I218" s="40">
        <v>44530.649999999994</v>
      </c>
      <c r="J218" s="40">
        <v>45111.3</v>
      </c>
      <c r="K218" s="31">
        <v>43950</v>
      </c>
      <c r="L218" s="31">
        <v>42500</v>
      </c>
      <c r="M218" s="31">
        <v>2.2120000000000001E-2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50.55</v>
      </c>
      <c r="D219" s="40">
        <v>50.783333333333331</v>
      </c>
      <c r="E219" s="40">
        <v>50.166666666666664</v>
      </c>
      <c r="F219" s="40">
        <v>49.783333333333331</v>
      </c>
      <c r="G219" s="40">
        <v>49.166666666666664</v>
      </c>
      <c r="H219" s="40">
        <v>51.166666666666664</v>
      </c>
      <c r="I219" s="40">
        <v>51.783333333333339</v>
      </c>
      <c r="J219" s="40">
        <v>52.166666666666664</v>
      </c>
      <c r="K219" s="31">
        <v>51.4</v>
      </c>
      <c r="L219" s="31">
        <v>50.4</v>
      </c>
      <c r="M219" s="31">
        <v>15.054320000000001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2490.3000000000002</v>
      </c>
      <c r="D220" s="40">
        <v>2482.9500000000003</v>
      </c>
      <c r="E220" s="40">
        <v>2472.8500000000004</v>
      </c>
      <c r="F220" s="40">
        <v>2455.4</v>
      </c>
      <c r="G220" s="40">
        <v>2445.3000000000002</v>
      </c>
      <c r="H220" s="40">
        <v>2500.4000000000005</v>
      </c>
      <c r="I220" s="40">
        <v>2510.5</v>
      </c>
      <c r="J220" s="40">
        <v>2527.9500000000007</v>
      </c>
      <c r="K220" s="31">
        <v>2493.0500000000002</v>
      </c>
      <c r="L220" s="31">
        <v>2465.5</v>
      </c>
      <c r="M220" s="31">
        <v>17.927890000000001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313.60000000000002</v>
      </c>
      <c r="D221" s="40">
        <v>311.28333333333336</v>
      </c>
      <c r="E221" s="40">
        <v>306.51666666666671</v>
      </c>
      <c r="F221" s="40">
        <v>299.43333333333334</v>
      </c>
      <c r="G221" s="40">
        <v>294.66666666666669</v>
      </c>
      <c r="H221" s="40">
        <v>318.36666666666673</v>
      </c>
      <c r="I221" s="40">
        <v>323.13333333333338</v>
      </c>
      <c r="J221" s="40">
        <v>330.21666666666675</v>
      </c>
      <c r="K221" s="31">
        <v>316.05</v>
      </c>
      <c r="L221" s="31">
        <v>304.2</v>
      </c>
      <c r="M221" s="31">
        <v>1.97763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655.95</v>
      </c>
      <c r="D222" s="40">
        <v>654.85</v>
      </c>
      <c r="E222" s="40">
        <v>649.40000000000009</v>
      </c>
      <c r="F222" s="40">
        <v>642.85</v>
      </c>
      <c r="G222" s="40">
        <v>637.40000000000009</v>
      </c>
      <c r="H222" s="40">
        <v>661.40000000000009</v>
      </c>
      <c r="I222" s="40">
        <v>666.85000000000014</v>
      </c>
      <c r="J222" s="40">
        <v>673.40000000000009</v>
      </c>
      <c r="K222" s="31">
        <v>660.3</v>
      </c>
      <c r="L222" s="31">
        <v>648.29999999999995</v>
      </c>
      <c r="M222" s="31">
        <v>131.23569000000001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1543.85</v>
      </c>
      <c r="D223" s="40">
        <v>1525.5833333333333</v>
      </c>
      <c r="E223" s="40">
        <v>1499.1666666666665</v>
      </c>
      <c r="F223" s="40">
        <v>1454.4833333333333</v>
      </c>
      <c r="G223" s="40">
        <v>1428.0666666666666</v>
      </c>
      <c r="H223" s="40">
        <v>1570.2666666666664</v>
      </c>
      <c r="I223" s="40">
        <v>1596.6833333333329</v>
      </c>
      <c r="J223" s="40">
        <v>1641.3666666666663</v>
      </c>
      <c r="K223" s="31">
        <v>1552</v>
      </c>
      <c r="L223" s="31">
        <v>1480.9</v>
      </c>
      <c r="M223" s="31">
        <v>6.7291100000000004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635.4</v>
      </c>
      <c r="D224" s="40">
        <v>639.4666666666667</v>
      </c>
      <c r="E224" s="40">
        <v>617.93333333333339</v>
      </c>
      <c r="F224" s="40">
        <v>600.4666666666667</v>
      </c>
      <c r="G224" s="40">
        <v>578.93333333333339</v>
      </c>
      <c r="H224" s="40">
        <v>656.93333333333339</v>
      </c>
      <c r="I224" s="40">
        <v>678.4666666666667</v>
      </c>
      <c r="J224" s="40">
        <v>695.93333333333339</v>
      </c>
      <c r="K224" s="31">
        <v>661</v>
      </c>
      <c r="L224" s="31">
        <v>622</v>
      </c>
      <c r="M224" s="31">
        <v>102.27856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743.8</v>
      </c>
      <c r="D225" s="40">
        <v>751.01666666666677</v>
      </c>
      <c r="E225" s="40">
        <v>720.33333333333348</v>
      </c>
      <c r="F225" s="40">
        <v>696.86666666666667</v>
      </c>
      <c r="G225" s="40">
        <v>666.18333333333339</v>
      </c>
      <c r="H225" s="40">
        <v>774.48333333333358</v>
      </c>
      <c r="I225" s="40">
        <v>805.16666666666674</v>
      </c>
      <c r="J225" s="40">
        <v>828.63333333333367</v>
      </c>
      <c r="K225" s="31">
        <v>781.7</v>
      </c>
      <c r="L225" s="31">
        <v>727.55</v>
      </c>
      <c r="M225" s="31">
        <v>23.813849999999999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37.75</v>
      </c>
      <c r="D226" s="40">
        <v>37.833333333333336</v>
      </c>
      <c r="E226" s="40">
        <v>37.56666666666667</v>
      </c>
      <c r="F226" s="40">
        <v>37.383333333333333</v>
      </c>
      <c r="G226" s="40">
        <v>37.116666666666667</v>
      </c>
      <c r="H226" s="40">
        <v>38.016666666666673</v>
      </c>
      <c r="I226" s="40">
        <v>38.283333333333339</v>
      </c>
      <c r="J226" s="40">
        <v>38.466666666666676</v>
      </c>
      <c r="K226" s="31">
        <v>38.1</v>
      </c>
      <c r="L226" s="31">
        <v>37.65</v>
      </c>
      <c r="M226" s="31">
        <v>50.941499999999998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52.15</v>
      </c>
      <c r="D227" s="40">
        <v>52.199999999999996</v>
      </c>
      <c r="E227" s="40">
        <v>51.099999999999994</v>
      </c>
      <c r="F227" s="40">
        <v>50.05</v>
      </c>
      <c r="G227" s="40">
        <v>48.949999999999996</v>
      </c>
      <c r="H227" s="40">
        <v>53.249999999999993</v>
      </c>
      <c r="I227" s="40">
        <v>54.35</v>
      </c>
      <c r="J227" s="40">
        <v>55.399999999999991</v>
      </c>
      <c r="K227" s="31">
        <v>53.3</v>
      </c>
      <c r="L227" s="31">
        <v>51.15</v>
      </c>
      <c r="M227" s="31">
        <v>440.82639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59</v>
      </c>
      <c r="D228" s="40">
        <v>60.083333333333336</v>
      </c>
      <c r="E228" s="40">
        <v>57.266666666666673</v>
      </c>
      <c r="F228" s="40">
        <v>55.533333333333339</v>
      </c>
      <c r="G228" s="40">
        <v>52.716666666666676</v>
      </c>
      <c r="H228" s="40">
        <v>61.81666666666667</v>
      </c>
      <c r="I228" s="40">
        <v>64.633333333333326</v>
      </c>
      <c r="J228" s="40">
        <v>66.366666666666674</v>
      </c>
      <c r="K228" s="31">
        <v>62.9</v>
      </c>
      <c r="L228" s="31">
        <v>58.35</v>
      </c>
      <c r="M228" s="31">
        <v>822.44824000000006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1053.4000000000001</v>
      </c>
      <c r="D229" s="40">
        <v>1041.75</v>
      </c>
      <c r="E229" s="40">
        <v>1013.6500000000001</v>
      </c>
      <c r="F229" s="40">
        <v>973.90000000000009</v>
      </c>
      <c r="G229" s="40">
        <v>945.80000000000018</v>
      </c>
      <c r="H229" s="40">
        <v>1081.5</v>
      </c>
      <c r="I229" s="40">
        <v>1109.5999999999999</v>
      </c>
      <c r="J229" s="40">
        <v>1149.3499999999999</v>
      </c>
      <c r="K229" s="31">
        <v>1069.8499999999999</v>
      </c>
      <c r="L229" s="31">
        <v>1002</v>
      </c>
      <c r="M229" s="31">
        <v>0.69408000000000003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270.2</v>
      </c>
      <c r="D230" s="40">
        <v>264.8</v>
      </c>
      <c r="E230" s="40">
        <v>259.40000000000003</v>
      </c>
      <c r="F230" s="40">
        <v>248.60000000000002</v>
      </c>
      <c r="G230" s="40">
        <v>243.20000000000005</v>
      </c>
      <c r="H230" s="40">
        <v>275.60000000000002</v>
      </c>
      <c r="I230" s="40">
        <v>281</v>
      </c>
      <c r="J230" s="40">
        <v>291.8</v>
      </c>
      <c r="K230" s="31">
        <v>270.2</v>
      </c>
      <c r="L230" s="31">
        <v>254</v>
      </c>
      <c r="M230" s="31">
        <v>1.4735400000000001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1390.25</v>
      </c>
      <c r="D231" s="40">
        <v>1390</v>
      </c>
      <c r="E231" s="40">
        <v>1371.3</v>
      </c>
      <c r="F231" s="40">
        <v>1352.35</v>
      </c>
      <c r="G231" s="40">
        <v>1333.6499999999999</v>
      </c>
      <c r="H231" s="40">
        <v>1408.95</v>
      </c>
      <c r="I231" s="40">
        <v>1427.6499999999999</v>
      </c>
      <c r="J231" s="40">
        <v>1446.6000000000001</v>
      </c>
      <c r="K231" s="31">
        <v>1408.7</v>
      </c>
      <c r="L231" s="31">
        <v>1371.05</v>
      </c>
      <c r="M231" s="31">
        <v>0.87317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676.55</v>
      </c>
      <c r="D232" s="40">
        <v>670.2166666666667</v>
      </c>
      <c r="E232" s="40">
        <v>653.33333333333337</v>
      </c>
      <c r="F232" s="40">
        <v>630.11666666666667</v>
      </c>
      <c r="G232" s="40">
        <v>613.23333333333335</v>
      </c>
      <c r="H232" s="40">
        <v>693.43333333333339</v>
      </c>
      <c r="I232" s="40">
        <v>710.31666666666661</v>
      </c>
      <c r="J232" s="40">
        <v>733.53333333333342</v>
      </c>
      <c r="K232" s="31">
        <v>687.1</v>
      </c>
      <c r="L232" s="31">
        <v>647</v>
      </c>
      <c r="M232" s="31">
        <v>15.22353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178.8</v>
      </c>
      <c r="D233" s="40">
        <v>178.28333333333333</v>
      </c>
      <c r="E233" s="40">
        <v>176.16666666666666</v>
      </c>
      <c r="F233" s="40">
        <v>173.53333333333333</v>
      </c>
      <c r="G233" s="40">
        <v>171.41666666666666</v>
      </c>
      <c r="H233" s="40">
        <v>180.91666666666666</v>
      </c>
      <c r="I233" s="40">
        <v>183.03333333333333</v>
      </c>
      <c r="J233" s="40">
        <v>185.66666666666666</v>
      </c>
      <c r="K233" s="31">
        <v>180.4</v>
      </c>
      <c r="L233" s="31">
        <v>175.65</v>
      </c>
      <c r="M233" s="31">
        <v>18.021249999999998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45.15</v>
      </c>
      <c r="D234" s="40">
        <v>45.29999999999999</v>
      </c>
      <c r="E234" s="40">
        <v>44.399999999999977</v>
      </c>
      <c r="F234" s="40">
        <v>43.649999999999984</v>
      </c>
      <c r="G234" s="40">
        <v>42.749999999999972</v>
      </c>
      <c r="H234" s="40">
        <v>46.049999999999983</v>
      </c>
      <c r="I234" s="40">
        <v>46.95</v>
      </c>
      <c r="J234" s="40">
        <v>47.699999999999989</v>
      </c>
      <c r="K234" s="31">
        <v>46.2</v>
      </c>
      <c r="L234" s="31">
        <v>44.55</v>
      </c>
      <c r="M234" s="31">
        <v>30.89725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207</v>
      </c>
      <c r="D235" s="40">
        <v>207.03333333333333</v>
      </c>
      <c r="E235" s="40">
        <v>205.81666666666666</v>
      </c>
      <c r="F235" s="40">
        <v>204.63333333333333</v>
      </c>
      <c r="G235" s="40">
        <v>203.41666666666666</v>
      </c>
      <c r="H235" s="40">
        <v>208.21666666666667</v>
      </c>
      <c r="I235" s="40">
        <v>209.43333333333331</v>
      </c>
      <c r="J235" s="40">
        <v>210.61666666666667</v>
      </c>
      <c r="K235" s="31">
        <v>208.25</v>
      </c>
      <c r="L235" s="31">
        <v>205.85</v>
      </c>
      <c r="M235" s="31">
        <v>183.11537000000001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128.80000000000001</v>
      </c>
      <c r="D236" s="40">
        <v>129.95000000000002</v>
      </c>
      <c r="E236" s="40">
        <v>127.35000000000002</v>
      </c>
      <c r="F236" s="40">
        <v>125.9</v>
      </c>
      <c r="G236" s="40">
        <v>123.30000000000001</v>
      </c>
      <c r="H236" s="40">
        <v>131.40000000000003</v>
      </c>
      <c r="I236" s="40">
        <v>134</v>
      </c>
      <c r="J236" s="40">
        <v>135.45000000000005</v>
      </c>
      <c r="K236" s="31">
        <v>132.55000000000001</v>
      </c>
      <c r="L236" s="31">
        <v>128.5</v>
      </c>
      <c r="M236" s="31">
        <v>5.3648800000000003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200.3</v>
      </c>
      <c r="D237" s="40">
        <v>200.29999999999998</v>
      </c>
      <c r="E237" s="40">
        <v>195.09999999999997</v>
      </c>
      <c r="F237" s="40">
        <v>189.89999999999998</v>
      </c>
      <c r="G237" s="40">
        <v>184.69999999999996</v>
      </c>
      <c r="H237" s="40">
        <v>205.49999999999997</v>
      </c>
      <c r="I237" s="40">
        <v>210.69999999999996</v>
      </c>
      <c r="J237" s="40">
        <v>215.89999999999998</v>
      </c>
      <c r="K237" s="31">
        <v>205.5</v>
      </c>
      <c r="L237" s="31">
        <v>195.1</v>
      </c>
      <c r="M237" s="31">
        <v>63.176360000000003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275.2</v>
      </c>
      <c r="D238" s="40">
        <v>275.40000000000003</v>
      </c>
      <c r="E238" s="40">
        <v>271.80000000000007</v>
      </c>
      <c r="F238" s="40">
        <v>268.40000000000003</v>
      </c>
      <c r="G238" s="40">
        <v>264.80000000000007</v>
      </c>
      <c r="H238" s="40">
        <v>278.80000000000007</v>
      </c>
      <c r="I238" s="40">
        <v>282.40000000000009</v>
      </c>
      <c r="J238" s="40">
        <v>285.80000000000007</v>
      </c>
      <c r="K238" s="31">
        <v>279</v>
      </c>
      <c r="L238" s="31">
        <v>272</v>
      </c>
      <c r="M238" s="31">
        <v>151.50874999999999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163.35</v>
      </c>
      <c r="D239" s="40">
        <v>162.61666666666665</v>
      </c>
      <c r="E239" s="40">
        <v>156.0333333333333</v>
      </c>
      <c r="F239" s="40">
        <v>148.71666666666667</v>
      </c>
      <c r="G239" s="40">
        <v>142.13333333333333</v>
      </c>
      <c r="H239" s="40">
        <v>169.93333333333328</v>
      </c>
      <c r="I239" s="40">
        <v>176.51666666666659</v>
      </c>
      <c r="J239" s="40">
        <v>183.83333333333326</v>
      </c>
      <c r="K239" s="31">
        <v>169.2</v>
      </c>
      <c r="L239" s="31">
        <v>155.30000000000001</v>
      </c>
      <c r="M239" s="31">
        <v>267.5804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7012</v>
      </c>
      <c r="D240" s="40">
        <v>7043.666666666667</v>
      </c>
      <c r="E240" s="40">
        <v>6918.3333333333339</v>
      </c>
      <c r="F240" s="40">
        <v>6824.666666666667</v>
      </c>
      <c r="G240" s="40">
        <v>6699.3333333333339</v>
      </c>
      <c r="H240" s="40">
        <v>7137.3333333333339</v>
      </c>
      <c r="I240" s="40">
        <v>7262.6666666666679</v>
      </c>
      <c r="J240" s="40">
        <v>7356.3333333333339</v>
      </c>
      <c r="K240" s="31">
        <v>7169</v>
      </c>
      <c r="L240" s="31">
        <v>6950</v>
      </c>
      <c r="M240" s="31">
        <v>1.409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140.05000000000001</v>
      </c>
      <c r="D241" s="40">
        <v>140.31666666666669</v>
      </c>
      <c r="E241" s="40">
        <v>138.73333333333338</v>
      </c>
      <c r="F241" s="40">
        <v>137.41666666666669</v>
      </c>
      <c r="G241" s="40">
        <v>135.83333333333337</v>
      </c>
      <c r="H241" s="40">
        <v>141.63333333333338</v>
      </c>
      <c r="I241" s="40">
        <v>143.2166666666667</v>
      </c>
      <c r="J241" s="40">
        <v>144.53333333333339</v>
      </c>
      <c r="K241" s="31">
        <v>141.9</v>
      </c>
      <c r="L241" s="31">
        <v>139</v>
      </c>
      <c r="M241" s="31">
        <v>27.311150000000001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445.7</v>
      </c>
      <c r="D242" s="40">
        <v>441.93333333333339</v>
      </c>
      <c r="E242" s="40">
        <v>434.86666666666679</v>
      </c>
      <c r="F242" s="40">
        <v>424.03333333333342</v>
      </c>
      <c r="G242" s="40">
        <v>416.96666666666681</v>
      </c>
      <c r="H242" s="40">
        <v>452.76666666666677</v>
      </c>
      <c r="I242" s="40">
        <v>459.83333333333337</v>
      </c>
      <c r="J242" s="40">
        <v>470.66666666666674</v>
      </c>
      <c r="K242" s="31">
        <v>449</v>
      </c>
      <c r="L242" s="31">
        <v>431.1</v>
      </c>
      <c r="M242" s="31">
        <v>46.546570000000003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145.9</v>
      </c>
      <c r="D243" s="40">
        <v>145.61666666666667</v>
      </c>
      <c r="E243" s="40">
        <v>143.78333333333336</v>
      </c>
      <c r="F243" s="40">
        <v>141.66666666666669</v>
      </c>
      <c r="G243" s="40">
        <v>139.83333333333337</v>
      </c>
      <c r="H243" s="40">
        <v>147.73333333333335</v>
      </c>
      <c r="I243" s="40">
        <v>149.56666666666666</v>
      </c>
      <c r="J243" s="40">
        <v>151.68333333333334</v>
      </c>
      <c r="K243" s="31">
        <v>147.44999999999999</v>
      </c>
      <c r="L243" s="31">
        <v>143.5</v>
      </c>
      <c r="M243" s="31">
        <v>28.780110000000001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106.7</v>
      </c>
      <c r="D244" s="40">
        <v>106.3</v>
      </c>
      <c r="E244" s="40">
        <v>105.6</v>
      </c>
      <c r="F244" s="40">
        <v>104.5</v>
      </c>
      <c r="G244" s="40">
        <v>103.8</v>
      </c>
      <c r="H244" s="40">
        <v>107.39999999999999</v>
      </c>
      <c r="I244" s="40">
        <v>108.10000000000001</v>
      </c>
      <c r="J244" s="40">
        <v>109.19999999999999</v>
      </c>
      <c r="K244" s="31">
        <v>107</v>
      </c>
      <c r="L244" s="31">
        <v>105.2</v>
      </c>
      <c r="M244" s="31">
        <v>108.39232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24.5</v>
      </c>
      <c r="D245" s="40">
        <v>24.7</v>
      </c>
      <c r="E245" s="40">
        <v>23.4</v>
      </c>
      <c r="F245" s="40">
        <v>22.3</v>
      </c>
      <c r="G245" s="40">
        <v>21</v>
      </c>
      <c r="H245" s="40">
        <v>25.799999999999997</v>
      </c>
      <c r="I245" s="40">
        <v>27.1</v>
      </c>
      <c r="J245" s="40">
        <v>28.199999999999996</v>
      </c>
      <c r="K245" s="31">
        <v>26</v>
      </c>
      <c r="L245" s="31">
        <v>23.6</v>
      </c>
      <c r="M245" s="31">
        <v>133.14592999999999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2365.15</v>
      </c>
      <c r="D246" s="40">
        <v>2374.7333333333336</v>
      </c>
      <c r="E246" s="40">
        <v>2332.416666666667</v>
      </c>
      <c r="F246" s="40">
        <v>2299.6833333333334</v>
      </c>
      <c r="G246" s="40">
        <v>2257.3666666666668</v>
      </c>
      <c r="H246" s="40">
        <v>2407.4666666666672</v>
      </c>
      <c r="I246" s="40">
        <v>2449.7833333333338</v>
      </c>
      <c r="J246" s="40">
        <v>2482.5166666666673</v>
      </c>
      <c r="K246" s="31">
        <v>2417.0500000000002</v>
      </c>
      <c r="L246" s="31">
        <v>2342</v>
      </c>
      <c r="M246" s="31">
        <v>13.493029999999999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219.2</v>
      </c>
      <c r="D247" s="40">
        <v>216.11666666666665</v>
      </c>
      <c r="E247" s="40">
        <v>208.8833333333333</v>
      </c>
      <c r="F247" s="40">
        <v>198.56666666666666</v>
      </c>
      <c r="G247" s="40">
        <v>191.33333333333331</v>
      </c>
      <c r="H247" s="40">
        <v>226.43333333333328</v>
      </c>
      <c r="I247" s="40">
        <v>233.66666666666663</v>
      </c>
      <c r="J247" s="40">
        <v>243.98333333333326</v>
      </c>
      <c r="K247" s="31">
        <v>223.35</v>
      </c>
      <c r="L247" s="31">
        <v>205.8</v>
      </c>
      <c r="M247" s="31">
        <v>24.04965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449.1</v>
      </c>
      <c r="D248" s="40">
        <v>450.0333333333333</v>
      </c>
      <c r="E248" s="40">
        <v>441.21666666666658</v>
      </c>
      <c r="F248" s="40">
        <v>433.33333333333326</v>
      </c>
      <c r="G248" s="40">
        <v>424.51666666666654</v>
      </c>
      <c r="H248" s="40">
        <v>457.91666666666663</v>
      </c>
      <c r="I248" s="40">
        <v>466.73333333333335</v>
      </c>
      <c r="J248" s="40">
        <v>474.61666666666667</v>
      </c>
      <c r="K248" s="31">
        <v>458.85</v>
      </c>
      <c r="L248" s="31">
        <v>442.15</v>
      </c>
      <c r="M248" s="31">
        <v>1.9628399999999999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539.5</v>
      </c>
      <c r="D249" s="40">
        <v>539.88333333333333</v>
      </c>
      <c r="E249" s="40">
        <v>536.61666666666667</v>
      </c>
      <c r="F249" s="40">
        <v>533.73333333333335</v>
      </c>
      <c r="G249" s="40">
        <v>530.4666666666667</v>
      </c>
      <c r="H249" s="40">
        <v>542.76666666666665</v>
      </c>
      <c r="I249" s="40">
        <v>546.0333333333333</v>
      </c>
      <c r="J249" s="40">
        <v>548.91666666666663</v>
      </c>
      <c r="K249" s="31">
        <v>543.15</v>
      </c>
      <c r="L249" s="31">
        <v>537</v>
      </c>
      <c r="M249" s="31">
        <v>35.049840000000003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231.6</v>
      </c>
      <c r="D250" s="40">
        <v>230.28333333333333</v>
      </c>
      <c r="E250" s="40">
        <v>226.56666666666666</v>
      </c>
      <c r="F250" s="40">
        <v>221.53333333333333</v>
      </c>
      <c r="G250" s="40">
        <v>217.81666666666666</v>
      </c>
      <c r="H250" s="40">
        <v>235.31666666666666</v>
      </c>
      <c r="I250" s="40">
        <v>239.0333333333333</v>
      </c>
      <c r="J250" s="40">
        <v>244.06666666666666</v>
      </c>
      <c r="K250" s="31">
        <v>234</v>
      </c>
      <c r="L250" s="31">
        <v>225.25</v>
      </c>
      <c r="M250" s="31">
        <v>50.205800000000004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992.15</v>
      </c>
      <c r="D251" s="40">
        <v>995.30000000000007</v>
      </c>
      <c r="E251" s="40">
        <v>984.85000000000014</v>
      </c>
      <c r="F251" s="40">
        <v>977.55000000000007</v>
      </c>
      <c r="G251" s="40">
        <v>967.10000000000014</v>
      </c>
      <c r="H251" s="40">
        <v>1002.6000000000001</v>
      </c>
      <c r="I251" s="40">
        <v>1013.0500000000002</v>
      </c>
      <c r="J251" s="40">
        <v>1020.3500000000001</v>
      </c>
      <c r="K251" s="31">
        <v>1005.75</v>
      </c>
      <c r="L251" s="31">
        <v>988</v>
      </c>
      <c r="M251" s="31">
        <v>21.818719999999999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48.75</v>
      </c>
      <c r="D252" s="40">
        <v>48.85</v>
      </c>
      <c r="E252" s="40">
        <v>48.300000000000004</v>
      </c>
      <c r="F252" s="40">
        <v>47.85</v>
      </c>
      <c r="G252" s="40">
        <v>47.300000000000004</v>
      </c>
      <c r="H252" s="40">
        <v>49.300000000000004</v>
      </c>
      <c r="I252" s="40">
        <v>49.85</v>
      </c>
      <c r="J252" s="40">
        <v>50.300000000000004</v>
      </c>
      <c r="K252" s="31">
        <v>49.4</v>
      </c>
      <c r="L252" s="31">
        <v>48.4</v>
      </c>
      <c r="M252" s="31">
        <v>69.528909999999996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5225.3500000000004</v>
      </c>
      <c r="D253" s="40">
        <v>5211.5666666666666</v>
      </c>
      <c r="E253" s="40">
        <v>5169.1833333333334</v>
      </c>
      <c r="F253" s="40">
        <v>5113.0166666666664</v>
      </c>
      <c r="G253" s="40">
        <v>5070.6333333333332</v>
      </c>
      <c r="H253" s="40">
        <v>5267.7333333333336</v>
      </c>
      <c r="I253" s="40">
        <v>5310.1166666666668</v>
      </c>
      <c r="J253" s="40">
        <v>5366.2833333333338</v>
      </c>
      <c r="K253" s="31">
        <v>5253.95</v>
      </c>
      <c r="L253" s="31">
        <v>5155.3999999999996</v>
      </c>
      <c r="M253" s="31">
        <v>3.3872599999999999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1590.2</v>
      </c>
      <c r="D254" s="40">
        <v>1581.4833333333336</v>
      </c>
      <c r="E254" s="40">
        <v>1570.1166666666672</v>
      </c>
      <c r="F254" s="40">
        <v>1550.0333333333338</v>
      </c>
      <c r="G254" s="40">
        <v>1538.6666666666674</v>
      </c>
      <c r="H254" s="40">
        <v>1601.5666666666671</v>
      </c>
      <c r="I254" s="40">
        <v>1612.9333333333334</v>
      </c>
      <c r="J254" s="40">
        <v>1633.0166666666669</v>
      </c>
      <c r="K254" s="31">
        <v>1592.85</v>
      </c>
      <c r="L254" s="31">
        <v>1561.4</v>
      </c>
      <c r="M254" s="31">
        <v>78.545749999999998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1028.3</v>
      </c>
      <c r="D255" s="40">
        <v>1038.0666666666666</v>
      </c>
      <c r="E255" s="40">
        <v>1011.2333333333331</v>
      </c>
      <c r="F255" s="40">
        <v>994.16666666666652</v>
      </c>
      <c r="G255" s="40">
        <v>967.33333333333303</v>
      </c>
      <c r="H255" s="40">
        <v>1055.1333333333332</v>
      </c>
      <c r="I255" s="40">
        <v>1081.9666666666667</v>
      </c>
      <c r="J255" s="40">
        <v>1099.0333333333333</v>
      </c>
      <c r="K255" s="31">
        <v>1064.9000000000001</v>
      </c>
      <c r="L255" s="31">
        <v>1021</v>
      </c>
      <c r="M255" s="31">
        <v>1.3111600000000001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300.55</v>
      </c>
      <c r="D256" s="40">
        <v>301.59999999999997</v>
      </c>
      <c r="E256" s="40">
        <v>296.19999999999993</v>
      </c>
      <c r="F256" s="40">
        <v>291.84999999999997</v>
      </c>
      <c r="G256" s="40">
        <v>286.44999999999993</v>
      </c>
      <c r="H256" s="40">
        <v>305.94999999999993</v>
      </c>
      <c r="I256" s="40">
        <v>311.34999999999991</v>
      </c>
      <c r="J256" s="40">
        <v>315.69999999999993</v>
      </c>
      <c r="K256" s="31">
        <v>307</v>
      </c>
      <c r="L256" s="31">
        <v>297.25</v>
      </c>
      <c r="M256" s="31">
        <v>3.1890100000000001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803.3</v>
      </c>
      <c r="D257" s="40">
        <v>792.7833333333333</v>
      </c>
      <c r="E257" s="40">
        <v>776.06666666666661</v>
      </c>
      <c r="F257" s="40">
        <v>748.83333333333326</v>
      </c>
      <c r="G257" s="40">
        <v>732.11666666666656</v>
      </c>
      <c r="H257" s="40">
        <v>820.01666666666665</v>
      </c>
      <c r="I257" s="40">
        <v>836.73333333333335</v>
      </c>
      <c r="J257" s="40">
        <v>863.9666666666667</v>
      </c>
      <c r="K257" s="31">
        <v>809.5</v>
      </c>
      <c r="L257" s="31">
        <v>765.55</v>
      </c>
      <c r="M257" s="31">
        <v>8.9703300000000006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1694.15</v>
      </c>
      <c r="D258" s="40">
        <v>1682.7166666666665</v>
      </c>
      <c r="E258" s="40">
        <v>1668.4333333333329</v>
      </c>
      <c r="F258" s="40">
        <v>1642.7166666666665</v>
      </c>
      <c r="G258" s="40">
        <v>1628.4333333333329</v>
      </c>
      <c r="H258" s="40">
        <v>1708.4333333333329</v>
      </c>
      <c r="I258" s="40">
        <v>1722.7166666666662</v>
      </c>
      <c r="J258" s="40">
        <v>1748.4333333333329</v>
      </c>
      <c r="K258" s="31">
        <v>1697</v>
      </c>
      <c r="L258" s="31">
        <v>1657</v>
      </c>
      <c r="M258" s="31">
        <v>7.98942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2176.25</v>
      </c>
      <c r="D259" s="40">
        <v>2155.4833333333331</v>
      </c>
      <c r="E259" s="40">
        <v>2127.9666666666662</v>
      </c>
      <c r="F259" s="40">
        <v>2079.6833333333329</v>
      </c>
      <c r="G259" s="40">
        <v>2052.1666666666661</v>
      </c>
      <c r="H259" s="40">
        <v>2203.7666666666664</v>
      </c>
      <c r="I259" s="40">
        <v>2231.2833333333338</v>
      </c>
      <c r="J259" s="40">
        <v>2279.5666666666666</v>
      </c>
      <c r="K259" s="31">
        <v>2183</v>
      </c>
      <c r="L259" s="31">
        <v>2107.1999999999998</v>
      </c>
      <c r="M259" s="31">
        <v>2.4351799999999999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1835.55</v>
      </c>
      <c r="D260" s="40">
        <v>1848.4833333333333</v>
      </c>
      <c r="E260" s="40">
        <v>1797.0666666666666</v>
      </c>
      <c r="F260" s="40">
        <v>1758.5833333333333</v>
      </c>
      <c r="G260" s="40">
        <v>1707.1666666666665</v>
      </c>
      <c r="H260" s="40">
        <v>1886.9666666666667</v>
      </c>
      <c r="I260" s="40">
        <v>1938.3833333333332</v>
      </c>
      <c r="J260" s="40">
        <v>1976.8666666666668</v>
      </c>
      <c r="K260" s="31">
        <v>1899.9</v>
      </c>
      <c r="L260" s="31">
        <v>1810</v>
      </c>
      <c r="M260" s="31">
        <v>0.87717000000000001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3146</v>
      </c>
      <c r="D261" s="40">
        <v>3171.7999999999997</v>
      </c>
      <c r="E261" s="40">
        <v>3105.5999999999995</v>
      </c>
      <c r="F261" s="40">
        <v>3065.2</v>
      </c>
      <c r="G261" s="40">
        <v>2998.9999999999995</v>
      </c>
      <c r="H261" s="40">
        <v>3212.1999999999994</v>
      </c>
      <c r="I261" s="40">
        <v>3278.3999999999992</v>
      </c>
      <c r="J261" s="40">
        <v>3318.7999999999993</v>
      </c>
      <c r="K261" s="31">
        <v>3238</v>
      </c>
      <c r="L261" s="31">
        <v>3131.4</v>
      </c>
      <c r="M261" s="31">
        <v>0.40406999999999998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705.05</v>
      </c>
      <c r="D262" s="40">
        <v>708.4666666666667</v>
      </c>
      <c r="E262" s="40">
        <v>695.68333333333339</v>
      </c>
      <c r="F262" s="40">
        <v>686.31666666666672</v>
      </c>
      <c r="G262" s="40">
        <v>673.53333333333342</v>
      </c>
      <c r="H262" s="40">
        <v>717.83333333333337</v>
      </c>
      <c r="I262" s="40">
        <v>730.61666666666667</v>
      </c>
      <c r="J262" s="40">
        <v>739.98333333333335</v>
      </c>
      <c r="K262" s="31">
        <v>721.25</v>
      </c>
      <c r="L262" s="31">
        <v>699.1</v>
      </c>
      <c r="M262" s="31">
        <v>7.9042599999999998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220.6</v>
      </c>
      <c r="D263" s="40">
        <v>218.20000000000002</v>
      </c>
      <c r="E263" s="40">
        <v>213.40000000000003</v>
      </c>
      <c r="F263" s="40">
        <v>206.20000000000002</v>
      </c>
      <c r="G263" s="40">
        <v>201.40000000000003</v>
      </c>
      <c r="H263" s="40">
        <v>225.40000000000003</v>
      </c>
      <c r="I263" s="40">
        <v>230.20000000000005</v>
      </c>
      <c r="J263" s="40">
        <v>237.40000000000003</v>
      </c>
      <c r="K263" s="31">
        <v>223</v>
      </c>
      <c r="L263" s="31">
        <v>211</v>
      </c>
      <c r="M263" s="31">
        <v>23.126349999999999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145.15</v>
      </c>
      <c r="D264" s="40">
        <v>143.94999999999999</v>
      </c>
      <c r="E264" s="40">
        <v>141.89999999999998</v>
      </c>
      <c r="F264" s="40">
        <v>138.64999999999998</v>
      </c>
      <c r="G264" s="40">
        <v>136.59999999999997</v>
      </c>
      <c r="H264" s="40">
        <v>147.19999999999999</v>
      </c>
      <c r="I264" s="40">
        <v>149.25</v>
      </c>
      <c r="J264" s="40">
        <v>152.5</v>
      </c>
      <c r="K264" s="31">
        <v>146</v>
      </c>
      <c r="L264" s="31">
        <v>140.69999999999999</v>
      </c>
      <c r="M264" s="31">
        <v>9.2554700000000008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106.6</v>
      </c>
      <c r="D265" s="40">
        <v>105.86666666666666</v>
      </c>
      <c r="E265" s="40">
        <v>103.93333333333332</v>
      </c>
      <c r="F265" s="40">
        <v>101.26666666666667</v>
      </c>
      <c r="G265" s="40">
        <v>99.333333333333329</v>
      </c>
      <c r="H265" s="40">
        <v>108.53333333333332</v>
      </c>
      <c r="I265" s="40">
        <v>110.46666666666665</v>
      </c>
      <c r="J265" s="40">
        <v>113.13333333333331</v>
      </c>
      <c r="K265" s="31">
        <v>107.8</v>
      </c>
      <c r="L265" s="31">
        <v>103.2</v>
      </c>
      <c r="M265" s="31">
        <v>58.853450000000002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217.25</v>
      </c>
      <c r="D266" s="40">
        <v>213.5</v>
      </c>
      <c r="E266" s="40">
        <v>205.95</v>
      </c>
      <c r="F266" s="40">
        <v>194.64999999999998</v>
      </c>
      <c r="G266" s="40">
        <v>187.09999999999997</v>
      </c>
      <c r="H266" s="40">
        <v>224.8</v>
      </c>
      <c r="I266" s="40">
        <v>232.35000000000002</v>
      </c>
      <c r="J266" s="40">
        <v>243.65000000000003</v>
      </c>
      <c r="K266" s="31">
        <v>221.05</v>
      </c>
      <c r="L266" s="31">
        <v>202.2</v>
      </c>
      <c r="M266" s="31">
        <v>75.374359999999996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716.55</v>
      </c>
      <c r="D267" s="40">
        <v>709.4</v>
      </c>
      <c r="E267" s="40">
        <v>696.19999999999993</v>
      </c>
      <c r="F267" s="40">
        <v>675.84999999999991</v>
      </c>
      <c r="G267" s="40">
        <v>662.64999999999986</v>
      </c>
      <c r="H267" s="40">
        <v>729.75</v>
      </c>
      <c r="I267" s="40">
        <v>742.95</v>
      </c>
      <c r="J267" s="40">
        <v>763.30000000000007</v>
      </c>
      <c r="K267" s="31">
        <v>722.6</v>
      </c>
      <c r="L267" s="31">
        <v>689.05</v>
      </c>
      <c r="M267" s="31">
        <v>94.728170000000006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111.6</v>
      </c>
      <c r="D268" s="40">
        <v>112.18333333333334</v>
      </c>
      <c r="E268" s="40">
        <v>109.41666666666667</v>
      </c>
      <c r="F268" s="40">
        <v>107.23333333333333</v>
      </c>
      <c r="G268" s="40">
        <v>104.46666666666667</v>
      </c>
      <c r="H268" s="40">
        <v>114.36666666666667</v>
      </c>
      <c r="I268" s="40">
        <v>117.13333333333333</v>
      </c>
      <c r="J268" s="40">
        <v>119.31666666666668</v>
      </c>
      <c r="K268" s="31">
        <v>114.95</v>
      </c>
      <c r="L268" s="31">
        <v>110</v>
      </c>
      <c r="M268" s="31">
        <v>4.6797500000000003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86.25</v>
      </c>
      <c r="D269" s="40">
        <v>86.766666666666666</v>
      </c>
      <c r="E269" s="40">
        <v>85.533333333333331</v>
      </c>
      <c r="F269" s="40">
        <v>84.816666666666663</v>
      </c>
      <c r="G269" s="40">
        <v>83.583333333333329</v>
      </c>
      <c r="H269" s="40">
        <v>87.483333333333334</v>
      </c>
      <c r="I269" s="40">
        <v>88.716666666666654</v>
      </c>
      <c r="J269" s="40">
        <v>89.433333333333337</v>
      </c>
      <c r="K269" s="31">
        <v>88</v>
      </c>
      <c r="L269" s="31">
        <v>86.05</v>
      </c>
      <c r="M269" s="31">
        <v>6.7086399999999999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129.80000000000001</v>
      </c>
      <c r="D270" s="40">
        <v>128.36666666666667</v>
      </c>
      <c r="E270" s="40">
        <v>122.03333333333336</v>
      </c>
      <c r="F270" s="40">
        <v>114.26666666666668</v>
      </c>
      <c r="G270" s="40">
        <v>107.93333333333337</v>
      </c>
      <c r="H270" s="40">
        <v>136.13333333333335</v>
      </c>
      <c r="I270" s="40">
        <v>142.46666666666667</v>
      </c>
      <c r="J270" s="40">
        <v>150.23333333333335</v>
      </c>
      <c r="K270" s="31">
        <v>134.69999999999999</v>
      </c>
      <c r="L270" s="31">
        <v>120.6</v>
      </c>
      <c r="M270" s="31">
        <v>106.09735000000001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265.7</v>
      </c>
      <c r="D271" s="40">
        <v>258.46666666666664</v>
      </c>
      <c r="E271" s="40">
        <v>240.13333333333327</v>
      </c>
      <c r="F271" s="40">
        <v>214.56666666666663</v>
      </c>
      <c r="G271" s="40">
        <v>196.23333333333326</v>
      </c>
      <c r="H271" s="40">
        <v>284.0333333333333</v>
      </c>
      <c r="I271" s="40">
        <v>302.36666666666667</v>
      </c>
      <c r="J271" s="40">
        <v>327.93333333333328</v>
      </c>
      <c r="K271" s="31">
        <v>276.8</v>
      </c>
      <c r="L271" s="31">
        <v>232.9</v>
      </c>
      <c r="M271" s="31">
        <v>101.32114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145.35</v>
      </c>
      <c r="D272" s="40">
        <v>138.46666666666667</v>
      </c>
      <c r="E272" s="40">
        <v>130.08333333333334</v>
      </c>
      <c r="F272" s="40">
        <v>114.81666666666668</v>
      </c>
      <c r="G272" s="40">
        <v>106.43333333333335</v>
      </c>
      <c r="H272" s="40">
        <v>153.73333333333335</v>
      </c>
      <c r="I272" s="40">
        <v>162.11666666666667</v>
      </c>
      <c r="J272" s="40">
        <v>177.38333333333333</v>
      </c>
      <c r="K272" s="31">
        <v>146.85</v>
      </c>
      <c r="L272" s="31">
        <v>123.2</v>
      </c>
      <c r="M272" s="31">
        <v>243.64618999999999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394.4</v>
      </c>
      <c r="D273" s="40">
        <v>392.0333333333333</v>
      </c>
      <c r="E273" s="40">
        <v>387.36666666666662</v>
      </c>
      <c r="F273" s="40">
        <v>380.33333333333331</v>
      </c>
      <c r="G273" s="40">
        <v>375.66666666666663</v>
      </c>
      <c r="H273" s="40">
        <v>399.06666666666661</v>
      </c>
      <c r="I273" s="40">
        <v>403.73333333333335</v>
      </c>
      <c r="J273" s="40">
        <v>410.76666666666659</v>
      </c>
      <c r="K273" s="31">
        <v>396.7</v>
      </c>
      <c r="L273" s="31">
        <v>385</v>
      </c>
      <c r="M273" s="31">
        <v>94.002949999999998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2273.5500000000002</v>
      </c>
      <c r="D274" s="40">
        <v>2277.75</v>
      </c>
      <c r="E274" s="40">
        <v>2255.8000000000002</v>
      </c>
      <c r="F274" s="40">
        <v>2238.0500000000002</v>
      </c>
      <c r="G274" s="40">
        <v>2216.1000000000004</v>
      </c>
      <c r="H274" s="40">
        <v>2295.5</v>
      </c>
      <c r="I274" s="40">
        <v>2317.4499999999998</v>
      </c>
      <c r="J274" s="40">
        <v>2335.1999999999998</v>
      </c>
      <c r="K274" s="31">
        <v>2299.6999999999998</v>
      </c>
      <c r="L274" s="31">
        <v>2260</v>
      </c>
      <c r="M274" s="31">
        <v>0.13830999999999999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3429.95</v>
      </c>
      <c r="D275" s="40">
        <v>3383.3166666666671</v>
      </c>
      <c r="E275" s="40">
        <v>3253.6333333333341</v>
      </c>
      <c r="F275" s="40">
        <v>3077.3166666666671</v>
      </c>
      <c r="G275" s="40">
        <v>2947.6333333333341</v>
      </c>
      <c r="H275" s="40">
        <v>3559.6333333333341</v>
      </c>
      <c r="I275" s="40">
        <v>3689.3166666666675</v>
      </c>
      <c r="J275" s="40">
        <v>3865.6333333333341</v>
      </c>
      <c r="K275" s="31">
        <v>3513</v>
      </c>
      <c r="L275" s="31">
        <v>3207</v>
      </c>
      <c r="M275" s="31">
        <v>52.833219999999997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981.15</v>
      </c>
      <c r="D276" s="40">
        <v>987.7166666666667</v>
      </c>
      <c r="E276" s="40">
        <v>970.58333333333337</v>
      </c>
      <c r="F276" s="40">
        <v>960.01666666666665</v>
      </c>
      <c r="G276" s="40">
        <v>942.88333333333333</v>
      </c>
      <c r="H276" s="40">
        <v>998.28333333333342</v>
      </c>
      <c r="I276" s="40">
        <v>1015.4166666666666</v>
      </c>
      <c r="J276" s="40">
        <v>1025.9833333333336</v>
      </c>
      <c r="K276" s="31">
        <v>1004.85</v>
      </c>
      <c r="L276" s="31">
        <v>977.15</v>
      </c>
      <c r="M276" s="31">
        <v>28.710730000000002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173.95</v>
      </c>
      <c r="D277" s="40">
        <v>173.26666666666665</v>
      </c>
      <c r="E277" s="40">
        <v>170.68333333333331</v>
      </c>
      <c r="F277" s="40">
        <v>167.41666666666666</v>
      </c>
      <c r="G277" s="40">
        <v>164.83333333333331</v>
      </c>
      <c r="H277" s="40">
        <v>176.5333333333333</v>
      </c>
      <c r="I277" s="40">
        <v>179.11666666666667</v>
      </c>
      <c r="J277" s="40">
        <v>182.3833333333333</v>
      </c>
      <c r="K277" s="31">
        <v>175.85</v>
      </c>
      <c r="L277" s="31">
        <v>170</v>
      </c>
      <c r="M277" s="31">
        <v>5.6278699999999997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1848.55</v>
      </c>
      <c r="D278" s="40">
        <v>1839.3999999999999</v>
      </c>
      <c r="E278" s="40">
        <v>1804.3499999999997</v>
      </c>
      <c r="F278" s="40">
        <v>1760.1499999999999</v>
      </c>
      <c r="G278" s="40">
        <v>1725.0999999999997</v>
      </c>
      <c r="H278" s="40">
        <v>1883.5999999999997</v>
      </c>
      <c r="I278" s="40">
        <v>1918.6499999999999</v>
      </c>
      <c r="J278" s="40">
        <v>1962.8499999999997</v>
      </c>
      <c r="K278" s="31">
        <v>1874.45</v>
      </c>
      <c r="L278" s="31">
        <v>1795.2</v>
      </c>
      <c r="M278" s="31">
        <v>0.81605000000000005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715.55</v>
      </c>
      <c r="D279" s="40">
        <v>717.4666666666667</v>
      </c>
      <c r="E279" s="40">
        <v>705.18333333333339</v>
      </c>
      <c r="F279" s="40">
        <v>694.81666666666672</v>
      </c>
      <c r="G279" s="40">
        <v>682.53333333333342</v>
      </c>
      <c r="H279" s="40">
        <v>727.83333333333337</v>
      </c>
      <c r="I279" s="40">
        <v>740.11666666666667</v>
      </c>
      <c r="J279" s="40">
        <v>750.48333333333335</v>
      </c>
      <c r="K279" s="31">
        <v>729.75</v>
      </c>
      <c r="L279" s="31">
        <v>707.1</v>
      </c>
      <c r="M279" s="31">
        <v>2.2284600000000001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269.05</v>
      </c>
      <c r="D280" s="40">
        <v>267.53333333333336</v>
      </c>
      <c r="E280" s="40">
        <v>264.66666666666674</v>
      </c>
      <c r="F280" s="40">
        <v>260.28333333333336</v>
      </c>
      <c r="G280" s="40">
        <v>257.41666666666674</v>
      </c>
      <c r="H280" s="40">
        <v>271.91666666666674</v>
      </c>
      <c r="I280" s="40">
        <v>274.78333333333342</v>
      </c>
      <c r="J280" s="40">
        <v>279.16666666666674</v>
      </c>
      <c r="K280" s="31">
        <v>270.39999999999998</v>
      </c>
      <c r="L280" s="31">
        <v>263.14999999999998</v>
      </c>
      <c r="M280" s="31">
        <v>9.3702199999999998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274.10000000000002</v>
      </c>
      <c r="D281" s="40">
        <v>273.53333333333336</v>
      </c>
      <c r="E281" s="40">
        <v>269.7166666666667</v>
      </c>
      <c r="F281" s="40">
        <v>265.33333333333331</v>
      </c>
      <c r="G281" s="40">
        <v>261.51666666666665</v>
      </c>
      <c r="H281" s="40">
        <v>277.91666666666674</v>
      </c>
      <c r="I281" s="40">
        <v>281.73333333333346</v>
      </c>
      <c r="J281" s="40">
        <v>286.11666666666679</v>
      </c>
      <c r="K281" s="31">
        <v>277.35000000000002</v>
      </c>
      <c r="L281" s="31">
        <v>269.14999999999998</v>
      </c>
      <c r="M281" s="31">
        <v>10.44758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278.35000000000002</v>
      </c>
      <c r="D282" s="40">
        <v>279.88333333333338</v>
      </c>
      <c r="E282" s="40">
        <v>275.26666666666677</v>
      </c>
      <c r="F282" s="40">
        <v>272.18333333333339</v>
      </c>
      <c r="G282" s="40">
        <v>267.56666666666678</v>
      </c>
      <c r="H282" s="40">
        <v>282.96666666666675</v>
      </c>
      <c r="I282" s="40">
        <v>287.58333333333343</v>
      </c>
      <c r="J282" s="40">
        <v>290.66666666666674</v>
      </c>
      <c r="K282" s="31">
        <v>284.5</v>
      </c>
      <c r="L282" s="31">
        <v>276.8</v>
      </c>
      <c r="M282" s="31">
        <v>6.8563299999999998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1043.9000000000001</v>
      </c>
      <c r="D283" s="40">
        <v>1046.45</v>
      </c>
      <c r="E283" s="40">
        <v>1032.95</v>
      </c>
      <c r="F283" s="40">
        <v>1022</v>
      </c>
      <c r="G283" s="40">
        <v>1008.5</v>
      </c>
      <c r="H283" s="40">
        <v>1057.4000000000001</v>
      </c>
      <c r="I283" s="40">
        <v>1070.9000000000001</v>
      </c>
      <c r="J283" s="40">
        <v>1081.8500000000001</v>
      </c>
      <c r="K283" s="31">
        <v>1059.95</v>
      </c>
      <c r="L283" s="31">
        <v>1035.5</v>
      </c>
      <c r="M283" s="31">
        <v>0.15503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976.75</v>
      </c>
      <c r="D284" s="40">
        <v>981.79999999999984</v>
      </c>
      <c r="E284" s="40">
        <v>960.99999999999966</v>
      </c>
      <c r="F284" s="40">
        <v>945.24999999999977</v>
      </c>
      <c r="G284" s="40">
        <v>924.44999999999959</v>
      </c>
      <c r="H284" s="40">
        <v>997.54999999999973</v>
      </c>
      <c r="I284" s="40">
        <v>1018.3499999999999</v>
      </c>
      <c r="J284" s="40">
        <v>1034.0999999999999</v>
      </c>
      <c r="K284" s="31">
        <v>1002.6</v>
      </c>
      <c r="L284" s="31">
        <v>966.05</v>
      </c>
      <c r="M284" s="31">
        <v>2.1559900000000001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475</v>
      </c>
      <c r="D285" s="40">
        <v>475.33333333333331</v>
      </c>
      <c r="E285" s="40">
        <v>469.66666666666663</v>
      </c>
      <c r="F285" s="40">
        <v>464.33333333333331</v>
      </c>
      <c r="G285" s="40">
        <v>458.66666666666663</v>
      </c>
      <c r="H285" s="40">
        <v>480.66666666666663</v>
      </c>
      <c r="I285" s="40">
        <v>486.33333333333326</v>
      </c>
      <c r="J285" s="40">
        <v>491.66666666666663</v>
      </c>
      <c r="K285" s="31">
        <v>481</v>
      </c>
      <c r="L285" s="31">
        <v>470</v>
      </c>
      <c r="M285" s="31">
        <v>2.4798499999999999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624.75</v>
      </c>
      <c r="D286" s="40">
        <v>627.73333333333335</v>
      </c>
      <c r="E286" s="40">
        <v>619.01666666666665</v>
      </c>
      <c r="F286" s="40">
        <v>613.2833333333333</v>
      </c>
      <c r="G286" s="40">
        <v>604.56666666666661</v>
      </c>
      <c r="H286" s="40">
        <v>633.4666666666667</v>
      </c>
      <c r="I286" s="40">
        <v>642.18333333333339</v>
      </c>
      <c r="J286" s="40">
        <v>647.91666666666674</v>
      </c>
      <c r="K286" s="31">
        <v>636.45000000000005</v>
      </c>
      <c r="L286" s="31">
        <v>622</v>
      </c>
      <c r="M286" s="31">
        <v>6.8068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49.95</v>
      </c>
      <c r="D287" s="40">
        <v>50.266666666666673</v>
      </c>
      <c r="E287" s="40">
        <v>49.383333333333347</v>
      </c>
      <c r="F287" s="40">
        <v>48.816666666666677</v>
      </c>
      <c r="G287" s="40">
        <v>47.933333333333351</v>
      </c>
      <c r="H287" s="40">
        <v>50.833333333333343</v>
      </c>
      <c r="I287" s="40">
        <v>51.716666666666669</v>
      </c>
      <c r="J287" s="40">
        <v>52.283333333333339</v>
      </c>
      <c r="K287" s="31">
        <v>51.15</v>
      </c>
      <c r="L287" s="31">
        <v>49.7</v>
      </c>
      <c r="M287" s="31">
        <v>16.218820000000001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703.85</v>
      </c>
      <c r="D288" s="40">
        <v>710.35</v>
      </c>
      <c r="E288" s="40">
        <v>694.5</v>
      </c>
      <c r="F288" s="40">
        <v>685.15</v>
      </c>
      <c r="G288" s="40">
        <v>669.3</v>
      </c>
      <c r="H288" s="40">
        <v>719.7</v>
      </c>
      <c r="I288" s="40">
        <v>735.55000000000018</v>
      </c>
      <c r="J288" s="40">
        <v>744.90000000000009</v>
      </c>
      <c r="K288" s="31">
        <v>726.2</v>
      </c>
      <c r="L288" s="31">
        <v>701</v>
      </c>
      <c r="M288" s="31">
        <v>2.7398899999999999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430.15</v>
      </c>
      <c r="D289" s="40">
        <v>426.05</v>
      </c>
      <c r="E289" s="40">
        <v>420.1</v>
      </c>
      <c r="F289" s="40">
        <v>410.05</v>
      </c>
      <c r="G289" s="40">
        <v>404.1</v>
      </c>
      <c r="H289" s="40">
        <v>436.1</v>
      </c>
      <c r="I289" s="40">
        <v>442.04999999999995</v>
      </c>
      <c r="J289" s="40">
        <v>452.1</v>
      </c>
      <c r="K289" s="31">
        <v>432</v>
      </c>
      <c r="L289" s="31">
        <v>416</v>
      </c>
      <c r="M289" s="31">
        <v>7.7415900000000004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1707.2</v>
      </c>
      <c r="D290" s="40">
        <v>1710.7666666666667</v>
      </c>
      <c r="E290" s="40">
        <v>1699.5833333333333</v>
      </c>
      <c r="F290" s="40">
        <v>1691.9666666666667</v>
      </c>
      <c r="G290" s="40">
        <v>1680.7833333333333</v>
      </c>
      <c r="H290" s="40">
        <v>1718.3833333333332</v>
      </c>
      <c r="I290" s="40">
        <v>1729.5666666666666</v>
      </c>
      <c r="J290" s="40">
        <v>1737.1833333333332</v>
      </c>
      <c r="K290" s="31">
        <v>1721.95</v>
      </c>
      <c r="L290" s="31">
        <v>1703.15</v>
      </c>
      <c r="M290" s="31">
        <v>18.582529999999998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87.9</v>
      </c>
      <c r="D291" s="40">
        <v>88.149999999999991</v>
      </c>
      <c r="E291" s="40">
        <v>87.199999999999989</v>
      </c>
      <c r="F291" s="40">
        <v>86.5</v>
      </c>
      <c r="G291" s="40">
        <v>85.55</v>
      </c>
      <c r="H291" s="40">
        <v>88.84999999999998</v>
      </c>
      <c r="I291" s="40">
        <v>89.8</v>
      </c>
      <c r="J291" s="40">
        <v>90.499999999999972</v>
      </c>
      <c r="K291" s="31">
        <v>89.1</v>
      </c>
      <c r="L291" s="31">
        <v>87.45</v>
      </c>
      <c r="M291" s="31">
        <v>92.781490000000005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3530.15</v>
      </c>
      <c r="D292" s="40">
        <v>3502.6833333333329</v>
      </c>
      <c r="E292" s="40">
        <v>3436.4666666666658</v>
      </c>
      <c r="F292" s="40">
        <v>3342.7833333333328</v>
      </c>
      <c r="G292" s="40">
        <v>3276.5666666666657</v>
      </c>
      <c r="H292" s="40">
        <v>3596.3666666666659</v>
      </c>
      <c r="I292" s="40">
        <v>3662.583333333333</v>
      </c>
      <c r="J292" s="40">
        <v>3756.266666666666</v>
      </c>
      <c r="K292" s="31">
        <v>3568.9</v>
      </c>
      <c r="L292" s="31">
        <v>3409</v>
      </c>
      <c r="M292" s="31">
        <v>10.259080000000001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457.4</v>
      </c>
      <c r="D293" s="40">
        <v>457.25</v>
      </c>
      <c r="E293" s="40">
        <v>454.15</v>
      </c>
      <c r="F293" s="40">
        <v>450.9</v>
      </c>
      <c r="G293" s="40">
        <v>447.79999999999995</v>
      </c>
      <c r="H293" s="40">
        <v>460.5</v>
      </c>
      <c r="I293" s="40">
        <v>463.6</v>
      </c>
      <c r="J293" s="40">
        <v>466.85</v>
      </c>
      <c r="K293" s="31">
        <v>460.35</v>
      </c>
      <c r="L293" s="31">
        <v>454</v>
      </c>
      <c r="M293" s="31">
        <v>11.240640000000001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271.89999999999998</v>
      </c>
      <c r="D294" s="40">
        <v>269.66666666666663</v>
      </c>
      <c r="E294" s="40">
        <v>265.88333333333327</v>
      </c>
      <c r="F294" s="40">
        <v>259.86666666666662</v>
      </c>
      <c r="G294" s="40">
        <v>256.08333333333326</v>
      </c>
      <c r="H294" s="40">
        <v>275.68333333333328</v>
      </c>
      <c r="I294" s="40">
        <v>279.46666666666658</v>
      </c>
      <c r="J294" s="40">
        <v>285.48333333333329</v>
      </c>
      <c r="K294" s="31">
        <v>273.45</v>
      </c>
      <c r="L294" s="31">
        <v>263.64999999999998</v>
      </c>
      <c r="M294" s="31">
        <v>0.88666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7768.95</v>
      </c>
      <c r="D295" s="40">
        <v>7700.333333333333</v>
      </c>
      <c r="E295" s="40">
        <v>7550.6666666666661</v>
      </c>
      <c r="F295" s="40">
        <v>7332.3833333333332</v>
      </c>
      <c r="G295" s="40">
        <v>7182.7166666666662</v>
      </c>
      <c r="H295" s="40">
        <v>7918.6166666666659</v>
      </c>
      <c r="I295" s="40">
        <v>8068.2833333333319</v>
      </c>
      <c r="J295" s="40">
        <v>8286.5666666666657</v>
      </c>
      <c r="K295" s="31">
        <v>7850</v>
      </c>
      <c r="L295" s="31">
        <v>7482.05</v>
      </c>
      <c r="M295" s="31">
        <v>0.16653000000000001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4406.1499999999996</v>
      </c>
      <c r="D296" s="40">
        <v>4398.833333333333</v>
      </c>
      <c r="E296" s="40">
        <v>4372.6666666666661</v>
      </c>
      <c r="F296" s="40">
        <v>4339.1833333333334</v>
      </c>
      <c r="G296" s="40">
        <v>4313.0166666666664</v>
      </c>
      <c r="H296" s="40">
        <v>4432.3166666666657</v>
      </c>
      <c r="I296" s="40">
        <v>4458.4833333333318</v>
      </c>
      <c r="J296" s="40">
        <v>4491.9666666666653</v>
      </c>
      <c r="K296" s="31">
        <v>4425</v>
      </c>
      <c r="L296" s="31">
        <v>4365.3500000000004</v>
      </c>
      <c r="M296" s="31">
        <v>3.3187600000000002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1642.15</v>
      </c>
      <c r="D297" s="40">
        <v>1626.95</v>
      </c>
      <c r="E297" s="40">
        <v>1606.75</v>
      </c>
      <c r="F297" s="40">
        <v>1571.35</v>
      </c>
      <c r="G297" s="40">
        <v>1551.1499999999999</v>
      </c>
      <c r="H297" s="40">
        <v>1662.3500000000001</v>
      </c>
      <c r="I297" s="40">
        <v>1682.5500000000004</v>
      </c>
      <c r="J297" s="40">
        <v>1717.9500000000003</v>
      </c>
      <c r="K297" s="31">
        <v>1647.15</v>
      </c>
      <c r="L297" s="31">
        <v>1591.55</v>
      </c>
      <c r="M297" s="31">
        <v>32.312690000000003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653.6</v>
      </c>
      <c r="D298" s="40">
        <v>657.23333333333323</v>
      </c>
      <c r="E298" s="40">
        <v>644.96666666666647</v>
      </c>
      <c r="F298" s="40">
        <v>636.33333333333326</v>
      </c>
      <c r="G298" s="40">
        <v>624.06666666666649</v>
      </c>
      <c r="H298" s="40">
        <v>665.86666666666645</v>
      </c>
      <c r="I298" s="40">
        <v>678.1333333333331</v>
      </c>
      <c r="J298" s="40">
        <v>686.76666666666642</v>
      </c>
      <c r="K298" s="31">
        <v>669.5</v>
      </c>
      <c r="L298" s="31">
        <v>648.6</v>
      </c>
      <c r="M298" s="31">
        <v>19.267520000000001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40.450000000000003</v>
      </c>
      <c r="D299" s="40">
        <v>40.666666666666664</v>
      </c>
      <c r="E299" s="40">
        <v>39.93333333333333</v>
      </c>
      <c r="F299" s="40">
        <v>39.416666666666664</v>
      </c>
      <c r="G299" s="40">
        <v>38.68333333333333</v>
      </c>
      <c r="H299" s="40">
        <v>41.18333333333333</v>
      </c>
      <c r="I299" s="40">
        <v>41.916666666666664</v>
      </c>
      <c r="J299" s="40">
        <v>42.43333333333333</v>
      </c>
      <c r="K299" s="31">
        <v>41.4</v>
      </c>
      <c r="L299" s="31">
        <v>40.15</v>
      </c>
      <c r="M299" s="31">
        <v>29.837029999999999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1697.55</v>
      </c>
      <c r="D300" s="40">
        <v>1699.4166666666667</v>
      </c>
      <c r="E300" s="40">
        <v>1658.8333333333335</v>
      </c>
      <c r="F300" s="40">
        <v>1620.1166666666668</v>
      </c>
      <c r="G300" s="40">
        <v>1579.5333333333335</v>
      </c>
      <c r="H300" s="40">
        <v>1738.1333333333334</v>
      </c>
      <c r="I300" s="40">
        <v>1778.7166666666669</v>
      </c>
      <c r="J300" s="40">
        <v>1817.4333333333334</v>
      </c>
      <c r="K300" s="31">
        <v>1740</v>
      </c>
      <c r="L300" s="31">
        <v>1660.7</v>
      </c>
      <c r="M300" s="31">
        <v>0.49707000000000001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1179.45</v>
      </c>
      <c r="D301" s="40">
        <v>1178.3166666666666</v>
      </c>
      <c r="E301" s="40">
        <v>1172.1333333333332</v>
      </c>
      <c r="F301" s="40">
        <v>1164.8166666666666</v>
      </c>
      <c r="G301" s="40">
        <v>1158.6333333333332</v>
      </c>
      <c r="H301" s="40">
        <v>1185.6333333333332</v>
      </c>
      <c r="I301" s="40">
        <v>1191.8166666666666</v>
      </c>
      <c r="J301" s="40">
        <v>1199.1333333333332</v>
      </c>
      <c r="K301" s="31">
        <v>1184.5</v>
      </c>
      <c r="L301" s="31">
        <v>1171</v>
      </c>
      <c r="M301" s="31">
        <v>8.7499900000000004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3884.45</v>
      </c>
      <c r="D302" s="40">
        <v>3854.5166666666664</v>
      </c>
      <c r="E302" s="40">
        <v>3745.0333333333328</v>
      </c>
      <c r="F302" s="40">
        <v>3605.6166666666663</v>
      </c>
      <c r="G302" s="40">
        <v>3496.1333333333328</v>
      </c>
      <c r="H302" s="40">
        <v>3993.9333333333329</v>
      </c>
      <c r="I302" s="40">
        <v>4103.4166666666661</v>
      </c>
      <c r="J302" s="40">
        <v>4242.833333333333</v>
      </c>
      <c r="K302" s="31">
        <v>3964</v>
      </c>
      <c r="L302" s="31">
        <v>3715.1</v>
      </c>
      <c r="M302" s="31">
        <v>1.1343300000000001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836.1</v>
      </c>
      <c r="D303" s="40">
        <v>845.48333333333323</v>
      </c>
      <c r="E303" s="40">
        <v>821.61666666666645</v>
      </c>
      <c r="F303" s="40">
        <v>807.13333333333321</v>
      </c>
      <c r="G303" s="40">
        <v>783.26666666666642</v>
      </c>
      <c r="H303" s="40">
        <v>859.96666666666647</v>
      </c>
      <c r="I303" s="40">
        <v>883.83333333333326</v>
      </c>
      <c r="J303" s="40">
        <v>898.31666666666649</v>
      </c>
      <c r="K303" s="31">
        <v>869.35</v>
      </c>
      <c r="L303" s="31">
        <v>831</v>
      </c>
      <c r="M303" s="31">
        <v>0.47617999999999999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50.15</v>
      </c>
      <c r="D304" s="40">
        <v>50.283333333333331</v>
      </c>
      <c r="E304" s="40">
        <v>49.666666666666664</v>
      </c>
      <c r="F304" s="40">
        <v>49.18333333333333</v>
      </c>
      <c r="G304" s="40">
        <v>48.566666666666663</v>
      </c>
      <c r="H304" s="40">
        <v>50.766666666666666</v>
      </c>
      <c r="I304" s="40">
        <v>51.38333333333334</v>
      </c>
      <c r="J304" s="40">
        <v>51.866666666666667</v>
      </c>
      <c r="K304" s="31">
        <v>50.9</v>
      </c>
      <c r="L304" s="31">
        <v>49.8</v>
      </c>
      <c r="M304" s="31">
        <v>30.181709999999999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180.35</v>
      </c>
      <c r="D305" s="40">
        <v>181</v>
      </c>
      <c r="E305" s="40">
        <v>177.65</v>
      </c>
      <c r="F305" s="40">
        <v>174.95000000000002</v>
      </c>
      <c r="G305" s="40">
        <v>171.60000000000002</v>
      </c>
      <c r="H305" s="40">
        <v>183.7</v>
      </c>
      <c r="I305" s="40">
        <v>187.05</v>
      </c>
      <c r="J305" s="40">
        <v>189.74999999999997</v>
      </c>
      <c r="K305" s="31">
        <v>184.35</v>
      </c>
      <c r="L305" s="31">
        <v>178.3</v>
      </c>
      <c r="M305" s="31">
        <v>6.51065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81572</v>
      </c>
      <c r="D306" s="40">
        <v>81738.183333333334</v>
      </c>
      <c r="E306" s="40">
        <v>81076.366666666669</v>
      </c>
      <c r="F306" s="40">
        <v>80580.733333333337</v>
      </c>
      <c r="G306" s="40">
        <v>79918.916666666672</v>
      </c>
      <c r="H306" s="40">
        <v>82233.816666666666</v>
      </c>
      <c r="I306" s="40">
        <v>82895.633333333346</v>
      </c>
      <c r="J306" s="40">
        <v>83391.266666666663</v>
      </c>
      <c r="K306" s="31">
        <v>82400</v>
      </c>
      <c r="L306" s="31">
        <v>81242.55</v>
      </c>
      <c r="M306" s="31">
        <v>6.1179999999999998E-2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1147.25</v>
      </c>
      <c r="D307" s="40">
        <v>1142.6833333333334</v>
      </c>
      <c r="E307" s="40">
        <v>1136.3666666666668</v>
      </c>
      <c r="F307" s="40">
        <v>1125.4833333333333</v>
      </c>
      <c r="G307" s="40">
        <v>1119.1666666666667</v>
      </c>
      <c r="H307" s="40">
        <v>1153.5666666666668</v>
      </c>
      <c r="I307" s="40">
        <v>1159.8833333333334</v>
      </c>
      <c r="J307" s="40">
        <v>1170.7666666666669</v>
      </c>
      <c r="K307" s="31">
        <v>1149</v>
      </c>
      <c r="L307" s="31">
        <v>1131.8</v>
      </c>
      <c r="M307" s="31">
        <v>2.3583400000000001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3822.15</v>
      </c>
      <c r="D308" s="40">
        <v>3798.15</v>
      </c>
      <c r="E308" s="40">
        <v>3767.3</v>
      </c>
      <c r="F308" s="40">
        <v>3712.4500000000003</v>
      </c>
      <c r="G308" s="40">
        <v>3681.6000000000004</v>
      </c>
      <c r="H308" s="40">
        <v>3853</v>
      </c>
      <c r="I308" s="40">
        <v>3883.8499999999995</v>
      </c>
      <c r="J308" s="40">
        <v>3938.7</v>
      </c>
      <c r="K308" s="31">
        <v>3829</v>
      </c>
      <c r="L308" s="31">
        <v>3743.3</v>
      </c>
      <c r="M308" s="31">
        <v>7.2669999999999998E-2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307.25</v>
      </c>
      <c r="D309" s="40">
        <v>307.0333333333333</v>
      </c>
      <c r="E309" s="40">
        <v>304.26666666666659</v>
      </c>
      <c r="F309" s="40">
        <v>301.2833333333333</v>
      </c>
      <c r="G309" s="40">
        <v>298.51666666666659</v>
      </c>
      <c r="H309" s="40">
        <v>310.01666666666659</v>
      </c>
      <c r="I309" s="40">
        <v>312.78333333333325</v>
      </c>
      <c r="J309" s="40">
        <v>315.76666666666659</v>
      </c>
      <c r="K309" s="31">
        <v>309.8</v>
      </c>
      <c r="L309" s="31">
        <v>304.05</v>
      </c>
      <c r="M309" s="31">
        <v>1.2115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154.4</v>
      </c>
      <c r="D310" s="40">
        <v>154.68333333333334</v>
      </c>
      <c r="E310" s="40">
        <v>153.71666666666667</v>
      </c>
      <c r="F310" s="40">
        <v>153.03333333333333</v>
      </c>
      <c r="G310" s="40">
        <v>152.06666666666666</v>
      </c>
      <c r="H310" s="40">
        <v>155.36666666666667</v>
      </c>
      <c r="I310" s="40">
        <v>156.33333333333337</v>
      </c>
      <c r="J310" s="40">
        <v>157.01666666666668</v>
      </c>
      <c r="K310" s="31">
        <v>155.65</v>
      </c>
      <c r="L310" s="31">
        <v>154</v>
      </c>
      <c r="M310" s="31">
        <v>31.974360000000001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758.45</v>
      </c>
      <c r="D311" s="40">
        <v>760.40000000000009</v>
      </c>
      <c r="E311" s="40">
        <v>753.70000000000016</v>
      </c>
      <c r="F311" s="40">
        <v>748.95</v>
      </c>
      <c r="G311" s="40">
        <v>742.25000000000011</v>
      </c>
      <c r="H311" s="40">
        <v>765.1500000000002</v>
      </c>
      <c r="I311" s="40">
        <v>771.85</v>
      </c>
      <c r="J311" s="40">
        <v>776.60000000000025</v>
      </c>
      <c r="K311" s="31">
        <v>767.1</v>
      </c>
      <c r="L311" s="31">
        <v>755.65</v>
      </c>
      <c r="M311" s="31">
        <v>21.82264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241.95</v>
      </c>
      <c r="D312" s="40">
        <v>243.35</v>
      </c>
      <c r="E312" s="40">
        <v>235.7</v>
      </c>
      <c r="F312" s="40">
        <v>229.45</v>
      </c>
      <c r="G312" s="40">
        <v>221.79999999999998</v>
      </c>
      <c r="H312" s="40">
        <v>249.6</v>
      </c>
      <c r="I312" s="40">
        <v>257.25</v>
      </c>
      <c r="J312" s="40">
        <v>263.5</v>
      </c>
      <c r="K312" s="31">
        <v>251</v>
      </c>
      <c r="L312" s="31">
        <v>237.1</v>
      </c>
      <c r="M312" s="31">
        <v>11.06427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310.14999999999998</v>
      </c>
      <c r="D313" s="40">
        <v>310.04999999999995</v>
      </c>
      <c r="E313" s="40">
        <v>306.14999999999992</v>
      </c>
      <c r="F313" s="40">
        <v>302.14999999999998</v>
      </c>
      <c r="G313" s="40">
        <v>298.24999999999994</v>
      </c>
      <c r="H313" s="40">
        <v>314.0499999999999</v>
      </c>
      <c r="I313" s="40">
        <v>317.95</v>
      </c>
      <c r="J313" s="40">
        <v>321.94999999999987</v>
      </c>
      <c r="K313" s="31">
        <v>313.95</v>
      </c>
      <c r="L313" s="31">
        <v>306.05</v>
      </c>
      <c r="M313" s="31">
        <v>2.5706500000000001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582.75</v>
      </c>
      <c r="D314" s="40">
        <v>581.93333333333328</v>
      </c>
      <c r="E314" s="40">
        <v>575.86666666666656</v>
      </c>
      <c r="F314" s="40">
        <v>568.98333333333323</v>
      </c>
      <c r="G314" s="40">
        <v>562.91666666666652</v>
      </c>
      <c r="H314" s="40">
        <v>588.81666666666661</v>
      </c>
      <c r="I314" s="40">
        <v>594.88333333333344</v>
      </c>
      <c r="J314" s="40">
        <v>601.76666666666665</v>
      </c>
      <c r="K314" s="31">
        <v>588</v>
      </c>
      <c r="L314" s="31">
        <v>575.04999999999995</v>
      </c>
      <c r="M314" s="31">
        <v>0.42860999999999999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196.45</v>
      </c>
      <c r="D315" s="40">
        <v>193.51666666666665</v>
      </c>
      <c r="E315" s="40">
        <v>187.1333333333333</v>
      </c>
      <c r="F315" s="40">
        <v>177.81666666666663</v>
      </c>
      <c r="G315" s="40">
        <v>171.43333333333328</v>
      </c>
      <c r="H315" s="40">
        <v>202.83333333333331</v>
      </c>
      <c r="I315" s="40">
        <v>209.21666666666664</v>
      </c>
      <c r="J315" s="40">
        <v>218.53333333333333</v>
      </c>
      <c r="K315" s="31">
        <v>199.9</v>
      </c>
      <c r="L315" s="31">
        <v>184.2</v>
      </c>
      <c r="M315" s="31">
        <v>228.05654999999999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45.95</v>
      </c>
      <c r="D316" s="40">
        <v>45.983333333333327</v>
      </c>
      <c r="E316" s="40">
        <v>45.516666666666652</v>
      </c>
      <c r="F316" s="40">
        <v>45.083333333333321</v>
      </c>
      <c r="G316" s="40">
        <v>44.616666666666646</v>
      </c>
      <c r="H316" s="40">
        <v>46.416666666666657</v>
      </c>
      <c r="I316" s="40">
        <v>46.88333333333334</v>
      </c>
      <c r="J316" s="40">
        <v>47.316666666666663</v>
      </c>
      <c r="K316" s="31">
        <v>46.45</v>
      </c>
      <c r="L316" s="31">
        <v>45.55</v>
      </c>
      <c r="M316" s="31">
        <v>12.153280000000001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529.20000000000005</v>
      </c>
      <c r="D317" s="40">
        <v>530.65</v>
      </c>
      <c r="E317" s="40">
        <v>523.59999999999991</v>
      </c>
      <c r="F317" s="40">
        <v>517.99999999999989</v>
      </c>
      <c r="G317" s="40">
        <v>510.94999999999982</v>
      </c>
      <c r="H317" s="40">
        <v>536.25</v>
      </c>
      <c r="I317" s="40">
        <v>543.29999999999995</v>
      </c>
      <c r="J317" s="40">
        <v>548.90000000000009</v>
      </c>
      <c r="K317" s="31">
        <v>537.70000000000005</v>
      </c>
      <c r="L317" s="31">
        <v>525.04999999999995</v>
      </c>
      <c r="M317" s="31">
        <v>23.237169999999999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7299.55</v>
      </c>
      <c r="D318" s="40">
        <v>7290.2833333333328</v>
      </c>
      <c r="E318" s="40">
        <v>7255.5666666666657</v>
      </c>
      <c r="F318" s="40">
        <v>7211.583333333333</v>
      </c>
      <c r="G318" s="40">
        <v>7176.8666666666659</v>
      </c>
      <c r="H318" s="40">
        <v>7334.2666666666655</v>
      </c>
      <c r="I318" s="40">
        <v>7368.9833333333327</v>
      </c>
      <c r="J318" s="40">
        <v>7412.9666666666653</v>
      </c>
      <c r="K318" s="31">
        <v>7325</v>
      </c>
      <c r="L318" s="31">
        <v>7246.3</v>
      </c>
      <c r="M318" s="31">
        <v>4.3993399999999996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1056</v>
      </c>
      <c r="D319" s="40">
        <v>1060.2833333333333</v>
      </c>
      <c r="E319" s="40">
        <v>1043.5666666666666</v>
      </c>
      <c r="F319" s="40">
        <v>1031.1333333333332</v>
      </c>
      <c r="G319" s="40">
        <v>1014.4166666666665</v>
      </c>
      <c r="H319" s="40">
        <v>1072.7166666666667</v>
      </c>
      <c r="I319" s="40">
        <v>1089.4333333333334</v>
      </c>
      <c r="J319" s="40">
        <v>1101.8666666666668</v>
      </c>
      <c r="K319" s="31">
        <v>1077</v>
      </c>
      <c r="L319" s="31">
        <v>1047.8499999999999</v>
      </c>
      <c r="M319" s="31">
        <v>3.8024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279.5</v>
      </c>
      <c r="D320" s="40">
        <v>274.16666666666669</v>
      </c>
      <c r="E320" s="40">
        <v>268.33333333333337</v>
      </c>
      <c r="F320" s="40">
        <v>257.16666666666669</v>
      </c>
      <c r="G320" s="40">
        <v>251.33333333333337</v>
      </c>
      <c r="H320" s="40">
        <v>285.33333333333337</v>
      </c>
      <c r="I320" s="40">
        <v>291.16666666666674</v>
      </c>
      <c r="J320" s="40">
        <v>302.33333333333337</v>
      </c>
      <c r="K320" s="31">
        <v>280</v>
      </c>
      <c r="L320" s="31">
        <v>263</v>
      </c>
      <c r="M320" s="31">
        <v>21.772570000000002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270.5</v>
      </c>
      <c r="D321" s="40">
        <v>265.96666666666664</v>
      </c>
      <c r="E321" s="40">
        <v>260.13333333333327</v>
      </c>
      <c r="F321" s="40">
        <v>249.76666666666662</v>
      </c>
      <c r="G321" s="40">
        <v>243.93333333333325</v>
      </c>
      <c r="H321" s="40">
        <v>276.33333333333326</v>
      </c>
      <c r="I321" s="40">
        <v>282.16666666666663</v>
      </c>
      <c r="J321" s="40">
        <v>292.5333333333333</v>
      </c>
      <c r="K321" s="31">
        <v>271.8</v>
      </c>
      <c r="L321" s="31">
        <v>255.6</v>
      </c>
      <c r="M321" s="31">
        <v>43.706069999999997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2794.2</v>
      </c>
      <c r="D322" s="40">
        <v>2812.5833333333335</v>
      </c>
      <c r="E322" s="40">
        <v>2763.6166666666668</v>
      </c>
      <c r="F322" s="40">
        <v>2733.0333333333333</v>
      </c>
      <c r="G322" s="40">
        <v>2684.0666666666666</v>
      </c>
      <c r="H322" s="40">
        <v>2843.166666666667</v>
      </c>
      <c r="I322" s="40">
        <v>2892.1333333333332</v>
      </c>
      <c r="J322" s="40">
        <v>2922.7166666666672</v>
      </c>
      <c r="K322" s="31">
        <v>2861.55</v>
      </c>
      <c r="L322" s="31">
        <v>2782</v>
      </c>
      <c r="M322" s="31">
        <v>0.83318000000000003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2758.8</v>
      </c>
      <c r="D323" s="40">
        <v>2754.4666666666667</v>
      </c>
      <c r="E323" s="40">
        <v>2734.9333333333334</v>
      </c>
      <c r="F323" s="40">
        <v>2711.0666666666666</v>
      </c>
      <c r="G323" s="40">
        <v>2691.5333333333333</v>
      </c>
      <c r="H323" s="40">
        <v>2778.3333333333335</v>
      </c>
      <c r="I323" s="40">
        <v>2797.8666666666672</v>
      </c>
      <c r="J323" s="40">
        <v>2821.7333333333336</v>
      </c>
      <c r="K323" s="31">
        <v>2774</v>
      </c>
      <c r="L323" s="31">
        <v>2730.6</v>
      </c>
      <c r="M323" s="31">
        <v>5.5316000000000001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136.35</v>
      </c>
      <c r="D324" s="40">
        <v>136.54999999999998</v>
      </c>
      <c r="E324" s="40">
        <v>134.44999999999996</v>
      </c>
      <c r="F324" s="40">
        <v>132.54999999999998</v>
      </c>
      <c r="G324" s="40">
        <v>130.44999999999996</v>
      </c>
      <c r="H324" s="40">
        <v>138.44999999999996</v>
      </c>
      <c r="I324" s="40">
        <v>140.54999999999998</v>
      </c>
      <c r="J324" s="40">
        <v>142.44999999999996</v>
      </c>
      <c r="K324" s="31">
        <v>138.65</v>
      </c>
      <c r="L324" s="31">
        <v>134.65</v>
      </c>
      <c r="M324" s="31">
        <v>3.47058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727.55</v>
      </c>
      <c r="D325" s="40">
        <v>729.18333333333339</v>
      </c>
      <c r="E325" s="40">
        <v>719.36666666666679</v>
      </c>
      <c r="F325" s="40">
        <v>711.18333333333339</v>
      </c>
      <c r="G325" s="40">
        <v>701.36666666666679</v>
      </c>
      <c r="H325" s="40">
        <v>737.36666666666679</v>
      </c>
      <c r="I325" s="40">
        <v>747.18333333333339</v>
      </c>
      <c r="J325" s="40">
        <v>755.36666666666679</v>
      </c>
      <c r="K325" s="31">
        <v>739</v>
      </c>
      <c r="L325" s="31">
        <v>721</v>
      </c>
      <c r="M325" s="31">
        <v>3.6392500000000001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196.9</v>
      </c>
      <c r="D326" s="40">
        <v>197.4</v>
      </c>
      <c r="E326" s="40">
        <v>195</v>
      </c>
      <c r="F326" s="40">
        <v>193.1</v>
      </c>
      <c r="G326" s="40">
        <v>190.7</v>
      </c>
      <c r="H326" s="40">
        <v>199.3</v>
      </c>
      <c r="I326" s="40">
        <v>201.70000000000005</v>
      </c>
      <c r="J326" s="40">
        <v>203.60000000000002</v>
      </c>
      <c r="K326" s="31">
        <v>199.8</v>
      </c>
      <c r="L326" s="31">
        <v>195.5</v>
      </c>
      <c r="M326" s="31">
        <v>4.0875199999999996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1079.75</v>
      </c>
      <c r="D327" s="40">
        <v>1088.9166666666667</v>
      </c>
      <c r="E327" s="40">
        <v>1062.8333333333335</v>
      </c>
      <c r="F327" s="40">
        <v>1045.9166666666667</v>
      </c>
      <c r="G327" s="40">
        <v>1019.8333333333335</v>
      </c>
      <c r="H327" s="40">
        <v>1105.8333333333335</v>
      </c>
      <c r="I327" s="40">
        <v>1131.916666666667</v>
      </c>
      <c r="J327" s="40">
        <v>1148.8333333333335</v>
      </c>
      <c r="K327" s="31">
        <v>1115</v>
      </c>
      <c r="L327" s="31">
        <v>1072</v>
      </c>
      <c r="M327" s="31">
        <v>11.50698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2397.4</v>
      </c>
      <c r="D328" s="40">
        <v>2403.5499999999997</v>
      </c>
      <c r="E328" s="40">
        <v>2357.0999999999995</v>
      </c>
      <c r="F328" s="40">
        <v>2316.7999999999997</v>
      </c>
      <c r="G328" s="40">
        <v>2270.3499999999995</v>
      </c>
      <c r="H328" s="40">
        <v>2443.8499999999995</v>
      </c>
      <c r="I328" s="40">
        <v>2490.2999999999993</v>
      </c>
      <c r="J328" s="40">
        <v>2530.5999999999995</v>
      </c>
      <c r="K328" s="31">
        <v>2450</v>
      </c>
      <c r="L328" s="31">
        <v>2363.25</v>
      </c>
      <c r="M328" s="31">
        <v>10.55208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1677.6</v>
      </c>
      <c r="D329" s="40">
        <v>1692.9000000000003</v>
      </c>
      <c r="E329" s="40">
        <v>1650.1000000000006</v>
      </c>
      <c r="F329" s="40">
        <v>1622.6000000000004</v>
      </c>
      <c r="G329" s="40">
        <v>1579.8000000000006</v>
      </c>
      <c r="H329" s="40">
        <v>1720.4000000000005</v>
      </c>
      <c r="I329" s="40">
        <v>1763.2000000000003</v>
      </c>
      <c r="J329" s="40">
        <v>1790.7000000000005</v>
      </c>
      <c r="K329" s="31">
        <v>1735.7</v>
      </c>
      <c r="L329" s="31">
        <v>1665.4</v>
      </c>
      <c r="M329" s="31">
        <v>3.8286899999999999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1604.65</v>
      </c>
      <c r="D330" s="40">
        <v>1582.8833333333332</v>
      </c>
      <c r="E330" s="40">
        <v>1553.7666666666664</v>
      </c>
      <c r="F330" s="40">
        <v>1502.8833333333332</v>
      </c>
      <c r="G330" s="40">
        <v>1473.7666666666664</v>
      </c>
      <c r="H330" s="40">
        <v>1633.7666666666664</v>
      </c>
      <c r="I330" s="40">
        <v>1662.8833333333332</v>
      </c>
      <c r="J330" s="40">
        <v>1713.7666666666664</v>
      </c>
      <c r="K330" s="31">
        <v>1612</v>
      </c>
      <c r="L330" s="31">
        <v>1532</v>
      </c>
      <c r="M330" s="31">
        <v>21.913360000000001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1092.45</v>
      </c>
      <c r="D331" s="40">
        <v>1089.9833333333333</v>
      </c>
      <c r="E331" s="40">
        <v>1083.3666666666668</v>
      </c>
      <c r="F331" s="40">
        <v>1074.2833333333335</v>
      </c>
      <c r="G331" s="40">
        <v>1067.666666666667</v>
      </c>
      <c r="H331" s="40">
        <v>1099.0666666666666</v>
      </c>
      <c r="I331" s="40">
        <v>1105.6833333333329</v>
      </c>
      <c r="J331" s="40">
        <v>1114.7666666666664</v>
      </c>
      <c r="K331" s="31">
        <v>1096.5999999999999</v>
      </c>
      <c r="L331" s="31">
        <v>1080.9000000000001</v>
      </c>
      <c r="M331" s="31">
        <v>2.4533700000000001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51.2</v>
      </c>
      <c r="D332" s="40">
        <v>51.516666666666673</v>
      </c>
      <c r="E332" s="40">
        <v>50.683333333333344</v>
      </c>
      <c r="F332" s="40">
        <v>50.166666666666671</v>
      </c>
      <c r="G332" s="40">
        <v>49.333333333333343</v>
      </c>
      <c r="H332" s="40">
        <v>52.033333333333346</v>
      </c>
      <c r="I332" s="40">
        <v>52.866666666666674</v>
      </c>
      <c r="J332" s="40">
        <v>53.383333333333347</v>
      </c>
      <c r="K332" s="31">
        <v>52.35</v>
      </c>
      <c r="L332" s="31">
        <v>51</v>
      </c>
      <c r="M332" s="31">
        <v>54.594439999999999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89.6</v>
      </c>
      <c r="D333" s="40">
        <v>89.433333333333323</v>
      </c>
      <c r="E333" s="40">
        <v>87.816666666666649</v>
      </c>
      <c r="F333" s="40">
        <v>86.033333333333331</v>
      </c>
      <c r="G333" s="40">
        <v>84.416666666666657</v>
      </c>
      <c r="H333" s="40">
        <v>91.21666666666664</v>
      </c>
      <c r="I333" s="40">
        <v>92.833333333333314</v>
      </c>
      <c r="J333" s="40">
        <v>94.616666666666632</v>
      </c>
      <c r="K333" s="31">
        <v>91.05</v>
      </c>
      <c r="L333" s="31">
        <v>87.65</v>
      </c>
      <c r="M333" s="31">
        <v>25.034459999999999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609.54999999999995</v>
      </c>
      <c r="D334" s="40">
        <v>614.08333333333326</v>
      </c>
      <c r="E334" s="40">
        <v>603.26666666666654</v>
      </c>
      <c r="F334" s="40">
        <v>596.98333333333323</v>
      </c>
      <c r="G334" s="40">
        <v>586.16666666666652</v>
      </c>
      <c r="H334" s="40">
        <v>620.36666666666656</v>
      </c>
      <c r="I334" s="40">
        <v>631.18333333333317</v>
      </c>
      <c r="J334" s="40">
        <v>637.46666666666658</v>
      </c>
      <c r="K334" s="31">
        <v>624.9</v>
      </c>
      <c r="L334" s="31">
        <v>607.79999999999995</v>
      </c>
      <c r="M334" s="31">
        <v>0.83926999999999996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25.95</v>
      </c>
      <c r="E335" s="40">
        <v>25.799999999999997</v>
      </c>
      <c r="F335" s="40">
        <v>25.599999999999998</v>
      </c>
      <c r="G335" s="40">
        <v>25.449999999999996</v>
      </c>
      <c r="H335" s="40">
        <v>26.15</v>
      </c>
      <c r="I335" s="40">
        <v>26.299999999999997</v>
      </c>
      <c r="J335" s="40">
        <v>26.5</v>
      </c>
      <c r="K335" s="31">
        <v>26.1</v>
      </c>
      <c r="L335" s="31">
        <v>25.75</v>
      </c>
      <c r="M335" s="31">
        <v>22.061219999999999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59</v>
      </c>
      <c r="D336" s="40">
        <v>59.216666666666661</v>
      </c>
      <c r="E336" s="40">
        <v>58.583333333333321</v>
      </c>
      <c r="F336" s="40">
        <v>58.166666666666657</v>
      </c>
      <c r="G336" s="40">
        <v>57.533333333333317</v>
      </c>
      <c r="H336" s="40">
        <v>59.633333333333326</v>
      </c>
      <c r="I336" s="40">
        <v>60.266666666666666</v>
      </c>
      <c r="J336" s="40">
        <v>60.68333333333333</v>
      </c>
      <c r="K336" s="31">
        <v>59.85</v>
      </c>
      <c r="L336" s="31">
        <v>58.8</v>
      </c>
      <c r="M336" s="31">
        <v>14.726979999999999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175.6</v>
      </c>
      <c r="D337" s="40">
        <v>174.4</v>
      </c>
      <c r="E337" s="40">
        <v>172.3</v>
      </c>
      <c r="F337" s="40">
        <v>169</v>
      </c>
      <c r="G337" s="40">
        <v>166.9</v>
      </c>
      <c r="H337" s="40">
        <v>177.70000000000002</v>
      </c>
      <c r="I337" s="40">
        <v>179.79999999999998</v>
      </c>
      <c r="J337" s="40">
        <v>183.10000000000002</v>
      </c>
      <c r="K337" s="31">
        <v>176.5</v>
      </c>
      <c r="L337" s="31">
        <v>171.1</v>
      </c>
      <c r="M337" s="31">
        <v>150.38857999999999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248.05</v>
      </c>
      <c r="D338" s="40">
        <v>251.03333333333333</v>
      </c>
      <c r="E338" s="40">
        <v>244.16666666666669</v>
      </c>
      <c r="F338" s="40">
        <v>240.28333333333336</v>
      </c>
      <c r="G338" s="40">
        <v>233.41666666666671</v>
      </c>
      <c r="H338" s="40">
        <v>254.91666666666666</v>
      </c>
      <c r="I338" s="40">
        <v>261.7833333333333</v>
      </c>
      <c r="J338" s="40">
        <v>265.66666666666663</v>
      </c>
      <c r="K338" s="31">
        <v>257.89999999999998</v>
      </c>
      <c r="L338" s="31">
        <v>247.15</v>
      </c>
      <c r="M338" s="31">
        <v>12.283580000000001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119.2</v>
      </c>
      <c r="D339" s="40">
        <v>119.14999999999999</v>
      </c>
      <c r="E339" s="40">
        <v>118.59999999999998</v>
      </c>
      <c r="F339" s="40">
        <v>117.99999999999999</v>
      </c>
      <c r="G339" s="40">
        <v>117.44999999999997</v>
      </c>
      <c r="H339" s="40">
        <v>119.74999999999999</v>
      </c>
      <c r="I339" s="40">
        <v>120.3</v>
      </c>
      <c r="J339" s="40">
        <v>120.89999999999999</v>
      </c>
      <c r="K339" s="31">
        <v>119.7</v>
      </c>
      <c r="L339" s="31">
        <v>118.55</v>
      </c>
      <c r="M339" s="31">
        <v>95.203280000000007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494.9</v>
      </c>
      <c r="D340" s="40">
        <v>496.0333333333333</v>
      </c>
      <c r="E340" s="40">
        <v>489.06666666666661</v>
      </c>
      <c r="F340" s="40">
        <v>483.23333333333329</v>
      </c>
      <c r="G340" s="40">
        <v>476.26666666666659</v>
      </c>
      <c r="H340" s="40">
        <v>501.86666666666662</v>
      </c>
      <c r="I340" s="40">
        <v>508.83333333333331</v>
      </c>
      <c r="J340" s="40">
        <v>514.66666666666663</v>
      </c>
      <c r="K340" s="31">
        <v>503</v>
      </c>
      <c r="L340" s="31">
        <v>490.2</v>
      </c>
      <c r="M340" s="31">
        <v>2.8097599999999998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</v>
      </c>
      <c r="D341" s="40">
        <v>85.616666666666674</v>
      </c>
      <c r="E341" s="40">
        <v>83.883333333333354</v>
      </c>
      <c r="F341" s="40">
        <v>82.76666666666668</v>
      </c>
      <c r="G341" s="40">
        <v>81.03333333333336</v>
      </c>
      <c r="H341" s="40">
        <v>86.733333333333348</v>
      </c>
      <c r="I341" s="40">
        <v>88.466666666666669</v>
      </c>
      <c r="J341" s="40">
        <v>89.583333333333343</v>
      </c>
      <c r="K341" s="31">
        <v>87.35</v>
      </c>
      <c r="L341" s="31">
        <v>84.5</v>
      </c>
      <c r="M341" s="31">
        <v>181.25205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61.6</v>
      </c>
      <c r="D342" s="40">
        <v>61.25</v>
      </c>
      <c r="E342" s="40">
        <v>60.5</v>
      </c>
      <c r="F342" s="40">
        <v>59.4</v>
      </c>
      <c r="G342" s="40">
        <v>58.65</v>
      </c>
      <c r="H342" s="40">
        <v>62.35</v>
      </c>
      <c r="I342" s="40">
        <v>63.1</v>
      </c>
      <c r="J342" s="40">
        <v>64.2</v>
      </c>
      <c r="K342" s="31">
        <v>62</v>
      </c>
      <c r="L342" s="31">
        <v>60.15</v>
      </c>
      <c r="M342" s="31">
        <v>11.09853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3913.15</v>
      </c>
      <c r="D343" s="40">
        <v>3899.9333333333329</v>
      </c>
      <c r="E343" s="40">
        <v>3864.2166666666658</v>
      </c>
      <c r="F343" s="40">
        <v>3815.2833333333328</v>
      </c>
      <c r="G343" s="40">
        <v>3779.5666666666657</v>
      </c>
      <c r="H343" s="40">
        <v>3948.8666666666659</v>
      </c>
      <c r="I343" s="40">
        <v>3984.583333333333</v>
      </c>
      <c r="J343" s="40">
        <v>4033.516666666666</v>
      </c>
      <c r="K343" s="31">
        <v>3935.65</v>
      </c>
      <c r="L343" s="31">
        <v>3851</v>
      </c>
      <c r="M343" s="31">
        <v>1.4296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17994.8</v>
      </c>
      <c r="D344" s="40">
        <v>17913.75</v>
      </c>
      <c r="E344" s="40">
        <v>17781.05</v>
      </c>
      <c r="F344" s="40">
        <v>17567.3</v>
      </c>
      <c r="G344" s="40">
        <v>17434.599999999999</v>
      </c>
      <c r="H344" s="40">
        <v>18127.5</v>
      </c>
      <c r="I344" s="40">
        <v>18260.199999999997</v>
      </c>
      <c r="J344" s="40">
        <v>18473.95</v>
      </c>
      <c r="K344" s="31">
        <v>18046.45</v>
      </c>
      <c r="L344" s="31">
        <v>17700</v>
      </c>
      <c r="M344" s="31">
        <v>1.13317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51.05</v>
      </c>
      <c r="D345" s="40">
        <v>51.783333333333331</v>
      </c>
      <c r="E345" s="40">
        <v>50.066666666666663</v>
      </c>
      <c r="F345" s="40">
        <v>49.083333333333329</v>
      </c>
      <c r="G345" s="40">
        <v>47.36666666666666</v>
      </c>
      <c r="H345" s="40">
        <v>52.766666666666666</v>
      </c>
      <c r="I345" s="40">
        <v>54.483333333333334</v>
      </c>
      <c r="J345" s="40">
        <v>55.466666666666669</v>
      </c>
      <c r="K345" s="31">
        <v>53.5</v>
      </c>
      <c r="L345" s="31">
        <v>50.8</v>
      </c>
      <c r="M345" s="31">
        <v>27.036999999999999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2527.75</v>
      </c>
      <c r="D346" s="40">
        <v>2516.85</v>
      </c>
      <c r="E346" s="40">
        <v>2483.6999999999998</v>
      </c>
      <c r="F346" s="40">
        <v>2439.65</v>
      </c>
      <c r="G346" s="40">
        <v>2406.5</v>
      </c>
      <c r="H346" s="40">
        <v>2560.8999999999996</v>
      </c>
      <c r="I346" s="40">
        <v>2594.0500000000002</v>
      </c>
      <c r="J346" s="40">
        <v>2638.0999999999995</v>
      </c>
      <c r="K346" s="31">
        <v>2550</v>
      </c>
      <c r="L346" s="31">
        <v>2472.8000000000002</v>
      </c>
      <c r="M346" s="31">
        <v>0.13929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397.6</v>
      </c>
      <c r="D347" s="40">
        <v>399.26666666666665</v>
      </c>
      <c r="E347" s="40">
        <v>393.38333333333333</v>
      </c>
      <c r="F347" s="40">
        <v>389.16666666666669</v>
      </c>
      <c r="G347" s="40">
        <v>383.28333333333336</v>
      </c>
      <c r="H347" s="40">
        <v>403.48333333333329</v>
      </c>
      <c r="I347" s="40">
        <v>409.36666666666662</v>
      </c>
      <c r="J347" s="40">
        <v>413.58333333333326</v>
      </c>
      <c r="K347" s="31">
        <v>405.15</v>
      </c>
      <c r="L347" s="31">
        <v>395.05</v>
      </c>
      <c r="M347" s="31">
        <v>11.50652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678.7</v>
      </c>
      <c r="D348" s="40">
        <v>687.58333333333337</v>
      </c>
      <c r="E348" s="40">
        <v>661.2166666666667</v>
      </c>
      <c r="F348" s="40">
        <v>643.73333333333335</v>
      </c>
      <c r="G348" s="40">
        <v>617.36666666666667</v>
      </c>
      <c r="H348" s="40">
        <v>705.06666666666672</v>
      </c>
      <c r="I348" s="40">
        <v>731.43333333333328</v>
      </c>
      <c r="J348" s="40">
        <v>748.91666666666674</v>
      </c>
      <c r="K348" s="31">
        <v>713.95</v>
      </c>
      <c r="L348" s="31">
        <v>670.1</v>
      </c>
      <c r="M348" s="31">
        <v>7.19984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115.5</v>
      </c>
      <c r="D349" s="40">
        <v>115.08333333333333</v>
      </c>
      <c r="E349" s="40">
        <v>114.36666666666666</v>
      </c>
      <c r="F349" s="40">
        <v>113.23333333333333</v>
      </c>
      <c r="G349" s="40">
        <v>112.51666666666667</v>
      </c>
      <c r="H349" s="40">
        <v>116.21666666666665</v>
      </c>
      <c r="I349" s="40">
        <v>116.93333333333332</v>
      </c>
      <c r="J349" s="40">
        <v>118.06666666666665</v>
      </c>
      <c r="K349" s="31">
        <v>115.8</v>
      </c>
      <c r="L349" s="31">
        <v>113.95</v>
      </c>
      <c r="M349" s="31">
        <v>117.1014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161.4</v>
      </c>
      <c r="D350" s="40">
        <v>160.23333333333332</v>
      </c>
      <c r="E350" s="40">
        <v>157.86666666666665</v>
      </c>
      <c r="F350" s="40">
        <v>154.33333333333331</v>
      </c>
      <c r="G350" s="40">
        <v>151.96666666666664</v>
      </c>
      <c r="H350" s="40">
        <v>163.76666666666665</v>
      </c>
      <c r="I350" s="40">
        <v>166.13333333333333</v>
      </c>
      <c r="J350" s="40">
        <v>169.66666666666666</v>
      </c>
      <c r="K350" s="31">
        <v>162.6</v>
      </c>
      <c r="L350" s="31">
        <v>156.69999999999999</v>
      </c>
      <c r="M350" s="31">
        <v>21.924700000000001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4051.7</v>
      </c>
      <c r="D351" s="40">
        <v>4047.2333333333336</v>
      </c>
      <c r="E351" s="40">
        <v>3999.4666666666672</v>
      </c>
      <c r="F351" s="40">
        <v>3947.2333333333336</v>
      </c>
      <c r="G351" s="40">
        <v>3899.4666666666672</v>
      </c>
      <c r="H351" s="40">
        <v>4099.4666666666672</v>
      </c>
      <c r="I351" s="40">
        <v>4147.2333333333336</v>
      </c>
      <c r="J351" s="40">
        <v>4199.4666666666672</v>
      </c>
      <c r="K351" s="31">
        <v>4095</v>
      </c>
      <c r="L351" s="31">
        <v>3995</v>
      </c>
      <c r="M351" s="31">
        <v>1.20814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349.4</v>
      </c>
      <c r="D352" s="40">
        <v>349.73333333333335</v>
      </c>
      <c r="E352" s="40">
        <v>344.66666666666669</v>
      </c>
      <c r="F352" s="40">
        <v>339.93333333333334</v>
      </c>
      <c r="G352" s="40">
        <v>334.86666666666667</v>
      </c>
      <c r="H352" s="40">
        <v>354.4666666666667</v>
      </c>
      <c r="I352" s="40">
        <v>359.5333333333333</v>
      </c>
      <c r="J352" s="40">
        <v>364.26666666666671</v>
      </c>
      <c r="K352" s="31">
        <v>354.8</v>
      </c>
      <c r="L352" s="31">
        <v>345</v>
      </c>
      <c r="M352" s="31">
        <v>9.6157500000000002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3002</v>
      </c>
      <c r="D354" s="40">
        <v>3034.8833333333332</v>
      </c>
      <c r="E354" s="40">
        <v>2935.2166666666662</v>
      </c>
      <c r="F354" s="40">
        <v>2868.4333333333329</v>
      </c>
      <c r="G354" s="40">
        <v>2768.766666666666</v>
      </c>
      <c r="H354" s="40">
        <v>3101.6666666666665</v>
      </c>
      <c r="I354" s="40">
        <v>3201.3333333333335</v>
      </c>
      <c r="J354" s="40">
        <v>3268.1166666666668</v>
      </c>
      <c r="K354" s="31">
        <v>3134.55</v>
      </c>
      <c r="L354" s="31">
        <v>2968.1</v>
      </c>
      <c r="M354" s="31">
        <v>7.3312999999999997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713.85</v>
      </c>
      <c r="D355" s="40">
        <v>704.44999999999993</v>
      </c>
      <c r="E355" s="40">
        <v>689.39999999999986</v>
      </c>
      <c r="F355" s="40">
        <v>664.94999999999993</v>
      </c>
      <c r="G355" s="40">
        <v>649.89999999999986</v>
      </c>
      <c r="H355" s="40">
        <v>728.89999999999986</v>
      </c>
      <c r="I355" s="40">
        <v>743.94999999999982</v>
      </c>
      <c r="J355" s="40">
        <v>768.39999999999986</v>
      </c>
      <c r="K355" s="31">
        <v>719.5</v>
      </c>
      <c r="L355" s="31">
        <v>680</v>
      </c>
      <c r="M355" s="31">
        <v>0.67850999999999995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322.89999999999998</v>
      </c>
      <c r="D356" s="40">
        <v>319.63333333333338</v>
      </c>
      <c r="E356" s="40">
        <v>313.46666666666675</v>
      </c>
      <c r="F356" s="40">
        <v>304.03333333333336</v>
      </c>
      <c r="G356" s="40">
        <v>297.86666666666673</v>
      </c>
      <c r="H356" s="40">
        <v>329.06666666666678</v>
      </c>
      <c r="I356" s="40">
        <v>335.23333333333341</v>
      </c>
      <c r="J356" s="40">
        <v>344.6666666666668</v>
      </c>
      <c r="K356" s="31">
        <v>325.8</v>
      </c>
      <c r="L356" s="31">
        <v>310.2</v>
      </c>
      <c r="M356" s="31">
        <v>20.524509999999999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1344.4</v>
      </c>
      <c r="D357" s="40">
        <v>1333.8166666666666</v>
      </c>
      <c r="E357" s="40">
        <v>1317.6333333333332</v>
      </c>
      <c r="F357" s="40">
        <v>1290.8666666666666</v>
      </c>
      <c r="G357" s="40">
        <v>1274.6833333333332</v>
      </c>
      <c r="H357" s="40">
        <v>1360.5833333333333</v>
      </c>
      <c r="I357" s="40">
        <v>1376.7666666666667</v>
      </c>
      <c r="J357" s="40">
        <v>1403.5333333333333</v>
      </c>
      <c r="K357" s="31">
        <v>1350</v>
      </c>
      <c r="L357" s="31">
        <v>1307.05</v>
      </c>
      <c r="M357" s="31">
        <v>6.1989000000000001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33128.949999999997</v>
      </c>
      <c r="D358" s="40">
        <v>32802.98333333333</v>
      </c>
      <c r="E358" s="40">
        <v>32325.96666666666</v>
      </c>
      <c r="F358" s="40">
        <v>31522.98333333333</v>
      </c>
      <c r="G358" s="40">
        <v>31045.96666666666</v>
      </c>
      <c r="H358" s="40">
        <v>33605.96666666666</v>
      </c>
      <c r="I358" s="40">
        <v>34082.983333333337</v>
      </c>
      <c r="J358" s="40">
        <v>34885.96666666666</v>
      </c>
      <c r="K358" s="31">
        <v>33280</v>
      </c>
      <c r="L358" s="31">
        <v>32000</v>
      </c>
      <c r="M358" s="31">
        <v>0.28638000000000002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2828.6</v>
      </c>
      <c r="D359" s="40">
        <v>2838.0166666666664</v>
      </c>
      <c r="E359" s="40">
        <v>2803.7333333333327</v>
      </c>
      <c r="F359" s="40">
        <v>2778.8666666666663</v>
      </c>
      <c r="G359" s="40">
        <v>2744.5833333333326</v>
      </c>
      <c r="H359" s="40">
        <v>2862.8833333333328</v>
      </c>
      <c r="I359" s="40">
        <v>2897.1666666666665</v>
      </c>
      <c r="J359" s="40">
        <v>2922.0333333333328</v>
      </c>
      <c r="K359" s="31">
        <v>2872.3</v>
      </c>
      <c r="L359" s="31">
        <v>2813.15</v>
      </c>
      <c r="M359" s="31">
        <v>2.4157500000000001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220</v>
      </c>
      <c r="D360" s="40">
        <v>219.91666666666666</v>
      </c>
      <c r="E360" s="40">
        <v>219.18333333333331</v>
      </c>
      <c r="F360" s="40">
        <v>218.36666666666665</v>
      </c>
      <c r="G360" s="40">
        <v>217.6333333333333</v>
      </c>
      <c r="H360" s="40">
        <v>220.73333333333332</v>
      </c>
      <c r="I360" s="40">
        <v>221.46666666666667</v>
      </c>
      <c r="J360" s="40">
        <v>222.28333333333333</v>
      </c>
      <c r="K360" s="31">
        <v>220.65</v>
      </c>
      <c r="L360" s="31">
        <v>219.1</v>
      </c>
      <c r="M360" s="31">
        <v>21.794160000000002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5608.45</v>
      </c>
      <c r="D361" s="40">
        <v>5588.583333333333</v>
      </c>
      <c r="E361" s="40">
        <v>5523.8666666666659</v>
      </c>
      <c r="F361" s="40">
        <v>5439.2833333333328</v>
      </c>
      <c r="G361" s="40">
        <v>5374.5666666666657</v>
      </c>
      <c r="H361" s="40">
        <v>5673.1666666666661</v>
      </c>
      <c r="I361" s="40">
        <v>5737.8833333333332</v>
      </c>
      <c r="J361" s="40">
        <v>5822.4666666666662</v>
      </c>
      <c r="K361" s="31">
        <v>5653.3</v>
      </c>
      <c r="L361" s="31">
        <v>5504</v>
      </c>
      <c r="M361" s="31">
        <v>0.53737000000000001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236.55</v>
      </c>
      <c r="D362" s="40">
        <v>236.03333333333333</v>
      </c>
      <c r="E362" s="40">
        <v>232.51666666666665</v>
      </c>
      <c r="F362" s="40">
        <v>228.48333333333332</v>
      </c>
      <c r="G362" s="40">
        <v>224.96666666666664</v>
      </c>
      <c r="H362" s="40">
        <v>240.06666666666666</v>
      </c>
      <c r="I362" s="40">
        <v>243.58333333333337</v>
      </c>
      <c r="J362" s="40">
        <v>247.61666666666667</v>
      </c>
      <c r="K362" s="31">
        <v>239.55</v>
      </c>
      <c r="L362" s="31">
        <v>232</v>
      </c>
      <c r="M362" s="31">
        <v>8.3322599999999998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861.5</v>
      </c>
      <c r="D363" s="40">
        <v>860.73333333333323</v>
      </c>
      <c r="E363" s="40">
        <v>846.46666666666647</v>
      </c>
      <c r="F363" s="40">
        <v>831.43333333333328</v>
      </c>
      <c r="G363" s="40">
        <v>817.16666666666652</v>
      </c>
      <c r="H363" s="40">
        <v>875.76666666666642</v>
      </c>
      <c r="I363" s="40">
        <v>890.03333333333308</v>
      </c>
      <c r="J363" s="40">
        <v>905.06666666666638</v>
      </c>
      <c r="K363" s="31">
        <v>875</v>
      </c>
      <c r="L363" s="31">
        <v>845.7</v>
      </c>
      <c r="M363" s="31">
        <v>4.4988799999999998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2310.4</v>
      </c>
      <c r="D364" s="40">
        <v>2310.5833333333335</v>
      </c>
      <c r="E364" s="40">
        <v>2287.2166666666672</v>
      </c>
      <c r="F364" s="40">
        <v>2264.0333333333338</v>
      </c>
      <c r="G364" s="40">
        <v>2240.6666666666674</v>
      </c>
      <c r="H364" s="40">
        <v>2333.7666666666669</v>
      </c>
      <c r="I364" s="40">
        <v>2357.1333333333328</v>
      </c>
      <c r="J364" s="40">
        <v>2380.3166666666666</v>
      </c>
      <c r="K364" s="31">
        <v>2333.9499999999998</v>
      </c>
      <c r="L364" s="31">
        <v>2287.4</v>
      </c>
      <c r="M364" s="31">
        <v>3.45208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2234.65</v>
      </c>
      <c r="D365" s="40">
        <v>2231.7666666666669</v>
      </c>
      <c r="E365" s="40">
        <v>2208.8833333333337</v>
      </c>
      <c r="F365" s="40">
        <v>2183.1166666666668</v>
      </c>
      <c r="G365" s="40">
        <v>2160.2333333333336</v>
      </c>
      <c r="H365" s="40">
        <v>2257.5333333333338</v>
      </c>
      <c r="I365" s="40">
        <v>2280.416666666667</v>
      </c>
      <c r="J365" s="40">
        <v>2306.1833333333338</v>
      </c>
      <c r="K365" s="31">
        <v>2254.65</v>
      </c>
      <c r="L365" s="31">
        <v>2206</v>
      </c>
      <c r="M365" s="31">
        <v>4.6647400000000001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980.95</v>
      </c>
      <c r="D366" s="40">
        <v>975.36666666666667</v>
      </c>
      <c r="E366" s="40">
        <v>966.58333333333337</v>
      </c>
      <c r="F366" s="40">
        <v>952.2166666666667</v>
      </c>
      <c r="G366" s="40">
        <v>943.43333333333339</v>
      </c>
      <c r="H366" s="40">
        <v>989.73333333333335</v>
      </c>
      <c r="I366" s="40">
        <v>998.51666666666665</v>
      </c>
      <c r="J366" s="40">
        <v>1012.8833333333333</v>
      </c>
      <c r="K366" s="31">
        <v>984.15</v>
      </c>
      <c r="L366" s="31">
        <v>961</v>
      </c>
      <c r="M366" s="31">
        <v>0.67606999999999995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1911.95</v>
      </c>
      <c r="D367" s="40">
        <v>1911.4166666666667</v>
      </c>
      <c r="E367" s="40">
        <v>1877.5833333333335</v>
      </c>
      <c r="F367" s="40">
        <v>1843.2166666666667</v>
      </c>
      <c r="G367" s="40">
        <v>1809.3833333333334</v>
      </c>
      <c r="H367" s="40">
        <v>1945.7833333333335</v>
      </c>
      <c r="I367" s="40">
        <v>1979.616666666667</v>
      </c>
      <c r="J367" s="40">
        <v>2013.9833333333336</v>
      </c>
      <c r="K367" s="31">
        <v>1945.25</v>
      </c>
      <c r="L367" s="31">
        <v>1877.05</v>
      </c>
      <c r="M367" s="31">
        <v>7.9734100000000003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1525</v>
      </c>
      <c r="D368" s="40">
        <v>1528.3333333333333</v>
      </c>
      <c r="E368" s="40">
        <v>1511.7666666666664</v>
      </c>
      <c r="F368" s="40">
        <v>1498.5333333333331</v>
      </c>
      <c r="G368" s="40">
        <v>1481.9666666666662</v>
      </c>
      <c r="H368" s="40">
        <v>1541.5666666666666</v>
      </c>
      <c r="I368" s="40">
        <v>1558.1333333333337</v>
      </c>
      <c r="J368" s="40">
        <v>1571.3666666666668</v>
      </c>
      <c r="K368" s="31">
        <v>1544.9</v>
      </c>
      <c r="L368" s="31">
        <v>1515.1</v>
      </c>
      <c r="M368" s="31">
        <v>1.0269299999999999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128.85</v>
      </c>
      <c r="D369" s="40">
        <v>128.86666666666667</v>
      </c>
      <c r="E369" s="40">
        <v>127.88333333333335</v>
      </c>
      <c r="F369" s="40">
        <v>126.91666666666669</v>
      </c>
      <c r="G369" s="40">
        <v>125.93333333333337</v>
      </c>
      <c r="H369" s="40">
        <v>129.83333333333334</v>
      </c>
      <c r="I369" s="40">
        <v>130.81666666666669</v>
      </c>
      <c r="J369" s="40">
        <v>131.78333333333333</v>
      </c>
      <c r="K369" s="31">
        <v>129.85</v>
      </c>
      <c r="L369" s="31">
        <v>127.9</v>
      </c>
      <c r="M369" s="31">
        <v>57.394300000000001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233.25</v>
      </c>
      <c r="D370" s="40">
        <v>232.15</v>
      </c>
      <c r="E370" s="40">
        <v>229.8</v>
      </c>
      <c r="F370" s="40">
        <v>226.35</v>
      </c>
      <c r="G370" s="40">
        <v>224</v>
      </c>
      <c r="H370" s="40">
        <v>235.60000000000002</v>
      </c>
      <c r="I370" s="40">
        <v>237.95</v>
      </c>
      <c r="J370" s="40">
        <v>241.40000000000003</v>
      </c>
      <c r="K370" s="31">
        <v>234.5</v>
      </c>
      <c r="L370" s="31">
        <v>228.7</v>
      </c>
      <c r="M370" s="31">
        <v>58.378100000000003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344.4</v>
      </c>
      <c r="D371" s="40">
        <v>341.18333333333334</v>
      </c>
      <c r="E371" s="40">
        <v>334.4666666666667</v>
      </c>
      <c r="F371" s="40">
        <v>324.53333333333336</v>
      </c>
      <c r="G371" s="40">
        <v>317.81666666666672</v>
      </c>
      <c r="H371" s="40">
        <v>351.11666666666667</v>
      </c>
      <c r="I371" s="40">
        <v>357.83333333333326</v>
      </c>
      <c r="J371" s="40">
        <v>367.76666666666665</v>
      </c>
      <c r="K371" s="31">
        <v>347.9</v>
      </c>
      <c r="L371" s="31">
        <v>331.25</v>
      </c>
      <c r="M371" s="31">
        <v>16.388470000000002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694.85</v>
      </c>
      <c r="D372" s="40">
        <v>699.61666666666667</v>
      </c>
      <c r="E372" s="40">
        <v>689.23333333333335</v>
      </c>
      <c r="F372" s="40">
        <v>683.61666666666667</v>
      </c>
      <c r="G372" s="40">
        <v>673.23333333333335</v>
      </c>
      <c r="H372" s="40">
        <v>705.23333333333335</v>
      </c>
      <c r="I372" s="40">
        <v>715.61666666666679</v>
      </c>
      <c r="J372" s="40">
        <v>721.23333333333335</v>
      </c>
      <c r="K372" s="31">
        <v>710</v>
      </c>
      <c r="L372" s="31">
        <v>694</v>
      </c>
      <c r="M372" s="31">
        <v>3.29921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144.80000000000001</v>
      </c>
      <c r="D373" s="40">
        <v>145.16666666666666</v>
      </c>
      <c r="E373" s="40">
        <v>143.33333333333331</v>
      </c>
      <c r="F373" s="40">
        <v>141.86666666666665</v>
      </c>
      <c r="G373" s="40">
        <v>140.0333333333333</v>
      </c>
      <c r="H373" s="40">
        <v>146.63333333333333</v>
      </c>
      <c r="I373" s="40">
        <v>148.46666666666664</v>
      </c>
      <c r="J373" s="40">
        <v>149.93333333333334</v>
      </c>
      <c r="K373" s="31">
        <v>147</v>
      </c>
      <c r="L373" s="31">
        <v>143.69999999999999</v>
      </c>
      <c r="M373" s="31">
        <v>8.2769600000000008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5502.4</v>
      </c>
      <c r="D374" s="40">
        <v>5522.0666666666657</v>
      </c>
      <c r="E374" s="40">
        <v>5479.1833333333316</v>
      </c>
      <c r="F374" s="40">
        <v>5455.9666666666662</v>
      </c>
      <c r="G374" s="40">
        <v>5413.0833333333321</v>
      </c>
      <c r="H374" s="40">
        <v>5545.283333333331</v>
      </c>
      <c r="I374" s="40">
        <v>5588.1666666666661</v>
      </c>
      <c r="J374" s="40">
        <v>5611.3833333333305</v>
      </c>
      <c r="K374" s="31">
        <v>5564.95</v>
      </c>
      <c r="L374" s="31">
        <v>5498.85</v>
      </c>
      <c r="M374" s="31">
        <v>8.9179999999999995E-2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12836.6</v>
      </c>
      <c r="D375" s="40">
        <v>12857.633333333333</v>
      </c>
      <c r="E375" s="40">
        <v>12799.066666666666</v>
      </c>
      <c r="F375" s="40">
        <v>12761.533333333333</v>
      </c>
      <c r="G375" s="40">
        <v>12702.966666666665</v>
      </c>
      <c r="H375" s="40">
        <v>12895.166666666666</v>
      </c>
      <c r="I375" s="40">
        <v>12953.733333333335</v>
      </c>
      <c r="J375" s="40">
        <v>12991.266666666666</v>
      </c>
      <c r="K375" s="31">
        <v>12916.2</v>
      </c>
      <c r="L375" s="31">
        <v>12820.1</v>
      </c>
      <c r="M375" s="31">
        <v>4.8980000000000003E-2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40</v>
      </c>
      <c r="D376" s="40">
        <v>40.166666666666664</v>
      </c>
      <c r="E376" s="40">
        <v>39.733333333333327</v>
      </c>
      <c r="F376" s="40">
        <v>39.466666666666661</v>
      </c>
      <c r="G376" s="40">
        <v>39.033333333333324</v>
      </c>
      <c r="H376" s="40">
        <v>40.43333333333333</v>
      </c>
      <c r="I376" s="40">
        <v>40.866666666666667</v>
      </c>
      <c r="J376" s="40">
        <v>41.133333333333333</v>
      </c>
      <c r="K376" s="31">
        <v>40.6</v>
      </c>
      <c r="L376" s="31">
        <v>39.9</v>
      </c>
      <c r="M376" s="31">
        <v>536.18638999999996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786.05</v>
      </c>
      <c r="D377" s="40">
        <v>783.36666666666667</v>
      </c>
      <c r="E377" s="40">
        <v>776.73333333333335</v>
      </c>
      <c r="F377" s="40">
        <v>767.41666666666663</v>
      </c>
      <c r="G377" s="40">
        <v>760.7833333333333</v>
      </c>
      <c r="H377" s="40">
        <v>792.68333333333339</v>
      </c>
      <c r="I377" s="40">
        <v>799.31666666666683</v>
      </c>
      <c r="J377" s="40">
        <v>808.63333333333344</v>
      </c>
      <c r="K377" s="31">
        <v>790</v>
      </c>
      <c r="L377" s="31">
        <v>774.05</v>
      </c>
      <c r="M377" s="31">
        <v>1.1886099999999999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205</v>
      </c>
      <c r="D378" s="40">
        <v>205.71666666666667</v>
      </c>
      <c r="E378" s="40">
        <v>203.28333333333333</v>
      </c>
      <c r="F378" s="40">
        <v>201.56666666666666</v>
      </c>
      <c r="G378" s="40">
        <v>199.13333333333333</v>
      </c>
      <c r="H378" s="40">
        <v>207.43333333333334</v>
      </c>
      <c r="I378" s="40">
        <v>209.86666666666667</v>
      </c>
      <c r="J378" s="40">
        <v>211.58333333333334</v>
      </c>
      <c r="K378" s="31">
        <v>208.15</v>
      </c>
      <c r="L378" s="31">
        <v>204</v>
      </c>
      <c r="M378" s="31">
        <v>48.878880000000002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152.65</v>
      </c>
      <c r="D379" s="40">
        <v>153.04999999999998</v>
      </c>
      <c r="E379" s="40">
        <v>151.59999999999997</v>
      </c>
      <c r="F379" s="40">
        <v>150.54999999999998</v>
      </c>
      <c r="G379" s="40">
        <v>149.09999999999997</v>
      </c>
      <c r="H379" s="40">
        <v>154.09999999999997</v>
      </c>
      <c r="I379" s="40">
        <v>155.54999999999995</v>
      </c>
      <c r="J379" s="40">
        <v>156.59999999999997</v>
      </c>
      <c r="K379" s="31">
        <v>154.5</v>
      </c>
      <c r="L379" s="31">
        <v>152</v>
      </c>
      <c r="M379" s="31">
        <v>29.947379999999999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278.95</v>
      </c>
      <c r="D380" s="40">
        <v>278.5333333333333</v>
      </c>
      <c r="E380" s="40">
        <v>276.41666666666663</v>
      </c>
      <c r="F380" s="40">
        <v>273.88333333333333</v>
      </c>
      <c r="G380" s="40">
        <v>271.76666666666665</v>
      </c>
      <c r="H380" s="40">
        <v>281.06666666666661</v>
      </c>
      <c r="I380" s="40">
        <v>283.18333333333328</v>
      </c>
      <c r="J380" s="40">
        <v>285.71666666666658</v>
      </c>
      <c r="K380" s="31">
        <v>280.64999999999998</v>
      </c>
      <c r="L380" s="31">
        <v>276</v>
      </c>
      <c r="M380" s="31">
        <v>2.1383299999999998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843.4</v>
      </c>
      <c r="D381" s="40">
        <v>838.36666666666667</v>
      </c>
      <c r="E381" s="40">
        <v>820.88333333333333</v>
      </c>
      <c r="F381" s="40">
        <v>798.36666666666667</v>
      </c>
      <c r="G381" s="40">
        <v>780.88333333333333</v>
      </c>
      <c r="H381" s="40">
        <v>860.88333333333333</v>
      </c>
      <c r="I381" s="40">
        <v>878.36666666666667</v>
      </c>
      <c r="J381" s="40">
        <v>900.88333333333333</v>
      </c>
      <c r="K381" s="31">
        <v>855.85</v>
      </c>
      <c r="L381" s="31">
        <v>815.85</v>
      </c>
      <c r="M381" s="31">
        <v>9.1492500000000003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30.7</v>
      </c>
      <c r="D382" s="40">
        <v>30.816666666666666</v>
      </c>
      <c r="E382" s="40">
        <v>30.383333333333333</v>
      </c>
      <c r="F382" s="40">
        <v>30.066666666666666</v>
      </c>
      <c r="G382" s="40">
        <v>29.633333333333333</v>
      </c>
      <c r="H382" s="40">
        <v>31.133333333333333</v>
      </c>
      <c r="I382" s="40">
        <v>31.566666666666663</v>
      </c>
      <c r="J382" s="40">
        <v>31.883333333333333</v>
      </c>
      <c r="K382" s="31">
        <v>31.25</v>
      </c>
      <c r="L382" s="31">
        <v>30.5</v>
      </c>
      <c r="M382" s="31">
        <v>23.293310000000002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249.8</v>
      </c>
      <c r="D383" s="40">
        <v>247.1</v>
      </c>
      <c r="E383" s="40">
        <v>240.75</v>
      </c>
      <c r="F383" s="40">
        <v>231.70000000000002</v>
      </c>
      <c r="G383" s="40">
        <v>225.35000000000002</v>
      </c>
      <c r="H383" s="40">
        <v>256.14999999999998</v>
      </c>
      <c r="I383" s="40">
        <v>262.49999999999994</v>
      </c>
      <c r="J383" s="40">
        <v>271.54999999999995</v>
      </c>
      <c r="K383" s="31">
        <v>253.45</v>
      </c>
      <c r="L383" s="31">
        <v>238.05</v>
      </c>
      <c r="M383" s="31">
        <v>72.494879999999995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575.1</v>
      </c>
      <c r="D384" s="40">
        <v>578.36666666666667</v>
      </c>
      <c r="E384" s="40">
        <v>570.33333333333337</v>
      </c>
      <c r="F384" s="40">
        <v>565.56666666666672</v>
      </c>
      <c r="G384" s="40">
        <v>557.53333333333342</v>
      </c>
      <c r="H384" s="40">
        <v>583.13333333333333</v>
      </c>
      <c r="I384" s="40">
        <v>591.16666666666663</v>
      </c>
      <c r="J384" s="40">
        <v>595.93333333333328</v>
      </c>
      <c r="K384" s="31">
        <v>586.4</v>
      </c>
      <c r="L384" s="31">
        <v>573.6</v>
      </c>
      <c r="M384" s="31">
        <v>4.7838200000000004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326.25</v>
      </c>
      <c r="D385" s="40">
        <v>329.3</v>
      </c>
      <c r="E385" s="40">
        <v>321.60000000000002</v>
      </c>
      <c r="F385" s="40">
        <v>316.95</v>
      </c>
      <c r="G385" s="40">
        <v>309.25</v>
      </c>
      <c r="H385" s="40">
        <v>333.95000000000005</v>
      </c>
      <c r="I385" s="40">
        <v>341.65</v>
      </c>
      <c r="J385" s="40">
        <v>346.30000000000007</v>
      </c>
      <c r="K385" s="31">
        <v>337</v>
      </c>
      <c r="L385" s="31">
        <v>324.64999999999998</v>
      </c>
      <c r="M385" s="31">
        <v>7.4795100000000003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80.349999999999994</v>
      </c>
      <c r="D386" s="40">
        <v>80.866666666666674</v>
      </c>
      <c r="E386" s="40">
        <v>79.533333333333346</v>
      </c>
      <c r="F386" s="40">
        <v>78.716666666666669</v>
      </c>
      <c r="G386" s="40">
        <v>77.38333333333334</v>
      </c>
      <c r="H386" s="40">
        <v>81.683333333333351</v>
      </c>
      <c r="I386" s="40">
        <v>83.016666666666666</v>
      </c>
      <c r="J386" s="40">
        <v>83.833333333333357</v>
      </c>
      <c r="K386" s="31">
        <v>82.2</v>
      </c>
      <c r="L386" s="31">
        <v>80.05</v>
      </c>
      <c r="M386" s="31">
        <v>24.315819999999999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2058.75</v>
      </c>
      <c r="D387" s="40">
        <v>2048.85</v>
      </c>
      <c r="E387" s="40">
        <v>2031.6999999999998</v>
      </c>
      <c r="F387" s="40">
        <v>2004.6499999999999</v>
      </c>
      <c r="G387" s="40">
        <v>1987.4999999999998</v>
      </c>
      <c r="H387" s="40">
        <v>2075.8999999999996</v>
      </c>
      <c r="I387" s="40">
        <v>2093.0500000000002</v>
      </c>
      <c r="J387" s="40">
        <v>2120.1</v>
      </c>
      <c r="K387" s="31">
        <v>2066</v>
      </c>
      <c r="L387" s="31">
        <v>2021.8</v>
      </c>
      <c r="M387" s="31">
        <v>0.27711000000000002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459.75</v>
      </c>
      <c r="D388" s="40">
        <v>460.11666666666662</v>
      </c>
      <c r="E388" s="40">
        <v>455.23333333333323</v>
      </c>
      <c r="F388" s="40">
        <v>450.71666666666664</v>
      </c>
      <c r="G388" s="40">
        <v>445.83333333333326</v>
      </c>
      <c r="H388" s="40">
        <v>464.63333333333321</v>
      </c>
      <c r="I388" s="40">
        <v>469.51666666666654</v>
      </c>
      <c r="J388" s="40">
        <v>474.03333333333319</v>
      </c>
      <c r="K388" s="31">
        <v>465</v>
      </c>
      <c r="L388" s="31">
        <v>455.6</v>
      </c>
      <c r="M388" s="31">
        <v>7.1007499999999997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321.55</v>
      </c>
      <c r="D389" s="40">
        <v>322.31666666666666</v>
      </c>
      <c r="E389" s="40">
        <v>316.18333333333334</v>
      </c>
      <c r="F389" s="40">
        <v>310.81666666666666</v>
      </c>
      <c r="G389" s="40">
        <v>304.68333333333334</v>
      </c>
      <c r="H389" s="40">
        <v>327.68333333333334</v>
      </c>
      <c r="I389" s="40">
        <v>333.81666666666666</v>
      </c>
      <c r="J389" s="40">
        <v>339.18333333333334</v>
      </c>
      <c r="K389" s="31">
        <v>328.45</v>
      </c>
      <c r="L389" s="31">
        <v>316.95</v>
      </c>
      <c r="M389" s="31">
        <v>10.12196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1173.3499999999999</v>
      </c>
      <c r="D390" s="40">
        <v>1167.5666666666668</v>
      </c>
      <c r="E390" s="40">
        <v>1157.1833333333336</v>
      </c>
      <c r="F390" s="40">
        <v>1141.0166666666669</v>
      </c>
      <c r="G390" s="40">
        <v>1130.6333333333337</v>
      </c>
      <c r="H390" s="40">
        <v>1183.7333333333336</v>
      </c>
      <c r="I390" s="40">
        <v>1194.1166666666668</v>
      </c>
      <c r="J390" s="40">
        <v>1210.2833333333335</v>
      </c>
      <c r="K390" s="31">
        <v>1177.95</v>
      </c>
      <c r="L390" s="31">
        <v>1151.4000000000001</v>
      </c>
      <c r="M390" s="31">
        <v>1.9203600000000001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2120.6999999999998</v>
      </c>
      <c r="D391" s="40">
        <v>2114.25</v>
      </c>
      <c r="E391" s="40">
        <v>2104.6</v>
      </c>
      <c r="F391" s="40">
        <v>2088.5</v>
      </c>
      <c r="G391" s="40">
        <v>2078.85</v>
      </c>
      <c r="H391" s="40">
        <v>2130.35</v>
      </c>
      <c r="I391" s="40">
        <v>2139.9999999999995</v>
      </c>
      <c r="J391" s="40">
        <v>2156.1</v>
      </c>
      <c r="K391" s="31">
        <v>2123.9</v>
      </c>
      <c r="L391" s="31">
        <v>2098.15</v>
      </c>
      <c r="M391" s="31">
        <v>36.7926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135.9</v>
      </c>
      <c r="D392" s="40">
        <v>136.53333333333333</v>
      </c>
      <c r="E392" s="40">
        <v>134.36666666666667</v>
      </c>
      <c r="F392" s="40">
        <v>132.83333333333334</v>
      </c>
      <c r="G392" s="40">
        <v>130.66666666666669</v>
      </c>
      <c r="H392" s="40">
        <v>138.06666666666666</v>
      </c>
      <c r="I392" s="40">
        <v>140.23333333333335</v>
      </c>
      <c r="J392" s="40">
        <v>141.76666666666665</v>
      </c>
      <c r="K392" s="31">
        <v>138.69999999999999</v>
      </c>
      <c r="L392" s="31">
        <v>135</v>
      </c>
      <c r="M392" s="31">
        <v>0.13950000000000001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1239.8499999999999</v>
      </c>
      <c r="D393" s="40">
        <v>1248.1499999999999</v>
      </c>
      <c r="E393" s="40">
        <v>1222.6999999999998</v>
      </c>
      <c r="F393" s="40">
        <v>1205.55</v>
      </c>
      <c r="G393" s="40">
        <v>1180.0999999999999</v>
      </c>
      <c r="H393" s="40">
        <v>1265.2999999999997</v>
      </c>
      <c r="I393" s="40">
        <v>1290.75</v>
      </c>
      <c r="J393" s="40">
        <v>1307.8999999999996</v>
      </c>
      <c r="K393" s="31">
        <v>1273.5999999999999</v>
      </c>
      <c r="L393" s="31">
        <v>1231</v>
      </c>
      <c r="M393" s="31">
        <v>2.1326900000000002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2072.85</v>
      </c>
      <c r="D394" s="40">
        <v>2080.9833333333331</v>
      </c>
      <c r="E394" s="40">
        <v>2053.7666666666664</v>
      </c>
      <c r="F394" s="40">
        <v>2034.6833333333334</v>
      </c>
      <c r="G394" s="40">
        <v>2007.4666666666667</v>
      </c>
      <c r="H394" s="40">
        <v>2100.0666666666662</v>
      </c>
      <c r="I394" s="40">
        <v>2127.2833333333324</v>
      </c>
      <c r="J394" s="40">
        <v>2146.3666666666659</v>
      </c>
      <c r="K394" s="31">
        <v>2108.1999999999998</v>
      </c>
      <c r="L394" s="31">
        <v>2061.9</v>
      </c>
      <c r="M394" s="31">
        <v>2.3265600000000002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942.85</v>
      </c>
      <c r="D395" s="40">
        <v>950.85</v>
      </c>
      <c r="E395" s="40">
        <v>915.90000000000009</v>
      </c>
      <c r="F395" s="40">
        <v>888.95</v>
      </c>
      <c r="G395" s="40">
        <v>854.00000000000011</v>
      </c>
      <c r="H395" s="40">
        <v>977.80000000000007</v>
      </c>
      <c r="I395" s="40">
        <v>1012.7500000000001</v>
      </c>
      <c r="J395" s="40">
        <v>1039.7</v>
      </c>
      <c r="K395" s="31">
        <v>985.8</v>
      </c>
      <c r="L395" s="31">
        <v>923.9</v>
      </c>
      <c r="M395" s="31">
        <v>75.57441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1026</v>
      </c>
      <c r="D396" s="40">
        <v>1027.2666666666667</v>
      </c>
      <c r="E396" s="40">
        <v>1015.7333333333333</v>
      </c>
      <c r="F396" s="40">
        <v>1005.4666666666667</v>
      </c>
      <c r="G396" s="40">
        <v>993.93333333333339</v>
      </c>
      <c r="H396" s="40">
        <v>1037.5333333333333</v>
      </c>
      <c r="I396" s="40">
        <v>1049.0666666666666</v>
      </c>
      <c r="J396" s="40">
        <v>1059.3333333333333</v>
      </c>
      <c r="K396" s="31">
        <v>1038.8</v>
      </c>
      <c r="L396" s="31">
        <v>1017</v>
      </c>
      <c r="M396" s="31">
        <v>9.1551799999999997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497.95</v>
      </c>
      <c r="D397" s="40">
        <v>496.75</v>
      </c>
      <c r="E397" s="40">
        <v>487.5</v>
      </c>
      <c r="F397" s="40">
        <v>477.05</v>
      </c>
      <c r="G397" s="40">
        <v>467.8</v>
      </c>
      <c r="H397" s="40">
        <v>507.2</v>
      </c>
      <c r="I397" s="40">
        <v>516.45000000000005</v>
      </c>
      <c r="J397" s="40">
        <v>526.9</v>
      </c>
      <c r="K397" s="31">
        <v>506</v>
      </c>
      <c r="L397" s="31">
        <v>486.3</v>
      </c>
      <c r="M397" s="31">
        <v>2.85738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27.35</v>
      </c>
      <c r="D398" s="40">
        <v>27.433333333333334</v>
      </c>
      <c r="E398" s="40">
        <v>27.216666666666669</v>
      </c>
      <c r="F398" s="40">
        <v>27.083333333333336</v>
      </c>
      <c r="G398" s="40">
        <v>26.866666666666671</v>
      </c>
      <c r="H398" s="40">
        <v>27.566666666666666</v>
      </c>
      <c r="I398" s="40">
        <v>27.783333333333328</v>
      </c>
      <c r="J398" s="40">
        <v>27.916666666666664</v>
      </c>
      <c r="K398" s="31">
        <v>27.65</v>
      </c>
      <c r="L398" s="31">
        <v>27.3</v>
      </c>
      <c r="M398" s="31">
        <v>16.665030000000002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2725.6</v>
      </c>
      <c r="D399" s="40">
        <v>2740.0666666666671</v>
      </c>
      <c r="E399" s="40">
        <v>2541.1333333333341</v>
      </c>
      <c r="F399" s="40">
        <v>2356.666666666667</v>
      </c>
      <c r="G399" s="40">
        <v>2157.733333333334</v>
      </c>
      <c r="H399" s="40">
        <v>2924.5333333333342</v>
      </c>
      <c r="I399" s="40">
        <v>3123.4666666666676</v>
      </c>
      <c r="J399" s="40">
        <v>3307.9333333333343</v>
      </c>
      <c r="K399" s="31">
        <v>2939</v>
      </c>
      <c r="L399" s="31">
        <v>2555.6</v>
      </c>
      <c r="M399" s="31">
        <v>1.95482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7907.2</v>
      </c>
      <c r="D400" s="40">
        <v>7887.166666666667</v>
      </c>
      <c r="E400" s="40">
        <v>7834.3833333333341</v>
      </c>
      <c r="F400" s="40">
        <v>7761.5666666666675</v>
      </c>
      <c r="G400" s="40">
        <v>7708.7833333333347</v>
      </c>
      <c r="H400" s="40">
        <v>7959.9833333333336</v>
      </c>
      <c r="I400" s="40">
        <v>8012.7666666666664</v>
      </c>
      <c r="J400" s="40">
        <v>8085.583333333333</v>
      </c>
      <c r="K400" s="31">
        <v>7939.95</v>
      </c>
      <c r="L400" s="31">
        <v>7814.35</v>
      </c>
      <c r="M400" s="31">
        <v>0.9234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8007.55</v>
      </c>
      <c r="D401" s="40">
        <v>7981.8666666666659</v>
      </c>
      <c r="E401" s="40">
        <v>7935.7333333333318</v>
      </c>
      <c r="F401" s="40">
        <v>7863.9166666666661</v>
      </c>
      <c r="G401" s="40">
        <v>7817.7833333333319</v>
      </c>
      <c r="H401" s="40">
        <v>8053.6833333333316</v>
      </c>
      <c r="I401" s="40">
        <v>8099.8166666666648</v>
      </c>
      <c r="J401" s="40">
        <v>8171.6333333333314</v>
      </c>
      <c r="K401" s="31">
        <v>8028</v>
      </c>
      <c r="L401" s="31">
        <v>7910.05</v>
      </c>
      <c r="M401" s="31">
        <v>0.48075000000000001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5810.75</v>
      </c>
      <c r="D402" s="40">
        <v>5790</v>
      </c>
      <c r="E402" s="40">
        <v>5555</v>
      </c>
      <c r="F402" s="40">
        <v>5299.25</v>
      </c>
      <c r="G402" s="40">
        <v>5064.25</v>
      </c>
      <c r="H402" s="40">
        <v>6045.75</v>
      </c>
      <c r="I402" s="40">
        <v>6280.75</v>
      </c>
      <c r="J402" s="40">
        <v>6536.5</v>
      </c>
      <c r="K402" s="31">
        <v>6025</v>
      </c>
      <c r="L402" s="31">
        <v>5534.25</v>
      </c>
      <c r="M402" s="31">
        <v>2.0873200000000001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124.65</v>
      </c>
      <c r="D403" s="40">
        <v>125.21666666666665</v>
      </c>
      <c r="E403" s="40">
        <v>123.33333333333331</v>
      </c>
      <c r="F403" s="40">
        <v>122.01666666666667</v>
      </c>
      <c r="G403" s="40">
        <v>120.13333333333333</v>
      </c>
      <c r="H403" s="40">
        <v>126.5333333333333</v>
      </c>
      <c r="I403" s="40">
        <v>128.41666666666666</v>
      </c>
      <c r="J403" s="40">
        <v>129.73333333333329</v>
      </c>
      <c r="K403" s="31">
        <v>127.1</v>
      </c>
      <c r="L403" s="31">
        <v>123.9</v>
      </c>
      <c r="M403" s="31">
        <v>6.5855300000000003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307</v>
      </c>
      <c r="D404" s="40">
        <v>307.86666666666667</v>
      </c>
      <c r="E404" s="40">
        <v>303.13333333333333</v>
      </c>
      <c r="F404" s="40">
        <v>299.26666666666665</v>
      </c>
      <c r="G404" s="40">
        <v>294.5333333333333</v>
      </c>
      <c r="H404" s="40">
        <v>311.73333333333335</v>
      </c>
      <c r="I404" s="40">
        <v>316.4666666666667</v>
      </c>
      <c r="J404" s="40">
        <v>320.33333333333337</v>
      </c>
      <c r="K404" s="31">
        <v>312.60000000000002</v>
      </c>
      <c r="L404" s="31">
        <v>304</v>
      </c>
      <c r="M404" s="31">
        <v>10.828150000000001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344.5</v>
      </c>
      <c r="D405" s="40">
        <v>346.91666666666669</v>
      </c>
      <c r="E405" s="40">
        <v>341.33333333333337</v>
      </c>
      <c r="F405" s="40">
        <v>338.16666666666669</v>
      </c>
      <c r="G405" s="40">
        <v>332.58333333333337</v>
      </c>
      <c r="H405" s="40">
        <v>350.08333333333337</v>
      </c>
      <c r="I405" s="40">
        <v>355.66666666666674</v>
      </c>
      <c r="J405" s="40">
        <v>358.83333333333337</v>
      </c>
      <c r="K405" s="31">
        <v>352.5</v>
      </c>
      <c r="L405" s="31">
        <v>343.75</v>
      </c>
      <c r="M405" s="31">
        <v>1.2063600000000001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2380.5500000000002</v>
      </c>
      <c r="D406" s="40">
        <v>2385.4</v>
      </c>
      <c r="E406" s="40">
        <v>2350.8000000000002</v>
      </c>
      <c r="F406" s="40">
        <v>2321.0500000000002</v>
      </c>
      <c r="G406" s="40">
        <v>2286.4500000000003</v>
      </c>
      <c r="H406" s="40">
        <v>2415.15</v>
      </c>
      <c r="I406" s="40">
        <v>2449.7499999999995</v>
      </c>
      <c r="J406" s="40">
        <v>2479.5</v>
      </c>
      <c r="K406" s="31">
        <v>2420</v>
      </c>
      <c r="L406" s="31">
        <v>2355.65</v>
      </c>
      <c r="M406" s="31">
        <v>0.26473000000000002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642.5</v>
      </c>
      <c r="D407" s="40">
        <v>650.30000000000007</v>
      </c>
      <c r="E407" s="40">
        <v>630.20000000000016</v>
      </c>
      <c r="F407" s="40">
        <v>617.90000000000009</v>
      </c>
      <c r="G407" s="40">
        <v>597.80000000000018</v>
      </c>
      <c r="H407" s="40">
        <v>662.60000000000014</v>
      </c>
      <c r="I407" s="40">
        <v>682.7</v>
      </c>
      <c r="J407" s="40">
        <v>695.00000000000011</v>
      </c>
      <c r="K407" s="31">
        <v>670.4</v>
      </c>
      <c r="L407" s="31">
        <v>638</v>
      </c>
      <c r="M407" s="31">
        <v>7.9834500000000004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112.65</v>
      </c>
      <c r="D408" s="40">
        <v>113.06666666666668</v>
      </c>
      <c r="E408" s="40">
        <v>110.93333333333335</v>
      </c>
      <c r="F408" s="40">
        <v>109.21666666666667</v>
      </c>
      <c r="G408" s="40">
        <v>107.08333333333334</v>
      </c>
      <c r="H408" s="40">
        <v>114.78333333333336</v>
      </c>
      <c r="I408" s="40">
        <v>116.91666666666669</v>
      </c>
      <c r="J408" s="40">
        <v>118.63333333333337</v>
      </c>
      <c r="K408" s="31">
        <v>115.2</v>
      </c>
      <c r="L408" s="31">
        <v>111.35</v>
      </c>
      <c r="M408" s="31">
        <v>19.820630000000001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253.6</v>
      </c>
      <c r="D409" s="40">
        <v>252.86666666666667</v>
      </c>
      <c r="E409" s="40">
        <v>247.73333333333335</v>
      </c>
      <c r="F409" s="40">
        <v>241.86666666666667</v>
      </c>
      <c r="G409" s="40">
        <v>236.73333333333335</v>
      </c>
      <c r="H409" s="40">
        <v>258.73333333333335</v>
      </c>
      <c r="I409" s="40">
        <v>263.86666666666667</v>
      </c>
      <c r="J409" s="40">
        <v>269.73333333333335</v>
      </c>
      <c r="K409" s="31">
        <v>258</v>
      </c>
      <c r="L409" s="31">
        <v>247</v>
      </c>
      <c r="M409" s="31">
        <v>3.55294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28080</v>
      </c>
      <c r="D410" s="40">
        <v>28073.75</v>
      </c>
      <c r="E410" s="40">
        <v>27921.25</v>
      </c>
      <c r="F410" s="40">
        <v>27762.5</v>
      </c>
      <c r="G410" s="40">
        <v>27610</v>
      </c>
      <c r="H410" s="40">
        <v>28232.5</v>
      </c>
      <c r="I410" s="40">
        <v>28385</v>
      </c>
      <c r="J410" s="40">
        <v>28543.75</v>
      </c>
      <c r="K410" s="31">
        <v>28226.25</v>
      </c>
      <c r="L410" s="31">
        <v>27915</v>
      </c>
      <c r="M410" s="31">
        <v>0.22745000000000001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1775.75</v>
      </c>
      <c r="D411" s="40">
        <v>1770.8</v>
      </c>
      <c r="E411" s="40">
        <v>1724</v>
      </c>
      <c r="F411" s="40">
        <v>1672.25</v>
      </c>
      <c r="G411" s="40">
        <v>1625.45</v>
      </c>
      <c r="H411" s="40">
        <v>1822.55</v>
      </c>
      <c r="I411" s="40">
        <v>1869.3499999999997</v>
      </c>
      <c r="J411" s="40">
        <v>1921.1</v>
      </c>
      <c r="K411" s="31">
        <v>1817.6</v>
      </c>
      <c r="L411" s="31">
        <v>1719.05</v>
      </c>
      <c r="M411" s="31">
        <v>0.63682000000000005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1395.3</v>
      </c>
      <c r="D412" s="40">
        <v>1389.2833333333335</v>
      </c>
      <c r="E412" s="40">
        <v>1376.0166666666671</v>
      </c>
      <c r="F412" s="40">
        <v>1356.7333333333336</v>
      </c>
      <c r="G412" s="40">
        <v>1343.4666666666672</v>
      </c>
      <c r="H412" s="40">
        <v>1408.5666666666671</v>
      </c>
      <c r="I412" s="40">
        <v>1421.8333333333335</v>
      </c>
      <c r="J412" s="40">
        <v>1441.116666666667</v>
      </c>
      <c r="K412" s="31">
        <v>1402.55</v>
      </c>
      <c r="L412" s="31">
        <v>1370</v>
      </c>
      <c r="M412" s="31">
        <v>17.496040000000001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1976.25</v>
      </c>
      <c r="D413" s="40">
        <v>1971.7833333333335</v>
      </c>
      <c r="E413" s="40">
        <v>1956.616666666667</v>
      </c>
      <c r="F413" s="40">
        <v>1936.9833333333336</v>
      </c>
      <c r="G413" s="40">
        <v>1921.8166666666671</v>
      </c>
      <c r="H413" s="40">
        <v>1991.416666666667</v>
      </c>
      <c r="I413" s="40">
        <v>2006.5833333333335</v>
      </c>
      <c r="J413" s="40">
        <v>2026.2166666666669</v>
      </c>
      <c r="K413" s="31">
        <v>1986.95</v>
      </c>
      <c r="L413" s="31">
        <v>1952.15</v>
      </c>
      <c r="M413" s="31">
        <v>4.6038899999999998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602.25</v>
      </c>
      <c r="D414" s="40">
        <v>605.88333333333333</v>
      </c>
      <c r="E414" s="40">
        <v>591.91666666666663</v>
      </c>
      <c r="F414" s="40">
        <v>581.58333333333326</v>
      </c>
      <c r="G414" s="40">
        <v>567.61666666666656</v>
      </c>
      <c r="H414" s="40">
        <v>616.2166666666667</v>
      </c>
      <c r="I414" s="40">
        <v>630.18333333333339</v>
      </c>
      <c r="J414" s="40">
        <v>640.51666666666677</v>
      </c>
      <c r="K414" s="31">
        <v>619.85</v>
      </c>
      <c r="L414" s="31">
        <v>595.54999999999995</v>
      </c>
      <c r="M414" s="31">
        <v>3.7623799999999998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1614.65</v>
      </c>
      <c r="D415" s="40">
        <v>1614.3999999999999</v>
      </c>
      <c r="E415" s="40">
        <v>1598.7999999999997</v>
      </c>
      <c r="F415" s="40">
        <v>1582.9499999999998</v>
      </c>
      <c r="G415" s="40">
        <v>1567.3499999999997</v>
      </c>
      <c r="H415" s="40">
        <v>1630.2499999999998</v>
      </c>
      <c r="I415" s="40">
        <v>1645.8499999999997</v>
      </c>
      <c r="J415" s="40">
        <v>1661.6999999999998</v>
      </c>
      <c r="K415" s="31">
        <v>1630</v>
      </c>
      <c r="L415" s="31">
        <v>1598.55</v>
      </c>
      <c r="M415" s="31">
        <v>0.18917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1658.55</v>
      </c>
      <c r="D416" s="40">
        <v>1665.5166666666667</v>
      </c>
      <c r="E416" s="40">
        <v>1647.0333333333333</v>
      </c>
      <c r="F416" s="40">
        <v>1635.5166666666667</v>
      </c>
      <c r="G416" s="40">
        <v>1617.0333333333333</v>
      </c>
      <c r="H416" s="40">
        <v>1677.0333333333333</v>
      </c>
      <c r="I416" s="40">
        <v>1695.5166666666664</v>
      </c>
      <c r="J416" s="40">
        <v>1707.0333333333333</v>
      </c>
      <c r="K416" s="31">
        <v>1684</v>
      </c>
      <c r="L416" s="31">
        <v>1654</v>
      </c>
      <c r="M416" s="31">
        <v>0.46955000000000002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787.55</v>
      </c>
      <c r="D417" s="40">
        <v>789.51666666666677</v>
      </c>
      <c r="E417" s="40">
        <v>775.03333333333353</v>
      </c>
      <c r="F417" s="40">
        <v>762.51666666666677</v>
      </c>
      <c r="G417" s="40">
        <v>748.03333333333353</v>
      </c>
      <c r="H417" s="40">
        <v>802.03333333333353</v>
      </c>
      <c r="I417" s="40">
        <v>816.51666666666688</v>
      </c>
      <c r="J417" s="40">
        <v>829.03333333333353</v>
      </c>
      <c r="K417" s="31">
        <v>804</v>
      </c>
      <c r="L417" s="31">
        <v>777</v>
      </c>
      <c r="M417" s="31">
        <v>1.7843500000000001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655.55</v>
      </c>
      <c r="D418" s="40">
        <v>658.41666666666663</v>
      </c>
      <c r="E418" s="40">
        <v>649.0333333333333</v>
      </c>
      <c r="F418" s="40">
        <v>642.51666666666665</v>
      </c>
      <c r="G418" s="40">
        <v>633.13333333333333</v>
      </c>
      <c r="H418" s="40">
        <v>664.93333333333328</v>
      </c>
      <c r="I418" s="40">
        <v>674.31666666666672</v>
      </c>
      <c r="J418" s="40">
        <v>680.83333333333326</v>
      </c>
      <c r="K418" s="31">
        <v>667.8</v>
      </c>
      <c r="L418" s="31">
        <v>651.9</v>
      </c>
      <c r="M418" s="31">
        <v>0.55972999999999995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78.900000000000006</v>
      </c>
      <c r="D419" s="40">
        <v>78.2</v>
      </c>
      <c r="E419" s="40">
        <v>76.300000000000011</v>
      </c>
      <c r="F419" s="40">
        <v>73.7</v>
      </c>
      <c r="G419" s="40">
        <v>71.800000000000011</v>
      </c>
      <c r="H419" s="40">
        <v>80.800000000000011</v>
      </c>
      <c r="I419" s="40">
        <v>82.700000000000017</v>
      </c>
      <c r="J419" s="40">
        <v>85.300000000000011</v>
      </c>
      <c r="K419" s="31">
        <v>80.099999999999994</v>
      </c>
      <c r="L419" s="31">
        <v>75.599999999999994</v>
      </c>
      <c r="M419" s="31">
        <v>61.939340000000001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116.9</v>
      </c>
      <c r="D420" s="40">
        <v>117.48333333333333</v>
      </c>
      <c r="E420" s="40">
        <v>115.71666666666667</v>
      </c>
      <c r="F420" s="40">
        <v>114.53333333333333</v>
      </c>
      <c r="G420" s="40">
        <v>112.76666666666667</v>
      </c>
      <c r="H420" s="40">
        <v>118.66666666666667</v>
      </c>
      <c r="I420" s="40">
        <v>120.43333333333335</v>
      </c>
      <c r="J420" s="40">
        <v>121.61666666666667</v>
      </c>
      <c r="K420" s="31">
        <v>119.25</v>
      </c>
      <c r="L420" s="31">
        <v>116.3</v>
      </c>
      <c r="M420" s="31">
        <v>13.7608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422.05</v>
      </c>
      <c r="D421" s="40">
        <v>423.2166666666667</v>
      </c>
      <c r="E421" s="40">
        <v>419.73333333333341</v>
      </c>
      <c r="F421" s="40">
        <v>417.41666666666669</v>
      </c>
      <c r="G421" s="40">
        <v>413.93333333333339</v>
      </c>
      <c r="H421" s="40">
        <v>425.53333333333342</v>
      </c>
      <c r="I421" s="40">
        <v>429.01666666666677</v>
      </c>
      <c r="J421" s="40">
        <v>431.33333333333343</v>
      </c>
      <c r="K421" s="31">
        <v>426.7</v>
      </c>
      <c r="L421" s="31">
        <v>420.9</v>
      </c>
      <c r="M421" s="31">
        <v>117.99760999999999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126.15</v>
      </c>
      <c r="D422" s="40">
        <v>126.06666666666668</v>
      </c>
      <c r="E422" s="40">
        <v>124.43333333333335</v>
      </c>
      <c r="F422" s="40">
        <v>122.71666666666667</v>
      </c>
      <c r="G422" s="40">
        <v>121.08333333333334</v>
      </c>
      <c r="H422" s="40">
        <v>127.78333333333336</v>
      </c>
      <c r="I422" s="40">
        <v>129.41666666666669</v>
      </c>
      <c r="J422" s="40">
        <v>131.13333333333338</v>
      </c>
      <c r="K422" s="31">
        <v>127.7</v>
      </c>
      <c r="L422" s="31">
        <v>124.35</v>
      </c>
      <c r="M422" s="31">
        <v>680.47286999999994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282.60000000000002</v>
      </c>
      <c r="D423" s="40">
        <v>278.26666666666665</v>
      </c>
      <c r="E423" s="40">
        <v>271.88333333333333</v>
      </c>
      <c r="F423" s="40">
        <v>261.16666666666669</v>
      </c>
      <c r="G423" s="40">
        <v>254.78333333333336</v>
      </c>
      <c r="H423" s="40">
        <v>288.98333333333329</v>
      </c>
      <c r="I423" s="40">
        <v>295.36666666666662</v>
      </c>
      <c r="J423" s="40">
        <v>306.08333333333326</v>
      </c>
      <c r="K423" s="31">
        <v>284.64999999999998</v>
      </c>
      <c r="L423" s="31">
        <v>267.55</v>
      </c>
      <c r="M423" s="31">
        <v>18.620329999999999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303.14999999999998</v>
      </c>
      <c r="D424" s="40">
        <v>306.38333333333333</v>
      </c>
      <c r="E424" s="40">
        <v>294.76666666666665</v>
      </c>
      <c r="F424" s="40">
        <v>286.38333333333333</v>
      </c>
      <c r="G424" s="40">
        <v>274.76666666666665</v>
      </c>
      <c r="H424" s="40">
        <v>314.76666666666665</v>
      </c>
      <c r="I424" s="40">
        <v>326.38333333333333</v>
      </c>
      <c r="J424" s="40">
        <v>334.76666666666665</v>
      </c>
      <c r="K424" s="31">
        <v>318</v>
      </c>
      <c r="L424" s="31">
        <v>298</v>
      </c>
      <c r="M424" s="31">
        <v>43.341610000000003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776.55</v>
      </c>
      <c r="D425" s="40">
        <v>774.2166666666667</v>
      </c>
      <c r="E425" s="40">
        <v>767.43333333333339</v>
      </c>
      <c r="F425" s="40">
        <v>758.31666666666672</v>
      </c>
      <c r="G425" s="40">
        <v>751.53333333333342</v>
      </c>
      <c r="H425" s="40">
        <v>783.33333333333337</v>
      </c>
      <c r="I425" s="40">
        <v>790.11666666666667</v>
      </c>
      <c r="J425" s="40">
        <v>799.23333333333335</v>
      </c>
      <c r="K425" s="31">
        <v>781</v>
      </c>
      <c r="L425" s="31">
        <v>765.1</v>
      </c>
      <c r="M425" s="31">
        <v>2.6198000000000001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759.55</v>
      </c>
      <c r="D426" s="40">
        <v>763.51666666666677</v>
      </c>
      <c r="E426" s="40">
        <v>746.03333333333353</v>
      </c>
      <c r="F426" s="40">
        <v>732.51666666666677</v>
      </c>
      <c r="G426" s="40">
        <v>715.03333333333353</v>
      </c>
      <c r="H426" s="40">
        <v>777.03333333333353</v>
      </c>
      <c r="I426" s="40">
        <v>794.51666666666688</v>
      </c>
      <c r="J426" s="40">
        <v>808.03333333333353</v>
      </c>
      <c r="K426" s="31">
        <v>781</v>
      </c>
      <c r="L426" s="31">
        <v>750</v>
      </c>
      <c r="M426" s="31">
        <v>4.9120100000000004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433.85</v>
      </c>
      <c r="D427" s="40">
        <v>435.36666666666662</v>
      </c>
      <c r="E427" s="40">
        <v>428.73333333333323</v>
      </c>
      <c r="F427" s="40">
        <v>423.61666666666662</v>
      </c>
      <c r="G427" s="40">
        <v>416.98333333333323</v>
      </c>
      <c r="H427" s="40">
        <v>440.48333333333323</v>
      </c>
      <c r="I427" s="40">
        <v>447.11666666666656</v>
      </c>
      <c r="J427" s="40">
        <v>452.23333333333323</v>
      </c>
      <c r="K427" s="31">
        <v>442</v>
      </c>
      <c r="L427" s="31">
        <v>430.25</v>
      </c>
      <c r="M427" s="31">
        <v>4.4766399999999997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247.65</v>
      </c>
      <c r="D428" s="40">
        <v>248.91666666666666</v>
      </c>
      <c r="E428" s="40">
        <v>244.13333333333333</v>
      </c>
      <c r="F428" s="40">
        <v>240.61666666666667</v>
      </c>
      <c r="G428" s="40">
        <v>235.83333333333334</v>
      </c>
      <c r="H428" s="40">
        <v>252.43333333333331</v>
      </c>
      <c r="I428" s="40">
        <v>257.2166666666667</v>
      </c>
      <c r="J428" s="40">
        <v>260.73333333333329</v>
      </c>
      <c r="K428" s="31">
        <v>253.7</v>
      </c>
      <c r="L428" s="31">
        <v>245.4</v>
      </c>
      <c r="M428" s="31">
        <v>12.537879999999999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687.3</v>
      </c>
      <c r="D429" s="40">
        <v>683.68333333333339</v>
      </c>
      <c r="E429" s="40">
        <v>679.16666666666674</v>
      </c>
      <c r="F429" s="40">
        <v>671.0333333333333</v>
      </c>
      <c r="G429" s="40">
        <v>666.51666666666665</v>
      </c>
      <c r="H429" s="40">
        <v>691.81666666666683</v>
      </c>
      <c r="I429" s="40">
        <v>696.33333333333348</v>
      </c>
      <c r="J429" s="40">
        <v>704.46666666666692</v>
      </c>
      <c r="K429" s="31">
        <v>688.2</v>
      </c>
      <c r="L429" s="31">
        <v>675.55</v>
      </c>
      <c r="M429" s="31">
        <v>20.47831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534.5</v>
      </c>
      <c r="D430" s="40">
        <v>534.26666666666665</v>
      </c>
      <c r="E430" s="40">
        <v>530.73333333333335</v>
      </c>
      <c r="F430" s="40">
        <v>526.9666666666667</v>
      </c>
      <c r="G430" s="40">
        <v>523.43333333333339</v>
      </c>
      <c r="H430" s="40">
        <v>538.0333333333333</v>
      </c>
      <c r="I430" s="40">
        <v>541.56666666666661</v>
      </c>
      <c r="J430" s="40">
        <v>545.33333333333326</v>
      </c>
      <c r="K430" s="31">
        <v>537.79999999999995</v>
      </c>
      <c r="L430" s="31">
        <v>530.5</v>
      </c>
      <c r="M430" s="31">
        <v>6.7850799999999998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4033.55</v>
      </c>
      <c r="D431" s="40">
        <v>3975.5499999999997</v>
      </c>
      <c r="E431" s="40">
        <v>3861.0999999999995</v>
      </c>
      <c r="F431" s="40">
        <v>3688.6499999999996</v>
      </c>
      <c r="G431" s="40">
        <v>3574.1999999999994</v>
      </c>
      <c r="H431" s="40">
        <v>4148</v>
      </c>
      <c r="I431" s="40">
        <v>4262.4499999999989</v>
      </c>
      <c r="J431" s="40">
        <v>4434.8999999999996</v>
      </c>
      <c r="K431" s="31">
        <v>4090</v>
      </c>
      <c r="L431" s="31">
        <v>3803.1</v>
      </c>
      <c r="M431" s="31">
        <v>0.45734999999999998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2647.7</v>
      </c>
      <c r="D432" s="40">
        <v>2635.5666666666666</v>
      </c>
      <c r="E432" s="40">
        <v>2621.1333333333332</v>
      </c>
      <c r="F432" s="40">
        <v>2594.5666666666666</v>
      </c>
      <c r="G432" s="40">
        <v>2580.1333333333332</v>
      </c>
      <c r="H432" s="40">
        <v>2662.1333333333332</v>
      </c>
      <c r="I432" s="40">
        <v>2676.5666666666666</v>
      </c>
      <c r="J432" s="40">
        <v>2703.1333333333332</v>
      </c>
      <c r="K432" s="31">
        <v>2650</v>
      </c>
      <c r="L432" s="31">
        <v>2609</v>
      </c>
      <c r="M432" s="31">
        <v>0.11916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767.35</v>
      </c>
      <c r="D433" s="40">
        <v>771.5333333333333</v>
      </c>
      <c r="E433" s="40">
        <v>758.06666666666661</v>
      </c>
      <c r="F433" s="40">
        <v>748.7833333333333</v>
      </c>
      <c r="G433" s="40">
        <v>735.31666666666661</v>
      </c>
      <c r="H433" s="40">
        <v>780.81666666666661</v>
      </c>
      <c r="I433" s="40">
        <v>794.2833333333333</v>
      </c>
      <c r="J433" s="40">
        <v>803.56666666666661</v>
      </c>
      <c r="K433" s="31">
        <v>785</v>
      </c>
      <c r="L433" s="31">
        <v>762.25</v>
      </c>
      <c r="M433" s="31">
        <v>0.42420000000000002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369.1</v>
      </c>
      <c r="D434" s="40">
        <v>369.66666666666669</v>
      </c>
      <c r="E434" s="40">
        <v>362.48333333333335</v>
      </c>
      <c r="F434" s="40">
        <v>355.86666666666667</v>
      </c>
      <c r="G434" s="40">
        <v>348.68333333333334</v>
      </c>
      <c r="H434" s="40">
        <v>376.28333333333336</v>
      </c>
      <c r="I434" s="40">
        <v>383.46666666666664</v>
      </c>
      <c r="J434" s="40">
        <v>390.08333333333337</v>
      </c>
      <c r="K434" s="31">
        <v>376.85</v>
      </c>
      <c r="L434" s="31">
        <v>363.05</v>
      </c>
      <c r="M434" s="31">
        <v>20.916350000000001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311.3</v>
      </c>
      <c r="D435" s="40">
        <v>312.7</v>
      </c>
      <c r="E435" s="40">
        <v>306.7</v>
      </c>
      <c r="F435" s="40">
        <v>302.10000000000002</v>
      </c>
      <c r="G435" s="40">
        <v>296.10000000000002</v>
      </c>
      <c r="H435" s="40">
        <v>317.29999999999995</v>
      </c>
      <c r="I435" s="40">
        <v>323.29999999999995</v>
      </c>
      <c r="J435" s="40">
        <v>327.89999999999992</v>
      </c>
      <c r="K435" s="31">
        <v>318.7</v>
      </c>
      <c r="L435" s="31">
        <v>308.10000000000002</v>
      </c>
      <c r="M435" s="31">
        <v>1.38798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2099.6999999999998</v>
      </c>
      <c r="D436" s="40">
        <v>2113.3333333333335</v>
      </c>
      <c r="E436" s="40">
        <v>2080.7166666666672</v>
      </c>
      <c r="F436" s="40">
        <v>2061.7333333333336</v>
      </c>
      <c r="G436" s="40">
        <v>2029.1166666666672</v>
      </c>
      <c r="H436" s="40">
        <v>2132.3166666666671</v>
      </c>
      <c r="I436" s="40">
        <v>2164.9333333333329</v>
      </c>
      <c r="J436" s="40">
        <v>2183.916666666667</v>
      </c>
      <c r="K436" s="31">
        <v>2145.9499999999998</v>
      </c>
      <c r="L436" s="31">
        <v>2094.35</v>
      </c>
      <c r="M436" s="31">
        <v>0.92801999999999996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728.2</v>
      </c>
      <c r="D437" s="40">
        <v>730.05000000000007</v>
      </c>
      <c r="E437" s="40">
        <v>720.15000000000009</v>
      </c>
      <c r="F437" s="40">
        <v>712.1</v>
      </c>
      <c r="G437" s="40">
        <v>702.2</v>
      </c>
      <c r="H437" s="40">
        <v>738.10000000000014</v>
      </c>
      <c r="I437" s="40">
        <v>748</v>
      </c>
      <c r="J437" s="40">
        <v>756.05000000000018</v>
      </c>
      <c r="K437" s="31">
        <v>739.95</v>
      </c>
      <c r="L437" s="31">
        <v>722</v>
      </c>
      <c r="M437" s="31">
        <v>1.15378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487.05</v>
      </c>
      <c r="D438" s="40">
        <v>483.5</v>
      </c>
      <c r="E438" s="40">
        <v>477</v>
      </c>
      <c r="F438" s="40">
        <v>466.95</v>
      </c>
      <c r="G438" s="40">
        <v>460.45</v>
      </c>
      <c r="H438" s="40">
        <v>493.55</v>
      </c>
      <c r="I438" s="40">
        <v>500.05</v>
      </c>
      <c r="J438" s="40">
        <v>510.1</v>
      </c>
      <c r="K438" s="31">
        <v>490</v>
      </c>
      <c r="L438" s="31">
        <v>473.45</v>
      </c>
      <c r="M438" s="31">
        <v>4.593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7.6</v>
      </c>
      <c r="D439" s="40">
        <v>7.55</v>
      </c>
      <c r="E439" s="40">
        <v>7.4499999999999993</v>
      </c>
      <c r="F439" s="40">
        <v>7.3</v>
      </c>
      <c r="G439" s="40">
        <v>7.1999999999999993</v>
      </c>
      <c r="H439" s="40">
        <v>7.6999999999999993</v>
      </c>
      <c r="I439" s="40">
        <v>7.7999999999999989</v>
      </c>
      <c r="J439" s="40">
        <v>7.9499999999999993</v>
      </c>
      <c r="K439" s="31">
        <v>7.65</v>
      </c>
      <c r="L439" s="31">
        <v>7.4</v>
      </c>
      <c r="M439" s="31">
        <v>243.13553999999999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139.1</v>
      </c>
      <c r="D440" s="40">
        <v>140.35</v>
      </c>
      <c r="E440" s="40">
        <v>137.25</v>
      </c>
      <c r="F440" s="40">
        <v>135.4</v>
      </c>
      <c r="G440" s="40">
        <v>132.30000000000001</v>
      </c>
      <c r="H440" s="40">
        <v>142.19999999999999</v>
      </c>
      <c r="I440" s="40">
        <v>145.29999999999995</v>
      </c>
      <c r="J440" s="40">
        <v>147.14999999999998</v>
      </c>
      <c r="K440" s="31">
        <v>143.44999999999999</v>
      </c>
      <c r="L440" s="31">
        <v>138.5</v>
      </c>
      <c r="M440" s="31">
        <v>1.39744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1087.1500000000001</v>
      </c>
      <c r="D441" s="40">
        <v>1091.8666666666668</v>
      </c>
      <c r="E441" s="40">
        <v>1075.2833333333335</v>
      </c>
      <c r="F441" s="40">
        <v>1063.4166666666667</v>
      </c>
      <c r="G441" s="40">
        <v>1046.8333333333335</v>
      </c>
      <c r="H441" s="40">
        <v>1103.7333333333336</v>
      </c>
      <c r="I441" s="40">
        <v>1120.3166666666666</v>
      </c>
      <c r="J441" s="40">
        <v>1132.1833333333336</v>
      </c>
      <c r="K441" s="31">
        <v>1108.45</v>
      </c>
      <c r="L441" s="31">
        <v>1080</v>
      </c>
      <c r="M441" s="31">
        <v>1.2981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627.70000000000005</v>
      </c>
      <c r="D442" s="40">
        <v>637.43333333333339</v>
      </c>
      <c r="E442" s="40">
        <v>609.86666666666679</v>
      </c>
      <c r="F442" s="40">
        <v>592.03333333333342</v>
      </c>
      <c r="G442" s="40">
        <v>564.46666666666681</v>
      </c>
      <c r="H442" s="40">
        <v>655.26666666666677</v>
      </c>
      <c r="I442" s="40">
        <v>682.83333333333337</v>
      </c>
      <c r="J442" s="40">
        <v>700.66666666666674</v>
      </c>
      <c r="K442" s="31">
        <v>665</v>
      </c>
      <c r="L442" s="31">
        <v>619.6</v>
      </c>
      <c r="M442" s="31">
        <v>11.89686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1673.15</v>
      </c>
      <c r="D443" s="40">
        <v>1668.6833333333334</v>
      </c>
      <c r="E443" s="40">
        <v>1647.3666666666668</v>
      </c>
      <c r="F443" s="40">
        <v>1621.5833333333335</v>
      </c>
      <c r="G443" s="40">
        <v>1600.2666666666669</v>
      </c>
      <c r="H443" s="40">
        <v>1694.4666666666667</v>
      </c>
      <c r="I443" s="40">
        <v>1715.7833333333333</v>
      </c>
      <c r="J443" s="40">
        <v>1741.5666666666666</v>
      </c>
      <c r="K443" s="31">
        <v>1690</v>
      </c>
      <c r="L443" s="31">
        <v>1642.9</v>
      </c>
      <c r="M443" s="31">
        <v>1.2498800000000001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588.9</v>
      </c>
      <c r="D444" s="40">
        <v>588.95000000000005</v>
      </c>
      <c r="E444" s="40">
        <v>582.90000000000009</v>
      </c>
      <c r="F444" s="40">
        <v>576.90000000000009</v>
      </c>
      <c r="G444" s="40">
        <v>570.85000000000014</v>
      </c>
      <c r="H444" s="40">
        <v>594.95000000000005</v>
      </c>
      <c r="I444" s="40">
        <v>601</v>
      </c>
      <c r="J444" s="40">
        <v>607</v>
      </c>
      <c r="K444" s="31">
        <v>595</v>
      </c>
      <c r="L444" s="31">
        <v>582.95000000000005</v>
      </c>
      <c r="M444" s="31">
        <v>0.46651999999999999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9165.2999999999993</v>
      </c>
      <c r="D445" s="40">
        <v>9124.7833333333328</v>
      </c>
      <c r="E445" s="40">
        <v>9050.5666666666657</v>
      </c>
      <c r="F445" s="40">
        <v>8935.8333333333321</v>
      </c>
      <c r="G445" s="40">
        <v>8861.616666666665</v>
      </c>
      <c r="H445" s="40">
        <v>9239.5166666666664</v>
      </c>
      <c r="I445" s="40">
        <v>9313.7333333333336</v>
      </c>
      <c r="J445" s="40">
        <v>9428.4666666666672</v>
      </c>
      <c r="K445" s="31">
        <v>9199</v>
      </c>
      <c r="L445" s="31">
        <v>9010.0499999999993</v>
      </c>
      <c r="M445" s="31">
        <v>5.1950000000000003E-2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41.6</v>
      </c>
      <c r="D446" s="40">
        <v>42.1</v>
      </c>
      <c r="E446" s="40">
        <v>40.800000000000004</v>
      </c>
      <c r="F446" s="40">
        <v>40</v>
      </c>
      <c r="G446" s="40">
        <v>38.700000000000003</v>
      </c>
      <c r="H446" s="40">
        <v>42.900000000000006</v>
      </c>
      <c r="I446" s="40">
        <v>44.2</v>
      </c>
      <c r="J446" s="40">
        <v>45.000000000000007</v>
      </c>
      <c r="K446" s="31">
        <v>43.4</v>
      </c>
      <c r="L446" s="31">
        <v>41.3</v>
      </c>
      <c r="M446" s="31">
        <v>134.02737999999999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581.29999999999995</v>
      </c>
      <c r="D447" s="40">
        <v>582.68333333333328</v>
      </c>
      <c r="E447" s="40">
        <v>576.31666666666661</v>
      </c>
      <c r="F447" s="40">
        <v>571.33333333333337</v>
      </c>
      <c r="G447" s="40">
        <v>564.9666666666667</v>
      </c>
      <c r="H447" s="40">
        <v>587.66666666666652</v>
      </c>
      <c r="I447" s="40">
        <v>594.03333333333308</v>
      </c>
      <c r="J447" s="40">
        <v>599.01666666666642</v>
      </c>
      <c r="K447" s="31">
        <v>589.04999999999995</v>
      </c>
      <c r="L447" s="31">
        <v>577.70000000000005</v>
      </c>
      <c r="M447" s="31">
        <v>22.649889999999999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981.1</v>
      </c>
      <c r="D448" s="40">
        <v>983.5333333333333</v>
      </c>
      <c r="E448" s="40">
        <v>969.56666666666661</v>
      </c>
      <c r="F448" s="40">
        <v>958.0333333333333</v>
      </c>
      <c r="G448" s="40">
        <v>944.06666666666661</v>
      </c>
      <c r="H448" s="40">
        <v>995.06666666666661</v>
      </c>
      <c r="I448" s="40">
        <v>1009.0333333333333</v>
      </c>
      <c r="J448" s="40">
        <v>1020.5666666666666</v>
      </c>
      <c r="K448" s="31">
        <v>997.5</v>
      </c>
      <c r="L448" s="31">
        <v>972</v>
      </c>
      <c r="M448" s="31">
        <v>1.2279599999999999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18413.55</v>
      </c>
      <c r="D449" s="40">
        <v>18479.533333333336</v>
      </c>
      <c r="E449" s="40">
        <v>18189.066666666673</v>
      </c>
      <c r="F449" s="40">
        <v>17964.583333333336</v>
      </c>
      <c r="G449" s="40">
        <v>17674.116666666672</v>
      </c>
      <c r="H449" s="40">
        <v>18704.016666666674</v>
      </c>
      <c r="I449" s="40">
        <v>18994.483333333341</v>
      </c>
      <c r="J449" s="40">
        <v>19218.966666666674</v>
      </c>
      <c r="K449" s="31">
        <v>18770</v>
      </c>
      <c r="L449" s="31">
        <v>18255.05</v>
      </c>
      <c r="M449" s="31">
        <v>2.0500000000000001E-2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762.7</v>
      </c>
      <c r="D450" s="40">
        <v>762.65000000000009</v>
      </c>
      <c r="E450" s="40">
        <v>757.45000000000016</v>
      </c>
      <c r="F450" s="40">
        <v>752.2</v>
      </c>
      <c r="G450" s="40">
        <v>747.00000000000011</v>
      </c>
      <c r="H450" s="40">
        <v>767.9000000000002</v>
      </c>
      <c r="I450" s="40">
        <v>773.1</v>
      </c>
      <c r="J450" s="40">
        <v>778.35000000000025</v>
      </c>
      <c r="K450" s="31">
        <v>767.85</v>
      </c>
      <c r="L450" s="31">
        <v>757.4</v>
      </c>
      <c r="M450" s="31">
        <v>11.378069999999999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199</v>
      </c>
      <c r="D451" s="40">
        <v>197.21666666666667</v>
      </c>
      <c r="E451" s="40">
        <v>192.43333333333334</v>
      </c>
      <c r="F451" s="40">
        <v>185.86666666666667</v>
      </c>
      <c r="G451" s="40">
        <v>181.08333333333334</v>
      </c>
      <c r="H451" s="40">
        <v>203.78333333333333</v>
      </c>
      <c r="I451" s="40">
        <v>208.56666666666669</v>
      </c>
      <c r="J451" s="40">
        <v>215.13333333333333</v>
      </c>
      <c r="K451" s="31">
        <v>202</v>
      </c>
      <c r="L451" s="31">
        <v>190.65</v>
      </c>
      <c r="M451" s="31">
        <v>131.12019000000001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1357.5</v>
      </c>
      <c r="D452" s="40">
        <v>1372.1666666666667</v>
      </c>
      <c r="E452" s="40">
        <v>1329.3333333333335</v>
      </c>
      <c r="F452" s="40">
        <v>1301.1666666666667</v>
      </c>
      <c r="G452" s="40">
        <v>1258.3333333333335</v>
      </c>
      <c r="H452" s="40">
        <v>1400.3333333333335</v>
      </c>
      <c r="I452" s="40">
        <v>1443.166666666667</v>
      </c>
      <c r="J452" s="40">
        <v>1471.3333333333335</v>
      </c>
      <c r="K452" s="31">
        <v>1415</v>
      </c>
      <c r="L452" s="31">
        <v>1344</v>
      </c>
      <c r="M452" s="31">
        <v>3.7427199999999998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3216.35</v>
      </c>
      <c r="D453" s="40">
        <v>3210.4333333333329</v>
      </c>
      <c r="E453" s="40">
        <v>3195.9166666666661</v>
      </c>
      <c r="F453" s="40">
        <v>3175.4833333333331</v>
      </c>
      <c r="G453" s="40">
        <v>3160.9666666666662</v>
      </c>
      <c r="H453" s="40">
        <v>3230.8666666666659</v>
      </c>
      <c r="I453" s="40">
        <v>3245.3833333333332</v>
      </c>
      <c r="J453" s="40">
        <v>3265.8166666666657</v>
      </c>
      <c r="K453" s="31">
        <v>3224.95</v>
      </c>
      <c r="L453" s="31">
        <v>3190</v>
      </c>
      <c r="M453" s="31">
        <v>28.593340000000001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764.2</v>
      </c>
      <c r="D454" s="40">
        <v>761.73333333333323</v>
      </c>
      <c r="E454" s="40">
        <v>757.56666666666649</v>
      </c>
      <c r="F454" s="40">
        <v>750.93333333333328</v>
      </c>
      <c r="G454" s="40">
        <v>746.76666666666654</v>
      </c>
      <c r="H454" s="40">
        <v>768.36666666666645</v>
      </c>
      <c r="I454" s="40">
        <v>772.53333333333319</v>
      </c>
      <c r="J454" s="40">
        <v>779.1666666666664</v>
      </c>
      <c r="K454" s="31">
        <v>765.9</v>
      </c>
      <c r="L454" s="31">
        <v>755.1</v>
      </c>
      <c r="M454" s="31">
        <v>14.64419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4246.6000000000004</v>
      </c>
      <c r="D455" s="40">
        <v>4255.2833333333338</v>
      </c>
      <c r="E455" s="40">
        <v>4221.3166666666675</v>
      </c>
      <c r="F455" s="40">
        <v>4196.0333333333338</v>
      </c>
      <c r="G455" s="40">
        <v>4162.0666666666675</v>
      </c>
      <c r="H455" s="40">
        <v>4280.5666666666675</v>
      </c>
      <c r="I455" s="40">
        <v>4314.5333333333328</v>
      </c>
      <c r="J455" s="40">
        <v>4339.8166666666675</v>
      </c>
      <c r="K455" s="31">
        <v>4289.25</v>
      </c>
      <c r="L455" s="31">
        <v>4230</v>
      </c>
      <c r="M455" s="31">
        <v>0.95794000000000001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1151.6500000000001</v>
      </c>
      <c r="D456" s="40">
        <v>1157.2333333333333</v>
      </c>
      <c r="E456" s="40">
        <v>1139.4166666666667</v>
      </c>
      <c r="F456" s="40">
        <v>1127.1833333333334</v>
      </c>
      <c r="G456" s="40">
        <v>1109.3666666666668</v>
      </c>
      <c r="H456" s="40">
        <v>1169.4666666666667</v>
      </c>
      <c r="I456" s="40">
        <v>1187.2833333333333</v>
      </c>
      <c r="J456" s="40">
        <v>1199.5166666666667</v>
      </c>
      <c r="K456" s="31">
        <v>1175.05</v>
      </c>
      <c r="L456" s="31">
        <v>1145</v>
      </c>
      <c r="M456" s="31">
        <v>0.30536999999999997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135.69999999999999</v>
      </c>
      <c r="D457" s="40">
        <v>137.28333333333333</v>
      </c>
      <c r="E457" s="40">
        <v>133.66666666666666</v>
      </c>
      <c r="F457" s="40">
        <v>131.63333333333333</v>
      </c>
      <c r="G457" s="40">
        <v>128.01666666666665</v>
      </c>
      <c r="H457" s="40">
        <v>139.31666666666666</v>
      </c>
      <c r="I457" s="40">
        <v>142.93333333333334</v>
      </c>
      <c r="J457" s="40">
        <v>144.96666666666667</v>
      </c>
      <c r="K457" s="31">
        <v>140.9</v>
      </c>
      <c r="L457" s="31">
        <v>135.25</v>
      </c>
      <c r="M457" s="31">
        <v>24.785799999999998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302.55</v>
      </c>
      <c r="D458" s="40">
        <v>303.68333333333334</v>
      </c>
      <c r="E458" s="40">
        <v>299.91666666666669</v>
      </c>
      <c r="F458" s="40">
        <v>297.28333333333336</v>
      </c>
      <c r="G458" s="40">
        <v>293.51666666666671</v>
      </c>
      <c r="H458" s="40">
        <v>306.31666666666666</v>
      </c>
      <c r="I458" s="40">
        <v>310.08333333333331</v>
      </c>
      <c r="J458" s="40">
        <v>312.71666666666664</v>
      </c>
      <c r="K458" s="31">
        <v>307.45</v>
      </c>
      <c r="L458" s="31">
        <v>301.05</v>
      </c>
      <c r="M458" s="31">
        <v>213.38361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123.7</v>
      </c>
      <c r="D459" s="40">
        <v>123.43333333333334</v>
      </c>
      <c r="E459" s="40">
        <v>122.66666666666667</v>
      </c>
      <c r="F459" s="40">
        <v>121.63333333333334</v>
      </c>
      <c r="G459" s="40">
        <v>120.86666666666667</v>
      </c>
      <c r="H459" s="40">
        <v>124.46666666666667</v>
      </c>
      <c r="I459" s="40">
        <v>125.23333333333332</v>
      </c>
      <c r="J459" s="40">
        <v>126.26666666666667</v>
      </c>
      <c r="K459" s="31">
        <v>124.2</v>
      </c>
      <c r="L459" s="31">
        <v>122.4</v>
      </c>
      <c r="M459" s="31">
        <v>208.90960000000001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1273</v>
      </c>
      <c r="D460" s="40">
        <v>1266.3166666666666</v>
      </c>
      <c r="E460" s="40">
        <v>1254.6833333333332</v>
      </c>
      <c r="F460" s="40">
        <v>1236.3666666666666</v>
      </c>
      <c r="G460" s="40">
        <v>1224.7333333333331</v>
      </c>
      <c r="H460" s="40">
        <v>1284.6333333333332</v>
      </c>
      <c r="I460" s="40">
        <v>1296.2666666666664</v>
      </c>
      <c r="J460" s="40">
        <v>1314.5833333333333</v>
      </c>
      <c r="K460" s="31">
        <v>1277.95</v>
      </c>
      <c r="L460" s="31">
        <v>1248</v>
      </c>
      <c r="M460" s="31">
        <v>78.940240000000003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3871.15</v>
      </c>
      <c r="D461" s="40">
        <v>3881.4</v>
      </c>
      <c r="E461" s="40">
        <v>3820.3</v>
      </c>
      <c r="F461" s="40">
        <v>3769.4500000000003</v>
      </c>
      <c r="G461" s="40">
        <v>3708.3500000000004</v>
      </c>
      <c r="H461" s="40">
        <v>3932.25</v>
      </c>
      <c r="I461" s="40">
        <v>3993.3499999999995</v>
      </c>
      <c r="J461" s="40">
        <v>4044.2</v>
      </c>
      <c r="K461" s="31">
        <v>3942.5</v>
      </c>
      <c r="L461" s="31">
        <v>3830.55</v>
      </c>
      <c r="M461" s="31">
        <v>8.4779999999999994E-2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1148.5999999999999</v>
      </c>
      <c r="D462" s="40">
        <v>1127.0333333333333</v>
      </c>
      <c r="E462" s="40">
        <v>1101.5666666666666</v>
      </c>
      <c r="F462" s="40">
        <v>1054.5333333333333</v>
      </c>
      <c r="G462" s="40">
        <v>1029.0666666666666</v>
      </c>
      <c r="H462" s="40">
        <v>1174.0666666666666</v>
      </c>
      <c r="I462" s="40">
        <v>1199.5333333333333</v>
      </c>
      <c r="J462" s="40">
        <v>1246.5666666666666</v>
      </c>
      <c r="K462" s="31">
        <v>1152.5</v>
      </c>
      <c r="L462" s="31">
        <v>1080</v>
      </c>
      <c r="M462" s="31">
        <v>73.097269999999995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160.69999999999999</v>
      </c>
      <c r="D463" s="40">
        <v>161.11666666666665</v>
      </c>
      <c r="E463" s="40">
        <v>157.7833333333333</v>
      </c>
      <c r="F463" s="40">
        <v>154.86666666666665</v>
      </c>
      <c r="G463" s="40">
        <v>151.5333333333333</v>
      </c>
      <c r="H463" s="40">
        <v>164.0333333333333</v>
      </c>
      <c r="I463" s="40">
        <v>167.36666666666662</v>
      </c>
      <c r="J463" s="40">
        <v>170.2833333333333</v>
      </c>
      <c r="K463" s="31">
        <v>164.45</v>
      </c>
      <c r="L463" s="31">
        <v>158.19999999999999</v>
      </c>
      <c r="M463" s="31">
        <v>6.4310499999999999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1106.95</v>
      </c>
      <c r="D464" s="40">
        <v>1105.45</v>
      </c>
      <c r="E464" s="40">
        <v>1094.1500000000001</v>
      </c>
      <c r="F464" s="40">
        <v>1081.3500000000001</v>
      </c>
      <c r="G464" s="40">
        <v>1070.0500000000002</v>
      </c>
      <c r="H464" s="40">
        <v>1118.25</v>
      </c>
      <c r="I464" s="40">
        <v>1129.5499999999997</v>
      </c>
      <c r="J464" s="40">
        <v>1142.3499999999999</v>
      </c>
      <c r="K464" s="31">
        <v>1116.75</v>
      </c>
      <c r="L464" s="31">
        <v>1092.6500000000001</v>
      </c>
      <c r="M464" s="31">
        <v>2.1747700000000001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1425.35</v>
      </c>
      <c r="D465" s="40">
        <v>1420.3</v>
      </c>
      <c r="E465" s="40">
        <v>1406.05</v>
      </c>
      <c r="F465" s="40">
        <v>1386.75</v>
      </c>
      <c r="G465" s="40">
        <v>1372.5</v>
      </c>
      <c r="H465" s="40">
        <v>1439.6</v>
      </c>
      <c r="I465" s="40">
        <v>1453.85</v>
      </c>
      <c r="J465" s="40">
        <v>1473.1499999999999</v>
      </c>
      <c r="K465" s="31">
        <v>1434.55</v>
      </c>
      <c r="L465" s="31">
        <v>1401</v>
      </c>
      <c r="M465" s="31">
        <v>0.18146999999999999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1313.7</v>
      </c>
      <c r="D466" s="40">
        <v>1316.5666666666666</v>
      </c>
      <c r="E466" s="40">
        <v>1305.1333333333332</v>
      </c>
      <c r="F466" s="40">
        <v>1296.5666666666666</v>
      </c>
      <c r="G466" s="40">
        <v>1285.1333333333332</v>
      </c>
      <c r="H466" s="40">
        <v>1325.1333333333332</v>
      </c>
      <c r="I466" s="40">
        <v>1336.5666666666666</v>
      </c>
      <c r="J466" s="40">
        <v>1345.1333333333332</v>
      </c>
      <c r="K466" s="31">
        <v>1328</v>
      </c>
      <c r="L466" s="31">
        <v>1308</v>
      </c>
      <c r="M466" s="31">
        <v>1.2174700000000001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1518.1</v>
      </c>
      <c r="D467" s="40">
        <v>1509.6333333333332</v>
      </c>
      <c r="E467" s="40">
        <v>1490.2666666666664</v>
      </c>
      <c r="F467" s="40">
        <v>1462.4333333333332</v>
      </c>
      <c r="G467" s="40">
        <v>1443.0666666666664</v>
      </c>
      <c r="H467" s="40">
        <v>1537.4666666666665</v>
      </c>
      <c r="I467" s="40">
        <v>1556.8333333333333</v>
      </c>
      <c r="J467" s="40">
        <v>1584.6666666666665</v>
      </c>
      <c r="K467" s="31">
        <v>1529</v>
      </c>
      <c r="L467" s="31">
        <v>1481.8</v>
      </c>
      <c r="M467" s="31">
        <v>0.40415000000000001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1701.75</v>
      </c>
      <c r="D468" s="40">
        <v>1699.5333333333335</v>
      </c>
      <c r="E468" s="40">
        <v>1684.416666666667</v>
      </c>
      <c r="F468" s="40">
        <v>1667.0833333333335</v>
      </c>
      <c r="G468" s="40">
        <v>1651.9666666666669</v>
      </c>
      <c r="H468" s="40">
        <v>1716.866666666667</v>
      </c>
      <c r="I468" s="40">
        <v>1731.9833333333333</v>
      </c>
      <c r="J468" s="40">
        <v>1749.3166666666671</v>
      </c>
      <c r="K468" s="31">
        <v>1714.65</v>
      </c>
      <c r="L468" s="31">
        <v>1682.2</v>
      </c>
      <c r="M468" s="31">
        <v>11.468209999999999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3013.55</v>
      </c>
      <c r="D469" s="40">
        <v>2995.4833333333336</v>
      </c>
      <c r="E469" s="40">
        <v>2973.0666666666671</v>
      </c>
      <c r="F469" s="40">
        <v>2932.5833333333335</v>
      </c>
      <c r="G469" s="40">
        <v>2910.166666666667</v>
      </c>
      <c r="H469" s="40">
        <v>3035.9666666666672</v>
      </c>
      <c r="I469" s="40">
        <v>3058.3833333333332</v>
      </c>
      <c r="J469" s="40">
        <v>3098.8666666666672</v>
      </c>
      <c r="K469" s="31">
        <v>3017.9</v>
      </c>
      <c r="L469" s="31">
        <v>2955</v>
      </c>
      <c r="M469" s="31">
        <v>1.3756699999999999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473</v>
      </c>
      <c r="D470" s="40">
        <v>471.93333333333339</v>
      </c>
      <c r="E470" s="40">
        <v>468.1666666666668</v>
      </c>
      <c r="F470" s="40">
        <v>463.33333333333343</v>
      </c>
      <c r="G470" s="40">
        <v>459.56666666666683</v>
      </c>
      <c r="H470" s="40">
        <v>476.76666666666677</v>
      </c>
      <c r="I470" s="40">
        <v>480.53333333333342</v>
      </c>
      <c r="J470" s="40">
        <v>485.36666666666673</v>
      </c>
      <c r="K470" s="31">
        <v>475.7</v>
      </c>
      <c r="L470" s="31">
        <v>467.1</v>
      </c>
      <c r="M470" s="31">
        <v>9.2915299999999998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920.5</v>
      </c>
      <c r="D471" s="40">
        <v>903.51666666666677</v>
      </c>
      <c r="E471" s="40">
        <v>882.03333333333353</v>
      </c>
      <c r="F471" s="40">
        <v>843.56666666666672</v>
      </c>
      <c r="G471" s="40">
        <v>822.08333333333348</v>
      </c>
      <c r="H471" s="40">
        <v>941.98333333333358</v>
      </c>
      <c r="I471" s="40">
        <v>963.46666666666692</v>
      </c>
      <c r="J471" s="40">
        <v>1001.9333333333336</v>
      </c>
      <c r="K471" s="31">
        <v>925</v>
      </c>
      <c r="L471" s="31">
        <v>865.05</v>
      </c>
      <c r="M471" s="31">
        <v>18.13383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17.75</v>
      </c>
      <c r="D472" s="40">
        <v>17.716666666666665</v>
      </c>
      <c r="E472" s="40">
        <v>17.383333333333329</v>
      </c>
      <c r="F472" s="40">
        <v>17.016666666666666</v>
      </c>
      <c r="G472" s="40">
        <v>16.68333333333333</v>
      </c>
      <c r="H472" s="40">
        <v>18.083333333333329</v>
      </c>
      <c r="I472" s="40">
        <v>18.416666666666664</v>
      </c>
      <c r="J472" s="40">
        <v>18.783333333333328</v>
      </c>
      <c r="K472" s="31">
        <v>18.05</v>
      </c>
      <c r="L472" s="31">
        <v>17.350000000000001</v>
      </c>
      <c r="M472" s="31">
        <v>132.33569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132.94999999999999</v>
      </c>
      <c r="D473" s="40">
        <v>131.25</v>
      </c>
      <c r="E473" s="40">
        <v>128.1</v>
      </c>
      <c r="F473" s="40">
        <v>123.25</v>
      </c>
      <c r="G473" s="40">
        <v>120.1</v>
      </c>
      <c r="H473" s="40">
        <v>136.1</v>
      </c>
      <c r="I473" s="40">
        <v>139.24999999999997</v>
      </c>
      <c r="J473" s="40">
        <v>144.1</v>
      </c>
      <c r="K473" s="31">
        <v>134.4</v>
      </c>
      <c r="L473" s="31">
        <v>126.4</v>
      </c>
      <c r="M473" s="31">
        <v>5.2622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1113.8</v>
      </c>
      <c r="D474" s="40">
        <v>1116.5166666666667</v>
      </c>
      <c r="E474" s="40">
        <v>1103.3333333333333</v>
      </c>
      <c r="F474" s="40">
        <v>1092.8666666666666</v>
      </c>
      <c r="G474" s="40">
        <v>1079.6833333333332</v>
      </c>
      <c r="H474" s="40">
        <v>1126.9833333333333</v>
      </c>
      <c r="I474" s="40">
        <v>1140.1666666666667</v>
      </c>
      <c r="J474" s="40">
        <v>1150.6333333333334</v>
      </c>
      <c r="K474" s="31">
        <v>1129.7</v>
      </c>
      <c r="L474" s="31">
        <v>1106.05</v>
      </c>
      <c r="M474" s="31">
        <v>1.4388799999999999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13.55</v>
      </c>
      <c r="D475" s="40">
        <v>13.616666666666667</v>
      </c>
      <c r="E475" s="40">
        <v>13.433333333333334</v>
      </c>
      <c r="F475" s="40">
        <v>13.316666666666666</v>
      </c>
      <c r="G475" s="40">
        <v>13.133333333333333</v>
      </c>
      <c r="H475" s="40">
        <v>13.733333333333334</v>
      </c>
      <c r="I475" s="40">
        <v>13.916666666666668</v>
      </c>
      <c r="J475" s="40">
        <v>14.033333333333335</v>
      </c>
      <c r="K475" s="31">
        <v>13.8</v>
      </c>
      <c r="L475" s="31">
        <v>13.5</v>
      </c>
      <c r="M475" s="31">
        <v>40.69782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528.15</v>
      </c>
      <c r="D476" s="40">
        <v>533.70000000000005</v>
      </c>
      <c r="E476" s="40">
        <v>519.40000000000009</v>
      </c>
      <c r="F476" s="40">
        <v>510.65000000000009</v>
      </c>
      <c r="G476" s="40">
        <v>496.35000000000014</v>
      </c>
      <c r="H476" s="40">
        <v>542.45000000000005</v>
      </c>
      <c r="I476" s="40">
        <v>556.75</v>
      </c>
      <c r="J476" s="40">
        <v>565.5</v>
      </c>
      <c r="K476" s="31">
        <v>548</v>
      </c>
      <c r="L476" s="31">
        <v>524.95000000000005</v>
      </c>
      <c r="M476" s="31">
        <v>7.4935200000000002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828</v>
      </c>
      <c r="D477" s="40">
        <v>824.5</v>
      </c>
      <c r="E477" s="40">
        <v>819.5</v>
      </c>
      <c r="F477" s="40">
        <v>811</v>
      </c>
      <c r="G477" s="40">
        <v>806</v>
      </c>
      <c r="H477" s="40">
        <v>833</v>
      </c>
      <c r="I477" s="40">
        <v>838</v>
      </c>
      <c r="J477" s="40">
        <v>846.5</v>
      </c>
      <c r="K477" s="31">
        <v>829.5</v>
      </c>
      <c r="L477" s="31">
        <v>816</v>
      </c>
      <c r="M477" s="31">
        <v>29.787520000000001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899.75</v>
      </c>
      <c r="D478" s="40">
        <v>898.19999999999993</v>
      </c>
      <c r="E478" s="40">
        <v>878.54999999999984</v>
      </c>
      <c r="F478" s="40">
        <v>857.34999999999991</v>
      </c>
      <c r="G478" s="40">
        <v>837.69999999999982</v>
      </c>
      <c r="H478" s="40">
        <v>919.39999999999986</v>
      </c>
      <c r="I478" s="40">
        <v>939.05</v>
      </c>
      <c r="J478" s="40">
        <v>960.24999999999989</v>
      </c>
      <c r="K478" s="31">
        <v>917.85</v>
      </c>
      <c r="L478" s="31">
        <v>877</v>
      </c>
      <c r="M478" s="31">
        <v>9.1180400000000006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235.85</v>
      </c>
      <c r="D479" s="40">
        <v>236.16666666666666</v>
      </c>
      <c r="E479" s="40">
        <v>232.7833333333333</v>
      </c>
      <c r="F479" s="40">
        <v>229.71666666666664</v>
      </c>
      <c r="G479" s="40">
        <v>226.33333333333329</v>
      </c>
      <c r="H479" s="40">
        <v>239.23333333333332</v>
      </c>
      <c r="I479" s="40">
        <v>242.6166666666667</v>
      </c>
      <c r="J479" s="40">
        <v>245.68333333333334</v>
      </c>
      <c r="K479" s="31">
        <v>239.55</v>
      </c>
      <c r="L479" s="31">
        <v>233.1</v>
      </c>
      <c r="M479" s="31">
        <v>7.2283099999999996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29.75</v>
      </c>
      <c r="D480" s="40">
        <v>29.883333333333336</v>
      </c>
      <c r="E480" s="40">
        <v>29.566666666666674</v>
      </c>
      <c r="F480" s="40">
        <v>29.383333333333336</v>
      </c>
      <c r="G480" s="40">
        <v>29.066666666666674</v>
      </c>
      <c r="H480" s="40">
        <v>30.066666666666674</v>
      </c>
      <c r="I480" s="40">
        <v>30.383333333333336</v>
      </c>
      <c r="J480" s="40">
        <v>30.566666666666674</v>
      </c>
      <c r="K480" s="31">
        <v>30.2</v>
      </c>
      <c r="L480" s="31">
        <v>29.7</v>
      </c>
      <c r="M480" s="31">
        <v>24.32996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7459</v>
      </c>
      <c r="D481" s="40">
        <v>7431.833333333333</v>
      </c>
      <c r="E481" s="40">
        <v>7317.1666666666661</v>
      </c>
      <c r="F481" s="40">
        <v>7175.333333333333</v>
      </c>
      <c r="G481" s="40">
        <v>7060.6666666666661</v>
      </c>
      <c r="H481" s="40">
        <v>7573.6666666666661</v>
      </c>
      <c r="I481" s="40">
        <v>7688.3333333333321</v>
      </c>
      <c r="J481" s="40">
        <v>7830.1666666666661</v>
      </c>
      <c r="K481" s="31">
        <v>7546.5</v>
      </c>
      <c r="L481" s="31">
        <v>7290</v>
      </c>
      <c r="M481" s="31">
        <v>11.632149999999999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36.15</v>
      </c>
      <c r="D482" s="40">
        <v>36.233333333333334</v>
      </c>
      <c r="E482" s="40">
        <v>35.866666666666667</v>
      </c>
      <c r="F482" s="40">
        <v>35.583333333333336</v>
      </c>
      <c r="G482" s="40">
        <v>35.216666666666669</v>
      </c>
      <c r="H482" s="40">
        <v>36.516666666666666</v>
      </c>
      <c r="I482" s="40">
        <v>36.88333333333334</v>
      </c>
      <c r="J482" s="40">
        <v>37.166666666666664</v>
      </c>
      <c r="K482" s="31">
        <v>36.6</v>
      </c>
      <c r="L482" s="31">
        <v>35.950000000000003</v>
      </c>
      <c r="M482" s="31">
        <v>69.983220000000003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1429.8</v>
      </c>
      <c r="D483" s="40">
        <v>1426.2833333333335</v>
      </c>
      <c r="E483" s="40">
        <v>1411.2666666666671</v>
      </c>
      <c r="F483" s="40">
        <v>1392.7333333333336</v>
      </c>
      <c r="G483" s="40">
        <v>1377.7166666666672</v>
      </c>
      <c r="H483" s="40">
        <v>1444.8166666666671</v>
      </c>
      <c r="I483" s="40">
        <v>1459.8333333333335</v>
      </c>
      <c r="J483" s="40">
        <v>1478.366666666667</v>
      </c>
      <c r="K483" s="31">
        <v>1441.3</v>
      </c>
      <c r="L483" s="31">
        <v>1407.75</v>
      </c>
      <c r="M483" s="31">
        <v>4.4458299999999999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674.65</v>
      </c>
      <c r="D484" s="40">
        <v>669.69999999999993</v>
      </c>
      <c r="E484" s="40">
        <v>661.59999999999991</v>
      </c>
      <c r="F484" s="40">
        <v>648.54999999999995</v>
      </c>
      <c r="G484" s="40">
        <v>640.44999999999993</v>
      </c>
      <c r="H484" s="40">
        <v>682.74999999999989</v>
      </c>
      <c r="I484" s="40">
        <v>690.85</v>
      </c>
      <c r="J484" s="40">
        <v>703.89999999999986</v>
      </c>
      <c r="K484" s="31">
        <v>677.8</v>
      </c>
      <c r="L484" s="31">
        <v>656.65</v>
      </c>
      <c r="M484" s="31">
        <v>16.893360000000001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250</v>
      </c>
      <c r="D485" s="40">
        <v>252.95000000000002</v>
      </c>
      <c r="E485" s="40">
        <v>246.10000000000002</v>
      </c>
      <c r="F485" s="40">
        <v>242.20000000000002</v>
      </c>
      <c r="G485" s="40">
        <v>235.35000000000002</v>
      </c>
      <c r="H485" s="40">
        <v>256.85000000000002</v>
      </c>
      <c r="I485" s="40">
        <v>263.7</v>
      </c>
      <c r="J485" s="40">
        <v>267.60000000000002</v>
      </c>
      <c r="K485" s="31">
        <v>259.8</v>
      </c>
      <c r="L485" s="31">
        <v>249.05</v>
      </c>
      <c r="M485" s="31">
        <v>17.458590000000001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3388.25</v>
      </c>
      <c r="D486" s="40">
        <v>3372.3666666666668</v>
      </c>
      <c r="E486" s="40">
        <v>3259.8833333333337</v>
      </c>
      <c r="F486" s="40">
        <v>3131.5166666666669</v>
      </c>
      <c r="G486" s="40">
        <v>3019.0333333333338</v>
      </c>
      <c r="H486" s="40">
        <v>3500.7333333333336</v>
      </c>
      <c r="I486" s="40">
        <v>3613.2166666666672</v>
      </c>
      <c r="J486" s="40">
        <v>3741.5833333333335</v>
      </c>
      <c r="K486" s="31">
        <v>3484.85</v>
      </c>
      <c r="L486" s="31">
        <v>3244</v>
      </c>
      <c r="M486" s="31">
        <v>0.53205000000000002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417.5</v>
      </c>
      <c r="D487" s="40">
        <v>413.01666666666665</v>
      </c>
      <c r="E487" s="40">
        <v>406.5333333333333</v>
      </c>
      <c r="F487" s="40">
        <v>395.56666666666666</v>
      </c>
      <c r="G487" s="40">
        <v>389.08333333333331</v>
      </c>
      <c r="H487" s="40">
        <v>423.98333333333329</v>
      </c>
      <c r="I487" s="40">
        <v>430.46666666666664</v>
      </c>
      <c r="J487" s="40">
        <v>441.43333333333328</v>
      </c>
      <c r="K487" s="31">
        <v>419.5</v>
      </c>
      <c r="L487" s="31">
        <v>402.05</v>
      </c>
      <c r="M487" s="31">
        <v>5.8222500000000004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3476.6</v>
      </c>
      <c r="D488" s="40">
        <v>3489.9</v>
      </c>
      <c r="E488" s="40">
        <v>3436.7000000000003</v>
      </c>
      <c r="F488" s="40">
        <v>3396.8</v>
      </c>
      <c r="G488" s="40">
        <v>3343.6000000000004</v>
      </c>
      <c r="H488" s="40">
        <v>3529.8</v>
      </c>
      <c r="I488" s="40">
        <v>3583</v>
      </c>
      <c r="J488" s="40">
        <v>3622.9</v>
      </c>
      <c r="K488" s="31">
        <v>3543.1</v>
      </c>
      <c r="L488" s="31">
        <v>3450</v>
      </c>
      <c r="M488" s="31">
        <v>7.8469999999999998E-2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799.55</v>
      </c>
      <c r="D489" s="40">
        <v>789.51666666666677</v>
      </c>
      <c r="E489" s="40">
        <v>775.03333333333353</v>
      </c>
      <c r="F489" s="40">
        <v>750.51666666666677</v>
      </c>
      <c r="G489" s="40">
        <v>736.03333333333353</v>
      </c>
      <c r="H489" s="40">
        <v>814.03333333333353</v>
      </c>
      <c r="I489" s="40">
        <v>828.51666666666688</v>
      </c>
      <c r="J489" s="40">
        <v>853.03333333333353</v>
      </c>
      <c r="K489" s="31">
        <v>804</v>
      </c>
      <c r="L489" s="31">
        <v>765</v>
      </c>
      <c r="M489" s="31">
        <v>2.63666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38.299999999999997</v>
      </c>
      <c r="D490" s="40">
        <v>37.616666666666667</v>
      </c>
      <c r="E490" s="40">
        <v>36.383333333333333</v>
      </c>
      <c r="F490" s="40">
        <v>34.466666666666669</v>
      </c>
      <c r="G490" s="40">
        <v>33.233333333333334</v>
      </c>
      <c r="H490" s="40">
        <v>39.533333333333331</v>
      </c>
      <c r="I490" s="40">
        <v>40.766666666666666</v>
      </c>
      <c r="J490" s="40">
        <v>42.68333333333333</v>
      </c>
      <c r="K490" s="31">
        <v>38.85</v>
      </c>
      <c r="L490" s="31">
        <v>35.700000000000003</v>
      </c>
      <c r="M490" s="31">
        <v>105.88236000000001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1400.25</v>
      </c>
      <c r="D491" s="40">
        <v>1410.1499999999999</v>
      </c>
      <c r="E491" s="40">
        <v>1385.6499999999996</v>
      </c>
      <c r="F491" s="40">
        <v>1371.0499999999997</v>
      </c>
      <c r="G491" s="40">
        <v>1346.5499999999995</v>
      </c>
      <c r="H491" s="40">
        <v>1424.7499999999998</v>
      </c>
      <c r="I491" s="40">
        <v>1449.2500000000002</v>
      </c>
      <c r="J491" s="40">
        <v>1463.85</v>
      </c>
      <c r="K491" s="31">
        <v>1434.65</v>
      </c>
      <c r="L491" s="31">
        <v>1395.55</v>
      </c>
      <c r="M491" s="31">
        <v>0.26848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1772.45</v>
      </c>
      <c r="D492" s="40">
        <v>1744.8166666666666</v>
      </c>
      <c r="E492" s="40">
        <v>1669.6333333333332</v>
      </c>
      <c r="F492" s="40">
        <v>1566.8166666666666</v>
      </c>
      <c r="G492" s="40">
        <v>1491.6333333333332</v>
      </c>
      <c r="H492" s="40">
        <v>1847.6333333333332</v>
      </c>
      <c r="I492" s="40">
        <v>1922.8166666666666</v>
      </c>
      <c r="J492" s="40">
        <v>2025.6333333333332</v>
      </c>
      <c r="K492" s="31">
        <v>1820</v>
      </c>
      <c r="L492" s="31">
        <v>1642</v>
      </c>
      <c r="M492" s="31">
        <v>2.1238299999999999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342.45</v>
      </c>
      <c r="D493" s="40">
        <v>344.73333333333335</v>
      </c>
      <c r="E493" s="40">
        <v>339.4666666666667</v>
      </c>
      <c r="F493" s="40">
        <v>336.48333333333335</v>
      </c>
      <c r="G493" s="40">
        <v>331.2166666666667</v>
      </c>
      <c r="H493" s="40">
        <v>347.7166666666667</v>
      </c>
      <c r="I493" s="40">
        <v>352.98333333333335</v>
      </c>
      <c r="J493" s="40">
        <v>355.9666666666667</v>
      </c>
      <c r="K493" s="31">
        <v>350</v>
      </c>
      <c r="L493" s="31">
        <v>341.75</v>
      </c>
      <c r="M493" s="31">
        <v>0.74039999999999995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759.15</v>
      </c>
      <c r="D494" s="40">
        <v>763.25</v>
      </c>
      <c r="E494" s="40">
        <v>737.7</v>
      </c>
      <c r="F494" s="40">
        <v>716.25</v>
      </c>
      <c r="G494" s="40">
        <v>690.7</v>
      </c>
      <c r="H494" s="40">
        <v>784.7</v>
      </c>
      <c r="I494" s="40">
        <v>810.25</v>
      </c>
      <c r="J494" s="40">
        <v>831.7</v>
      </c>
      <c r="K494" s="31">
        <v>788.8</v>
      </c>
      <c r="L494" s="31">
        <v>741.8</v>
      </c>
      <c r="M494" s="31">
        <v>3.0718000000000001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262.8</v>
      </c>
      <c r="D495" s="40">
        <v>262.51666666666665</v>
      </c>
      <c r="E495" s="40">
        <v>260.5333333333333</v>
      </c>
      <c r="F495" s="40">
        <v>258.26666666666665</v>
      </c>
      <c r="G495" s="40">
        <v>256.2833333333333</v>
      </c>
      <c r="H495" s="40">
        <v>264.7833333333333</v>
      </c>
      <c r="I495" s="40">
        <v>266.76666666666665</v>
      </c>
      <c r="J495" s="40">
        <v>269.0333333333333</v>
      </c>
      <c r="K495" s="31">
        <v>264.5</v>
      </c>
      <c r="L495" s="31">
        <v>260.25</v>
      </c>
      <c r="M495" s="31">
        <v>49.442979999999999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3104.15</v>
      </c>
      <c r="D496" s="40">
        <v>3124.15</v>
      </c>
      <c r="E496" s="40">
        <v>2899.3</v>
      </c>
      <c r="F496" s="40">
        <v>2694.4500000000003</v>
      </c>
      <c r="G496" s="40">
        <v>2469.6000000000004</v>
      </c>
      <c r="H496" s="40">
        <v>3329</v>
      </c>
      <c r="I496" s="40">
        <v>3553.8499999999995</v>
      </c>
      <c r="J496" s="40">
        <v>3758.7</v>
      </c>
      <c r="K496" s="31">
        <v>3349</v>
      </c>
      <c r="L496" s="31">
        <v>2919.3</v>
      </c>
      <c r="M496" s="31">
        <v>2.3151700000000002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1969.35</v>
      </c>
      <c r="D497" s="40">
        <v>1974.4166666666667</v>
      </c>
      <c r="E497" s="40">
        <v>1950.8333333333335</v>
      </c>
      <c r="F497" s="40">
        <v>1932.3166666666668</v>
      </c>
      <c r="G497" s="40">
        <v>1908.7333333333336</v>
      </c>
      <c r="H497" s="40">
        <v>1992.9333333333334</v>
      </c>
      <c r="I497" s="40">
        <v>2016.5166666666669</v>
      </c>
      <c r="J497" s="40">
        <v>2035.0333333333333</v>
      </c>
      <c r="K497" s="31">
        <v>1998</v>
      </c>
      <c r="L497" s="31">
        <v>1955.9</v>
      </c>
      <c r="M497" s="31">
        <v>0.51019000000000003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9.25</v>
      </c>
      <c r="D498" s="40">
        <v>9.2166666666666668</v>
      </c>
      <c r="E498" s="40">
        <v>8.8833333333333329</v>
      </c>
      <c r="F498" s="40">
        <v>8.5166666666666657</v>
      </c>
      <c r="G498" s="40">
        <v>8.1833333333333318</v>
      </c>
      <c r="H498" s="40">
        <v>9.5833333333333339</v>
      </c>
      <c r="I498" s="40">
        <v>9.9166666666666661</v>
      </c>
      <c r="J498" s="40">
        <v>10.283333333333335</v>
      </c>
      <c r="K498" s="31">
        <v>9.5500000000000007</v>
      </c>
      <c r="L498" s="31">
        <v>8.85</v>
      </c>
      <c r="M498" s="31">
        <v>6823.4277700000002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1049.2</v>
      </c>
      <c r="D499" s="40">
        <v>1043.7</v>
      </c>
      <c r="E499" s="40">
        <v>1031.5</v>
      </c>
      <c r="F499" s="40">
        <v>1013.8</v>
      </c>
      <c r="G499" s="40">
        <v>1001.5999999999999</v>
      </c>
      <c r="H499" s="40">
        <v>1061.4000000000001</v>
      </c>
      <c r="I499" s="40">
        <v>1073.6000000000004</v>
      </c>
      <c r="J499" s="40">
        <v>1091.3000000000002</v>
      </c>
      <c r="K499" s="31">
        <v>1055.9000000000001</v>
      </c>
      <c r="L499" s="31">
        <v>1026</v>
      </c>
      <c r="M499" s="31">
        <v>9.2280899999999999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7230.85</v>
      </c>
      <c r="D500" s="40">
        <v>7228.1500000000005</v>
      </c>
      <c r="E500" s="40">
        <v>7153.8000000000011</v>
      </c>
      <c r="F500" s="40">
        <v>7076.7500000000009</v>
      </c>
      <c r="G500" s="40">
        <v>7002.4000000000015</v>
      </c>
      <c r="H500" s="40">
        <v>7305.2000000000007</v>
      </c>
      <c r="I500" s="40">
        <v>7379.5500000000011</v>
      </c>
      <c r="J500" s="40">
        <v>7456.6</v>
      </c>
      <c r="K500" s="31">
        <v>7302.5</v>
      </c>
      <c r="L500" s="31">
        <v>7151.1</v>
      </c>
      <c r="M500" s="31">
        <v>2.9569999999999999E-2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143.85</v>
      </c>
      <c r="D501" s="40">
        <v>144.63333333333335</v>
      </c>
      <c r="E501" s="40">
        <v>142.26666666666671</v>
      </c>
      <c r="F501" s="40">
        <v>140.68333333333337</v>
      </c>
      <c r="G501" s="40">
        <v>138.31666666666672</v>
      </c>
      <c r="H501" s="40">
        <v>146.2166666666667</v>
      </c>
      <c r="I501" s="40">
        <v>148.58333333333331</v>
      </c>
      <c r="J501" s="40">
        <v>150.16666666666669</v>
      </c>
      <c r="K501" s="31">
        <v>147</v>
      </c>
      <c r="L501" s="31">
        <v>143.05000000000001</v>
      </c>
      <c r="M501" s="31">
        <v>20.4344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127.8</v>
      </c>
      <c r="D502" s="40">
        <v>128.53333333333333</v>
      </c>
      <c r="E502" s="40">
        <v>124.71666666666667</v>
      </c>
      <c r="F502" s="40">
        <v>121.63333333333334</v>
      </c>
      <c r="G502" s="40">
        <v>117.81666666666668</v>
      </c>
      <c r="H502" s="40">
        <v>131.61666666666667</v>
      </c>
      <c r="I502" s="40">
        <v>135.43333333333334</v>
      </c>
      <c r="J502" s="40">
        <v>138.51666666666665</v>
      </c>
      <c r="K502" s="31">
        <v>132.35</v>
      </c>
      <c r="L502" s="31">
        <v>125.45</v>
      </c>
      <c r="M502" s="31">
        <v>39.323270000000001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533.6</v>
      </c>
      <c r="D503" s="40">
        <v>530.18333333333328</v>
      </c>
      <c r="E503" s="40">
        <v>516.61666666666656</v>
      </c>
      <c r="F503" s="40">
        <v>499.63333333333333</v>
      </c>
      <c r="G503" s="40">
        <v>486.06666666666661</v>
      </c>
      <c r="H503" s="40">
        <v>547.16666666666652</v>
      </c>
      <c r="I503" s="40">
        <v>560.73333333333335</v>
      </c>
      <c r="J503" s="40">
        <v>577.71666666666647</v>
      </c>
      <c r="K503" s="31">
        <v>543.75</v>
      </c>
      <c r="L503" s="31">
        <v>513.20000000000005</v>
      </c>
      <c r="M503" s="31">
        <v>3.2063899999999999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2216.25</v>
      </c>
      <c r="D504" s="40">
        <v>2214.75</v>
      </c>
      <c r="E504" s="40">
        <v>2171.5</v>
      </c>
      <c r="F504" s="40">
        <v>2126.75</v>
      </c>
      <c r="G504" s="40">
        <v>2083.5</v>
      </c>
      <c r="H504" s="40">
        <v>2259.5</v>
      </c>
      <c r="I504" s="40">
        <v>2302.75</v>
      </c>
      <c r="J504" s="40">
        <v>2347.5</v>
      </c>
      <c r="K504" s="31">
        <v>2258</v>
      </c>
      <c r="L504" s="31">
        <v>2170</v>
      </c>
      <c r="M504" s="31">
        <v>1.9156299999999999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584.20000000000005</v>
      </c>
      <c r="D505" s="40">
        <v>580.06666666666672</v>
      </c>
      <c r="E505" s="40">
        <v>575.13333333333344</v>
      </c>
      <c r="F505" s="40">
        <v>566.06666666666672</v>
      </c>
      <c r="G505" s="40">
        <v>561.13333333333344</v>
      </c>
      <c r="H505" s="40">
        <v>589.13333333333344</v>
      </c>
      <c r="I505" s="40">
        <v>594.06666666666661</v>
      </c>
      <c r="J505" s="40">
        <v>603.13333333333344</v>
      </c>
      <c r="K505" s="31">
        <v>585</v>
      </c>
      <c r="L505" s="31">
        <v>571</v>
      </c>
      <c r="M505" s="31">
        <v>120.43385000000001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550.25</v>
      </c>
      <c r="D506" s="40">
        <v>558.2166666666667</v>
      </c>
      <c r="E506" s="40">
        <v>532.43333333333339</v>
      </c>
      <c r="F506" s="40">
        <v>514.61666666666667</v>
      </c>
      <c r="G506" s="40">
        <v>488.83333333333337</v>
      </c>
      <c r="H506" s="40">
        <v>576.03333333333342</v>
      </c>
      <c r="I506" s="40">
        <v>601.81666666666672</v>
      </c>
      <c r="J506" s="40">
        <v>619.63333333333344</v>
      </c>
      <c r="K506" s="31">
        <v>584</v>
      </c>
      <c r="L506" s="31">
        <v>540.4</v>
      </c>
      <c r="M506" s="31">
        <v>24.674679999999999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</v>
      </c>
      <c r="D507" s="40">
        <v>13.066666666666668</v>
      </c>
      <c r="E507" s="40">
        <v>12.933333333333337</v>
      </c>
      <c r="F507" s="40">
        <v>12.866666666666669</v>
      </c>
      <c r="G507" s="40">
        <v>12.733333333333338</v>
      </c>
      <c r="H507" s="40">
        <v>13.133333333333336</v>
      </c>
      <c r="I507" s="40">
        <v>13.266666666666666</v>
      </c>
      <c r="J507" s="40">
        <v>13.333333333333336</v>
      </c>
      <c r="K507" s="31">
        <v>13.2</v>
      </c>
      <c r="L507" s="31">
        <v>13</v>
      </c>
      <c r="M507" s="31">
        <v>523.13522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204.85</v>
      </c>
      <c r="D508" s="40">
        <v>204.25</v>
      </c>
      <c r="E508" s="40">
        <v>203</v>
      </c>
      <c r="F508" s="40">
        <v>201.15</v>
      </c>
      <c r="G508" s="40">
        <v>199.9</v>
      </c>
      <c r="H508" s="40">
        <v>206.1</v>
      </c>
      <c r="I508" s="40">
        <v>207.35</v>
      </c>
      <c r="J508" s="40">
        <v>209.2</v>
      </c>
      <c r="K508" s="31">
        <v>205.5</v>
      </c>
      <c r="L508" s="31">
        <v>202.4</v>
      </c>
      <c r="M508" s="31">
        <v>41.711129999999997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377</v>
      </c>
      <c r="D509" s="40">
        <v>373.7833333333333</v>
      </c>
      <c r="E509" s="40">
        <v>367.56666666666661</v>
      </c>
      <c r="F509" s="40">
        <v>358.13333333333333</v>
      </c>
      <c r="G509" s="40">
        <v>351.91666666666663</v>
      </c>
      <c r="H509" s="40">
        <v>383.21666666666658</v>
      </c>
      <c r="I509" s="40">
        <v>389.43333333333328</v>
      </c>
      <c r="J509" s="40">
        <v>398.86666666666656</v>
      </c>
      <c r="K509" s="31">
        <v>380</v>
      </c>
      <c r="L509" s="31">
        <v>364.35</v>
      </c>
      <c r="M509" s="31">
        <v>16.13598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2214.6999999999998</v>
      </c>
      <c r="D510" s="40">
        <v>2229.5833333333335</v>
      </c>
      <c r="E510" s="40">
        <v>2184.166666666667</v>
      </c>
      <c r="F510" s="40">
        <v>2153.6333333333337</v>
      </c>
      <c r="G510" s="40">
        <v>2108.2166666666672</v>
      </c>
      <c r="H510" s="40">
        <v>2260.1166666666668</v>
      </c>
      <c r="I510" s="40">
        <v>2305.5333333333338</v>
      </c>
      <c r="J510" s="40">
        <v>2336.0666666666666</v>
      </c>
      <c r="K510" s="31">
        <v>2275</v>
      </c>
      <c r="L510" s="31">
        <v>2199.0500000000002</v>
      </c>
      <c r="M510" s="31">
        <v>0.30320000000000003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2212.4</v>
      </c>
      <c r="D511" s="40">
        <v>2229.1333333333332</v>
      </c>
      <c r="E511" s="40">
        <v>2183.2666666666664</v>
      </c>
      <c r="F511" s="40">
        <v>2154.1333333333332</v>
      </c>
      <c r="G511" s="40">
        <v>2108.2666666666664</v>
      </c>
      <c r="H511" s="40">
        <v>2258.2666666666664</v>
      </c>
      <c r="I511" s="40">
        <v>2304.1333333333332</v>
      </c>
      <c r="J511" s="40">
        <v>2333.2666666666664</v>
      </c>
      <c r="K511" s="31">
        <v>2275</v>
      </c>
      <c r="L511" s="31">
        <v>2200</v>
      </c>
      <c r="M511" s="31">
        <v>0.64258000000000004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28"/>
      <c r="B5" s="429"/>
      <c r="C5" s="428"/>
      <c r="D5" s="429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30" t="s">
        <v>589</v>
      </c>
      <c r="C7" s="429"/>
      <c r="D7" s="7">
        <f>Main!B10</f>
        <v>44400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44399</v>
      </c>
      <c r="B10" s="32">
        <v>539570</v>
      </c>
      <c r="C10" s="31" t="s">
        <v>1085</v>
      </c>
      <c r="D10" s="31" t="s">
        <v>1086</v>
      </c>
      <c r="E10" s="31" t="s">
        <v>599</v>
      </c>
      <c r="F10" s="92">
        <v>67200</v>
      </c>
      <c r="G10" s="32">
        <v>6.54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44399</v>
      </c>
      <c r="B11" s="32">
        <v>543309</v>
      </c>
      <c r="C11" s="31" t="s">
        <v>1087</v>
      </c>
      <c r="D11" s="31" t="s">
        <v>1088</v>
      </c>
      <c r="E11" s="31" t="s">
        <v>598</v>
      </c>
      <c r="F11" s="92">
        <v>78000</v>
      </c>
      <c r="G11" s="32">
        <v>25.15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44399</v>
      </c>
      <c r="B12" s="32">
        <v>542865</v>
      </c>
      <c r="C12" s="31" t="s">
        <v>1089</v>
      </c>
      <c r="D12" s="31" t="s">
        <v>1049</v>
      </c>
      <c r="E12" s="31" t="s">
        <v>599</v>
      </c>
      <c r="F12" s="92">
        <v>40000</v>
      </c>
      <c r="G12" s="32">
        <v>11.12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44399</v>
      </c>
      <c r="B13" s="32">
        <v>537069</v>
      </c>
      <c r="C13" s="31" t="s">
        <v>1090</v>
      </c>
      <c r="D13" s="31" t="s">
        <v>1091</v>
      </c>
      <c r="E13" s="31" t="s">
        <v>598</v>
      </c>
      <c r="F13" s="92">
        <v>1300000</v>
      </c>
      <c r="G13" s="32">
        <v>18.989999999999998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44399</v>
      </c>
      <c r="B14" s="32">
        <v>537069</v>
      </c>
      <c r="C14" s="31" t="s">
        <v>1090</v>
      </c>
      <c r="D14" s="31" t="s">
        <v>1092</v>
      </c>
      <c r="E14" s="31" t="s">
        <v>599</v>
      </c>
      <c r="F14" s="92">
        <v>725000</v>
      </c>
      <c r="G14" s="32">
        <v>18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44399</v>
      </c>
      <c r="B15" s="32">
        <v>537069</v>
      </c>
      <c r="C15" s="31" t="s">
        <v>1090</v>
      </c>
      <c r="D15" s="31" t="s">
        <v>1093</v>
      </c>
      <c r="E15" s="31" t="s">
        <v>599</v>
      </c>
      <c r="F15" s="92">
        <v>278502</v>
      </c>
      <c r="G15" s="32">
        <v>20.8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44399</v>
      </c>
      <c r="B16" s="32">
        <v>532493</v>
      </c>
      <c r="C16" s="31" t="s">
        <v>1027</v>
      </c>
      <c r="D16" s="31" t="s">
        <v>1029</v>
      </c>
      <c r="E16" s="31" t="s">
        <v>598</v>
      </c>
      <c r="F16" s="92">
        <v>712654</v>
      </c>
      <c r="G16" s="32">
        <v>174.5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44399</v>
      </c>
      <c r="B17" s="32">
        <v>532493</v>
      </c>
      <c r="C17" s="31" t="s">
        <v>1027</v>
      </c>
      <c r="D17" s="31" t="s">
        <v>1029</v>
      </c>
      <c r="E17" s="31" t="s">
        <v>599</v>
      </c>
      <c r="F17" s="92">
        <v>711831</v>
      </c>
      <c r="G17" s="32">
        <v>174.22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44399</v>
      </c>
      <c r="B18" s="32">
        <v>532493</v>
      </c>
      <c r="C18" s="31" t="s">
        <v>1027</v>
      </c>
      <c r="D18" s="31" t="s">
        <v>1028</v>
      </c>
      <c r="E18" s="31" t="s">
        <v>598</v>
      </c>
      <c r="F18" s="92">
        <v>791424</v>
      </c>
      <c r="G18" s="32">
        <v>174.21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44399</v>
      </c>
      <c r="B19" s="32">
        <v>532493</v>
      </c>
      <c r="C19" s="31" t="s">
        <v>1027</v>
      </c>
      <c r="D19" s="31" t="s">
        <v>1028</v>
      </c>
      <c r="E19" s="31" t="s">
        <v>599</v>
      </c>
      <c r="F19" s="92">
        <v>749424</v>
      </c>
      <c r="G19" s="32">
        <v>174.49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44399</v>
      </c>
      <c r="B20" s="32">
        <v>539197</v>
      </c>
      <c r="C20" s="31" t="s">
        <v>1030</v>
      </c>
      <c r="D20" s="31" t="s">
        <v>1094</v>
      </c>
      <c r="E20" s="31" t="s">
        <v>598</v>
      </c>
      <c r="F20" s="92">
        <v>110615</v>
      </c>
      <c r="G20" s="32">
        <v>0.74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44399</v>
      </c>
      <c r="B21" s="32">
        <v>539197</v>
      </c>
      <c r="C21" s="31" t="s">
        <v>1030</v>
      </c>
      <c r="D21" s="31" t="s">
        <v>1094</v>
      </c>
      <c r="E21" s="31" t="s">
        <v>599</v>
      </c>
      <c r="F21" s="92">
        <v>558566</v>
      </c>
      <c r="G21" s="32">
        <v>0.74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44399</v>
      </c>
      <c r="B22" s="32">
        <v>539197</v>
      </c>
      <c r="C22" s="31" t="s">
        <v>1030</v>
      </c>
      <c r="D22" s="31" t="s">
        <v>1095</v>
      </c>
      <c r="E22" s="31" t="s">
        <v>599</v>
      </c>
      <c r="F22" s="92">
        <v>375000</v>
      </c>
      <c r="G22" s="32">
        <v>0.74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44399</v>
      </c>
      <c r="B23" s="32">
        <v>539197</v>
      </c>
      <c r="C23" s="31" t="s">
        <v>1030</v>
      </c>
      <c r="D23" s="31" t="s">
        <v>1096</v>
      </c>
      <c r="E23" s="31" t="s">
        <v>599</v>
      </c>
      <c r="F23" s="92">
        <v>375000</v>
      </c>
      <c r="G23" s="32">
        <v>0.74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44399</v>
      </c>
      <c r="B24" s="32">
        <v>539197</v>
      </c>
      <c r="C24" s="31" t="s">
        <v>1030</v>
      </c>
      <c r="D24" s="31" t="s">
        <v>1097</v>
      </c>
      <c r="E24" s="31" t="s">
        <v>599</v>
      </c>
      <c r="F24" s="92">
        <v>615000</v>
      </c>
      <c r="G24" s="32">
        <v>0.74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44399</v>
      </c>
      <c r="B25" s="32">
        <v>539197</v>
      </c>
      <c r="C25" s="31" t="s">
        <v>1030</v>
      </c>
      <c r="D25" s="31" t="s">
        <v>1098</v>
      </c>
      <c r="E25" s="31" t="s">
        <v>599</v>
      </c>
      <c r="F25" s="92">
        <v>615000</v>
      </c>
      <c r="G25" s="32">
        <v>0.74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44399</v>
      </c>
      <c r="B26" s="32">
        <v>539197</v>
      </c>
      <c r="C26" s="31" t="s">
        <v>1030</v>
      </c>
      <c r="D26" s="31" t="s">
        <v>1099</v>
      </c>
      <c r="E26" s="31" t="s">
        <v>598</v>
      </c>
      <c r="F26" s="92">
        <v>12420</v>
      </c>
      <c r="G26" s="32">
        <v>0.73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44399</v>
      </c>
      <c r="B27" s="32">
        <v>539197</v>
      </c>
      <c r="C27" s="31" t="s">
        <v>1030</v>
      </c>
      <c r="D27" s="31" t="s">
        <v>1099</v>
      </c>
      <c r="E27" s="31" t="s">
        <v>599</v>
      </c>
      <c r="F27" s="92">
        <v>412420</v>
      </c>
      <c r="G27" s="32">
        <v>0.74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44399</v>
      </c>
      <c r="B28" s="32">
        <v>539197</v>
      </c>
      <c r="C28" s="31" t="s">
        <v>1030</v>
      </c>
      <c r="D28" s="31" t="s">
        <v>1100</v>
      </c>
      <c r="E28" s="31" t="s">
        <v>599</v>
      </c>
      <c r="F28" s="92">
        <v>500000</v>
      </c>
      <c r="G28" s="32">
        <v>0.74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44399</v>
      </c>
      <c r="B29" s="32">
        <v>539197</v>
      </c>
      <c r="C29" s="31" t="s">
        <v>1030</v>
      </c>
      <c r="D29" s="31" t="s">
        <v>1101</v>
      </c>
      <c r="E29" s="31" t="s">
        <v>599</v>
      </c>
      <c r="F29" s="92">
        <v>600000</v>
      </c>
      <c r="G29" s="32">
        <v>0.74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44399</v>
      </c>
      <c r="B30" s="32">
        <v>539197</v>
      </c>
      <c r="C30" s="31" t="s">
        <v>1030</v>
      </c>
      <c r="D30" s="31" t="s">
        <v>1102</v>
      </c>
      <c r="E30" s="31" t="s">
        <v>599</v>
      </c>
      <c r="F30" s="92">
        <v>700000</v>
      </c>
      <c r="G30" s="32">
        <v>0.74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44399</v>
      </c>
      <c r="B31" s="32">
        <v>539197</v>
      </c>
      <c r="C31" s="31" t="s">
        <v>1030</v>
      </c>
      <c r="D31" s="31" t="s">
        <v>1103</v>
      </c>
      <c r="E31" s="31" t="s">
        <v>598</v>
      </c>
      <c r="F31" s="92">
        <v>400000</v>
      </c>
      <c r="G31" s="32">
        <v>0.74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44399</v>
      </c>
      <c r="B32" s="32">
        <v>539197</v>
      </c>
      <c r="C32" s="31" t="s">
        <v>1030</v>
      </c>
      <c r="D32" s="31" t="s">
        <v>1104</v>
      </c>
      <c r="E32" s="31" t="s">
        <v>598</v>
      </c>
      <c r="F32" s="92">
        <v>402280</v>
      </c>
      <c r="G32" s="32">
        <v>0.74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44399</v>
      </c>
      <c r="B33" s="32">
        <v>539197</v>
      </c>
      <c r="C33" s="31" t="s">
        <v>1030</v>
      </c>
      <c r="D33" s="31" t="s">
        <v>1048</v>
      </c>
      <c r="E33" s="31" t="s">
        <v>598</v>
      </c>
      <c r="F33" s="92">
        <v>1374298</v>
      </c>
      <c r="G33" s="32">
        <v>0.74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44399</v>
      </c>
      <c r="B34" s="32">
        <v>539197</v>
      </c>
      <c r="C34" s="31" t="s">
        <v>1030</v>
      </c>
      <c r="D34" s="31" t="s">
        <v>1048</v>
      </c>
      <c r="E34" s="31" t="s">
        <v>599</v>
      </c>
      <c r="F34" s="92">
        <v>1374298</v>
      </c>
      <c r="G34" s="32">
        <v>0.73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44399</v>
      </c>
      <c r="B35" s="32">
        <v>532751</v>
      </c>
      <c r="C35" s="31" t="s">
        <v>1105</v>
      </c>
      <c r="D35" s="31" t="s">
        <v>1106</v>
      </c>
      <c r="E35" s="31" t="s">
        <v>599</v>
      </c>
      <c r="F35" s="92">
        <v>439498</v>
      </c>
      <c r="G35" s="32">
        <v>2.8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44399</v>
      </c>
      <c r="B36" s="32">
        <v>532751</v>
      </c>
      <c r="C36" s="31" t="s">
        <v>1105</v>
      </c>
      <c r="D36" s="31" t="s">
        <v>1107</v>
      </c>
      <c r="E36" s="31" t="s">
        <v>598</v>
      </c>
      <c r="F36" s="92">
        <v>426699</v>
      </c>
      <c r="G36" s="32">
        <v>2.8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44399</v>
      </c>
      <c r="B37" s="32">
        <v>509563</v>
      </c>
      <c r="C37" s="31" t="s">
        <v>1108</v>
      </c>
      <c r="D37" s="31" t="s">
        <v>1109</v>
      </c>
      <c r="E37" s="31" t="s">
        <v>599</v>
      </c>
      <c r="F37" s="92">
        <v>29000</v>
      </c>
      <c r="G37" s="32">
        <v>7.49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44399</v>
      </c>
      <c r="B38" s="32">
        <v>542666</v>
      </c>
      <c r="C38" s="31" t="s">
        <v>1110</v>
      </c>
      <c r="D38" s="31" t="s">
        <v>1111</v>
      </c>
      <c r="E38" s="31" t="s">
        <v>598</v>
      </c>
      <c r="F38" s="92">
        <v>500000</v>
      </c>
      <c r="G38" s="32">
        <v>58.03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44399</v>
      </c>
      <c r="B39" s="32">
        <v>542666</v>
      </c>
      <c r="C39" s="31" t="s">
        <v>1110</v>
      </c>
      <c r="D39" s="31" t="s">
        <v>1112</v>
      </c>
      <c r="E39" s="31" t="s">
        <v>599</v>
      </c>
      <c r="F39" s="92">
        <v>516000</v>
      </c>
      <c r="G39" s="32">
        <v>58.05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44399</v>
      </c>
      <c r="B40" s="32">
        <v>509152</v>
      </c>
      <c r="C40" s="31" t="s">
        <v>1113</v>
      </c>
      <c r="D40" s="31" t="s">
        <v>1114</v>
      </c>
      <c r="E40" s="31" t="s">
        <v>599</v>
      </c>
      <c r="F40" s="92">
        <v>12506</v>
      </c>
      <c r="G40" s="32">
        <v>935.1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44399</v>
      </c>
      <c r="B41" s="32">
        <v>590018</v>
      </c>
      <c r="C41" s="31" t="s">
        <v>1115</v>
      </c>
      <c r="D41" s="31" t="s">
        <v>1116</v>
      </c>
      <c r="E41" s="31" t="s">
        <v>598</v>
      </c>
      <c r="F41" s="92">
        <v>23700</v>
      </c>
      <c r="G41" s="32">
        <v>164.1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44399</v>
      </c>
      <c r="B42" s="32">
        <v>590018</v>
      </c>
      <c r="C42" s="31" t="s">
        <v>1115</v>
      </c>
      <c r="D42" s="31" t="s">
        <v>1116</v>
      </c>
      <c r="E42" s="31" t="s">
        <v>599</v>
      </c>
      <c r="F42" s="92">
        <v>10700</v>
      </c>
      <c r="G42" s="32">
        <v>163.74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44399</v>
      </c>
      <c r="B43" s="32">
        <v>590018</v>
      </c>
      <c r="C43" s="31" t="s">
        <v>1115</v>
      </c>
      <c r="D43" s="31" t="s">
        <v>1117</v>
      </c>
      <c r="E43" s="31" t="s">
        <v>598</v>
      </c>
      <c r="F43" s="92">
        <v>20469</v>
      </c>
      <c r="G43" s="32">
        <v>157.57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44399</v>
      </c>
      <c r="B44" s="32">
        <v>590018</v>
      </c>
      <c r="C44" s="31" t="s">
        <v>1115</v>
      </c>
      <c r="D44" s="31" t="s">
        <v>1117</v>
      </c>
      <c r="E44" s="31" t="s">
        <v>599</v>
      </c>
      <c r="F44" s="92">
        <v>1674</v>
      </c>
      <c r="G44" s="32">
        <v>160.71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44399</v>
      </c>
      <c r="B45" s="32">
        <v>590018</v>
      </c>
      <c r="C45" s="31" t="s">
        <v>1115</v>
      </c>
      <c r="D45" s="31" t="s">
        <v>1118</v>
      </c>
      <c r="E45" s="31" t="s">
        <v>598</v>
      </c>
      <c r="F45" s="92">
        <v>3600</v>
      </c>
      <c r="G45" s="32">
        <v>163.95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44399</v>
      </c>
      <c r="B46" s="32">
        <v>590018</v>
      </c>
      <c r="C46" s="31" t="s">
        <v>1115</v>
      </c>
      <c r="D46" s="31" t="s">
        <v>1118</v>
      </c>
      <c r="E46" s="31" t="s">
        <v>599</v>
      </c>
      <c r="F46" s="92">
        <v>20000</v>
      </c>
      <c r="G46" s="32">
        <v>164.2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44399</v>
      </c>
      <c r="B47" s="32">
        <v>590018</v>
      </c>
      <c r="C47" s="31" t="s">
        <v>1115</v>
      </c>
      <c r="D47" s="31" t="s">
        <v>996</v>
      </c>
      <c r="E47" s="31" t="s">
        <v>598</v>
      </c>
      <c r="F47" s="92">
        <v>11198</v>
      </c>
      <c r="G47" s="32">
        <v>164.2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44399</v>
      </c>
      <c r="B48" s="32">
        <v>590018</v>
      </c>
      <c r="C48" s="31" t="s">
        <v>1115</v>
      </c>
      <c r="D48" s="31" t="s">
        <v>1060</v>
      </c>
      <c r="E48" s="31" t="s">
        <v>598</v>
      </c>
      <c r="F48" s="92">
        <v>36847</v>
      </c>
      <c r="G48" s="32">
        <v>164.12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44399</v>
      </c>
      <c r="B49" s="32">
        <v>590018</v>
      </c>
      <c r="C49" s="31" t="s">
        <v>1115</v>
      </c>
      <c r="D49" s="31" t="s">
        <v>1060</v>
      </c>
      <c r="E49" s="31" t="s">
        <v>599</v>
      </c>
      <c r="F49" s="92">
        <v>8123</v>
      </c>
      <c r="G49" s="32">
        <v>163.68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44399</v>
      </c>
      <c r="B50" s="32">
        <v>590018</v>
      </c>
      <c r="C50" s="31" t="s">
        <v>1115</v>
      </c>
      <c r="D50" s="31" t="s">
        <v>996</v>
      </c>
      <c r="E50" s="31" t="s">
        <v>599</v>
      </c>
      <c r="F50" s="92">
        <v>51198</v>
      </c>
      <c r="G50" s="32">
        <v>164.2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44399</v>
      </c>
      <c r="B51" s="32">
        <v>531778</v>
      </c>
      <c r="C51" s="31" t="s">
        <v>1119</v>
      </c>
      <c r="D51" s="31" t="s">
        <v>1120</v>
      </c>
      <c r="E51" s="31" t="s">
        <v>598</v>
      </c>
      <c r="F51" s="92">
        <v>30000</v>
      </c>
      <c r="G51" s="32">
        <v>7.56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44399</v>
      </c>
      <c r="B52" s="32">
        <v>531778</v>
      </c>
      <c r="C52" s="31" t="s">
        <v>1119</v>
      </c>
      <c r="D52" s="31" t="s">
        <v>1121</v>
      </c>
      <c r="E52" s="31" t="s">
        <v>599</v>
      </c>
      <c r="F52" s="92">
        <v>32355</v>
      </c>
      <c r="G52" s="32">
        <v>7.56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44399</v>
      </c>
      <c r="B53" s="32">
        <v>500234</v>
      </c>
      <c r="C53" s="31" t="s">
        <v>1122</v>
      </c>
      <c r="D53" s="31" t="s">
        <v>1123</v>
      </c>
      <c r="E53" s="31" t="s">
        <v>598</v>
      </c>
      <c r="F53" s="92">
        <v>45000</v>
      </c>
      <c r="G53" s="32">
        <v>253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44399</v>
      </c>
      <c r="B54" s="32">
        <v>500234</v>
      </c>
      <c r="C54" s="31" t="s">
        <v>1122</v>
      </c>
      <c r="D54" s="31" t="s">
        <v>1124</v>
      </c>
      <c r="E54" s="31" t="s">
        <v>599</v>
      </c>
      <c r="F54" s="92">
        <v>45000</v>
      </c>
      <c r="G54" s="32">
        <v>253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44399</v>
      </c>
      <c r="B55" s="32">
        <v>539679</v>
      </c>
      <c r="C55" s="31" t="s">
        <v>1125</v>
      </c>
      <c r="D55" s="31" t="s">
        <v>1126</v>
      </c>
      <c r="E55" s="31" t="s">
        <v>599</v>
      </c>
      <c r="F55" s="92">
        <v>45000</v>
      </c>
      <c r="G55" s="32">
        <v>10.5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44399</v>
      </c>
      <c r="B56" s="32">
        <v>539679</v>
      </c>
      <c r="C56" s="31" t="s">
        <v>1125</v>
      </c>
      <c r="D56" s="31" t="s">
        <v>1127</v>
      </c>
      <c r="E56" s="31" t="s">
        <v>598</v>
      </c>
      <c r="F56" s="92">
        <v>68301</v>
      </c>
      <c r="G56" s="32">
        <v>10.5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44399</v>
      </c>
      <c r="B57" s="32">
        <v>539679</v>
      </c>
      <c r="C57" s="31" t="s">
        <v>1125</v>
      </c>
      <c r="D57" s="31" t="s">
        <v>1128</v>
      </c>
      <c r="E57" s="31" t="s">
        <v>599</v>
      </c>
      <c r="F57" s="92">
        <v>55000</v>
      </c>
      <c r="G57" s="32">
        <v>10.5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44399</v>
      </c>
      <c r="B58" s="32">
        <v>519602</v>
      </c>
      <c r="C58" s="31" t="s">
        <v>1051</v>
      </c>
      <c r="D58" s="31" t="s">
        <v>1029</v>
      </c>
      <c r="E58" s="31" t="s">
        <v>598</v>
      </c>
      <c r="F58" s="92">
        <v>516644</v>
      </c>
      <c r="G58" s="32">
        <v>61.84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44399</v>
      </c>
      <c r="B59" s="32">
        <v>519602</v>
      </c>
      <c r="C59" s="31" t="s">
        <v>1051</v>
      </c>
      <c r="D59" s="31" t="s">
        <v>1029</v>
      </c>
      <c r="E59" s="31" t="s">
        <v>599</v>
      </c>
      <c r="F59" s="92">
        <v>580451</v>
      </c>
      <c r="G59" s="32">
        <v>61.73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44399</v>
      </c>
      <c r="B60" s="32">
        <v>531328</v>
      </c>
      <c r="C60" s="31" t="s">
        <v>1052</v>
      </c>
      <c r="D60" s="31" t="s">
        <v>1129</v>
      </c>
      <c r="E60" s="31" t="s">
        <v>598</v>
      </c>
      <c r="F60" s="92">
        <v>153739</v>
      </c>
      <c r="G60" s="32">
        <v>6.24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44399</v>
      </c>
      <c r="B61" s="32">
        <v>531328</v>
      </c>
      <c r="C61" s="31" t="s">
        <v>1052</v>
      </c>
      <c r="D61" s="31" t="s">
        <v>1130</v>
      </c>
      <c r="E61" s="31" t="s">
        <v>599</v>
      </c>
      <c r="F61" s="92">
        <v>89500</v>
      </c>
      <c r="G61" s="32">
        <v>6.23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44399</v>
      </c>
      <c r="B62" s="32">
        <v>505523</v>
      </c>
      <c r="C62" s="20" t="s">
        <v>1131</v>
      </c>
      <c r="D62" s="20" t="s">
        <v>600</v>
      </c>
      <c r="E62" s="31" t="s">
        <v>598</v>
      </c>
      <c r="F62" s="92">
        <v>4</v>
      </c>
      <c r="G62" s="32">
        <v>0.51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44399</v>
      </c>
      <c r="B63" s="32">
        <v>505523</v>
      </c>
      <c r="C63" s="31" t="s">
        <v>1131</v>
      </c>
      <c r="D63" s="31" t="s">
        <v>600</v>
      </c>
      <c r="E63" s="31" t="s">
        <v>599</v>
      </c>
      <c r="F63" s="92">
        <v>700451</v>
      </c>
      <c r="G63" s="32">
        <v>0.51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44399</v>
      </c>
      <c r="B64" s="32">
        <v>539767</v>
      </c>
      <c r="C64" s="31" t="s">
        <v>1132</v>
      </c>
      <c r="D64" s="31" t="s">
        <v>1031</v>
      </c>
      <c r="E64" s="31" t="s">
        <v>598</v>
      </c>
      <c r="F64" s="92">
        <v>1182</v>
      </c>
      <c r="G64" s="32">
        <v>10.01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44399</v>
      </c>
      <c r="B65" s="32">
        <v>539767</v>
      </c>
      <c r="C65" s="31" t="s">
        <v>1132</v>
      </c>
      <c r="D65" s="31" t="s">
        <v>1133</v>
      </c>
      <c r="E65" s="31" t="s">
        <v>598</v>
      </c>
      <c r="F65" s="92">
        <v>21530</v>
      </c>
      <c r="G65" s="32">
        <v>10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44399</v>
      </c>
      <c r="B66" s="32">
        <v>539767</v>
      </c>
      <c r="C66" s="31" t="s">
        <v>1132</v>
      </c>
      <c r="D66" s="31" t="s">
        <v>1031</v>
      </c>
      <c r="E66" s="31" t="s">
        <v>599</v>
      </c>
      <c r="F66" s="92">
        <v>33922</v>
      </c>
      <c r="G66" s="32">
        <v>9.5500000000000007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44399</v>
      </c>
      <c r="B67" s="32">
        <v>539767</v>
      </c>
      <c r="C67" s="31" t="s">
        <v>1132</v>
      </c>
      <c r="D67" s="31" t="s">
        <v>1134</v>
      </c>
      <c r="E67" s="31" t="s">
        <v>598</v>
      </c>
      <c r="F67" s="92">
        <v>34000</v>
      </c>
      <c r="G67" s="32">
        <v>9.5500000000000007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44399</v>
      </c>
      <c r="B68" s="32">
        <v>543262</v>
      </c>
      <c r="C68" s="31" t="s">
        <v>1135</v>
      </c>
      <c r="D68" s="31" t="s">
        <v>1136</v>
      </c>
      <c r="E68" s="31" t="s">
        <v>598</v>
      </c>
      <c r="F68" s="92">
        <v>15000</v>
      </c>
      <c r="G68" s="32">
        <v>27.3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44399</v>
      </c>
      <c r="B69" s="32">
        <v>540243</v>
      </c>
      <c r="C69" s="31" t="s">
        <v>1053</v>
      </c>
      <c r="D69" s="31" t="s">
        <v>1054</v>
      </c>
      <c r="E69" s="31" t="s">
        <v>599</v>
      </c>
      <c r="F69" s="92">
        <v>11000</v>
      </c>
      <c r="G69" s="32">
        <v>42.6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44399</v>
      </c>
      <c r="B70" s="32">
        <v>530377</v>
      </c>
      <c r="C70" s="31" t="s">
        <v>1137</v>
      </c>
      <c r="D70" s="31" t="s">
        <v>1138</v>
      </c>
      <c r="E70" s="31" t="s">
        <v>598</v>
      </c>
      <c r="F70" s="92">
        <v>2966934</v>
      </c>
      <c r="G70" s="32">
        <v>6.64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44399</v>
      </c>
      <c r="B71" s="32">
        <v>530377</v>
      </c>
      <c r="C71" s="31" t="s">
        <v>1137</v>
      </c>
      <c r="D71" s="31" t="s">
        <v>1139</v>
      </c>
      <c r="E71" s="31" t="s">
        <v>599</v>
      </c>
      <c r="F71" s="92">
        <v>2966934</v>
      </c>
      <c r="G71" s="32">
        <v>6.64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44399</v>
      </c>
      <c r="B72" s="32">
        <v>542628</v>
      </c>
      <c r="C72" s="31" t="s">
        <v>1140</v>
      </c>
      <c r="D72" s="31" t="s">
        <v>1141</v>
      </c>
      <c r="E72" s="31" t="s">
        <v>598</v>
      </c>
      <c r="F72" s="92">
        <v>150000</v>
      </c>
      <c r="G72" s="32">
        <v>25.6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44399</v>
      </c>
      <c r="B73" s="32">
        <v>538019</v>
      </c>
      <c r="C73" s="31" t="s">
        <v>1055</v>
      </c>
      <c r="D73" s="31" t="s">
        <v>1056</v>
      </c>
      <c r="E73" s="31" t="s">
        <v>599</v>
      </c>
      <c r="F73" s="92">
        <v>185000</v>
      </c>
      <c r="G73" s="32">
        <v>4.13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44399</v>
      </c>
      <c r="B74" s="32">
        <v>540198</v>
      </c>
      <c r="C74" s="31" t="s">
        <v>997</v>
      </c>
      <c r="D74" s="31" t="s">
        <v>1142</v>
      </c>
      <c r="E74" s="31" t="s">
        <v>598</v>
      </c>
      <c r="F74" s="92">
        <v>42640</v>
      </c>
      <c r="G74" s="32">
        <v>43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44399</v>
      </c>
      <c r="B75" s="32">
        <v>540198</v>
      </c>
      <c r="C75" s="31" t="s">
        <v>997</v>
      </c>
      <c r="D75" s="31" t="s">
        <v>1143</v>
      </c>
      <c r="E75" s="31" t="s">
        <v>599</v>
      </c>
      <c r="F75" s="92">
        <v>54228</v>
      </c>
      <c r="G75" s="32">
        <v>43.17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44399</v>
      </c>
      <c r="B76" s="32">
        <v>540198</v>
      </c>
      <c r="C76" s="31" t="s">
        <v>997</v>
      </c>
      <c r="D76" s="31" t="s">
        <v>1144</v>
      </c>
      <c r="E76" s="31" t="s">
        <v>599</v>
      </c>
      <c r="F76" s="92">
        <v>33848</v>
      </c>
      <c r="G76" s="32">
        <v>43.29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44399</v>
      </c>
      <c r="B77" s="32">
        <v>539291</v>
      </c>
      <c r="C77" s="31" t="s">
        <v>1032</v>
      </c>
      <c r="D77" s="31" t="s">
        <v>1145</v>
      </c>
      <c r="E77" s="31" t="s">
        <v>598</v>
      </c>
      <c r="F77" s="92">
        <v>105000</v>
      </c>
      <c r="G77" s="32">
        <v>15.05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44399</v>
      </c>
      <c r="B78" s="32">
        <v>539291</v>
      </c>
      <c r="C78" s="31" t="s">
        <v>1032</v>
      </c>
      <c r="D78" s="31" t="s">
        <v>1146</v>
      </c>
      <c r="E78" s="31" t="s">
        <v>598</v>
      </c>
      <c r="F78" s="92">
        <v>19316</v>
      </c>
      <c r="G78" s="32">
        <v>15.01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44399</v>
      </c>
      <c r="B79" s="32">
        <v>539291</v>
      </c>
      <c r="C79" s="31" t="s">
        <v>1032</v>
      </c>
      <c r="D79" s="31" t="s">
        <v>1146</v>
      </c>
      <c r="E79" s="31" t="s">
        <v>599</v>
      </c>
      <c r="F79" s="92">
        <v>19316</v>
      </c>
      <c r="G79" s="32">
        <v>15.14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44399</v>
      </c>
      <c r="B80" s="32">
        <v>539291</v>
      </c>
      <c r="C80" s="31" t="s">
        <v>1032</v>
      </c>
      <c r="D80" s="31" t="s">
        <v>1147</v>
      </c>
      <c r="E80" s="31" t="s">
        <v>599</v>
      </c>
      <c r="F80" s="92">
        <v>22800</v>
      </c>
      <c r="G80" s="32">
        <v>15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44399</v>
      </c>
      <c r="B81" s="32">
        <v>539291</v>
      </c>
      <c r="C81" s="31" t="s">
        <v>1032</v>
      </c>
      <c r="D81" s="31" t="s">
        <v>1148</v>
      </c>
      <c r="E81" s="31" t="s">
        <v>599</v>
      </c>
      <c r="F81" s="92">
        <v>60490</v>
      </c>
      <c r="G81" s="32">
        <v>15.15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44399</v>
      </c>
      <c r="B82" s="32">
        <v>539291</v>
      </c>
      <c r="C82" s="31" t="s">
        <v>1032</v>
      </c>
      <c r="D82" s="31" t="s">
        <v>1149</v>
      </c>
      <c r="E82" s="31" t="s">
        <v>598</v>
      </c>
      <c r="F82" s="92">
        <v>19630</v>
      </c>
      <c r="G82" s="32">
        <v>15</v>
      </c>
      <c r="H82" s="32" t="s">
        <v>315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44399</v>
      </c>
      <c r="B83" s="32">
        <v>539291</v>
      </c>
      <c r="C83" s="31" t="s">
        <v>1032</v>
      </c>
      <c r="D83" s="31" t="s">
        <v>1033</v>
      </c>
      <c r="E83" s="31" t="s">
        <v>598</v>
      </c>
      <c r="F83" s="92">
        <v>153590</v>
      </c>
      <c r="G83" s="32">
        <v>15.05</v>
      </c>
      <c r="H83" s="32" t="s">
        <v>315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44399</v>
      </c>
      <c r="B84" s="32">
        <v>539291</v>
      </c>
      <c r="C84" s="31" t="s">
        <v>1032</v>
      </c>
      <c r="D84" s="31" t="s">
        <v>1149</v>
      </c>
      <c r="E84" s="31" t="s">
        <v>599</v>
      </c>
      <c r="F84" s="92">
        <v>21195</v>
      </c>
      <c r="G84" s="32">
        <v>14.96</v>
      </c>
      <c r="H84" s="32" t="s">
        <v>315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44399</v>
      </c>
      <c r="B85" s="32">
        <v>539291</v>
      </c>
      <c r="C85" s="31" t="s">
        <v>1032</v>
      </c>
      <c r="D85" s="31" t="s">
        <v>1033</v>
      </c>
      <c r="E85" s="31" t="s">
        <v>599</v>
      </c>
      <c r="F85" s="92">
        <v>178088</v>
      </c>
      <c r="G85" s="32">
        <v>15.03</v>
      </c>
      <c r="H85" s="32" t="s">
        <v>315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44399</v>
      </c>
      <c r="B86" s="32">
        <v>539291</v>
      </c>
      <c r="C86" s="31" t="s">
        <v>1032</v>
      </c>
      <c r="D86" s="31" t="s">
        <v>1150</v>
      </c>
      <c r="E86" s="31" t="s">
        <v>598</v>
      </c>
      <c r="F86" s="92">
        <v>30000</v>
      </c>
      <c r="G86" s="32">
        <v>15.1</v>
      </c>
      <c r="H86" s="32" t="s">
        <v>315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44399</v>
      </c>
      <c r="B87" s="32">
        <v>512217</v>
      </c>
      <c r="C87" s="31" t="s">
        <v>1151</v>
      </c>
      <c r="D87" s="31" t="s">
        <v>1152</v>
      </c>
      <c r="E87" s="31" t="s">
        <v>599</v>
      </c>
      <c r="F87" s="92">
        <v>85000</v>
      </c>
      <c r="G87" s="32">
        <v>6.6</v>
      </c>
      <c r="H87" s="32" t="s">
        <v>315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44399</v>
      </c>
      <c r="B88" s="32">
        <v>543171</v>
      </c>
      <c r="C88" s="31" t="s">
        <v>1153</v>
      </c>
      <c r="D88" s="31" t="s">
        <v>1154</v>
      </c>
      <c r="E88" s="31" t="s">
        <v>598</v>
      </c>
      <c r="F88" s="92">
        <v>18000</v>
      </c>
      <c r="G88" s="32">
        <v>29.25</v>
      </c>
      <c r="H88" s="32" t="s">
        <v>315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44399</v>
      </c>
      <c r="B89" s="32">
        <v>539833</v>
      </c>
      <c r="C89" s="31" t="s">
        <v>1155</v>
      </c>
      <c r="D89" s="31" t="s">
        <v>1156</v>
      </c>
      <c r="E89" s="31" t="s">
        <v>599</v>
      </c>
      <c r="F89" s="92">
        <v>782446</v>
      </c>
      <c r="G89" s="32">
        <v>0.4</v>
      </c>
      <c r="H89" s="32" t="s">
        <v>315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44399</v>
      </c>
      <c r="B90" s="32">
        <v>539833</v>
      </c>
      <c r="C90" s="31" t="s">
        <v>1155</v>
      </c>
      <c r="D90" s="31" t="s">
        <v>1157</v>
      </c>
      <c r="E90" s="31" t="s">
        <v>598</v>
      </c>
      <c r="F90" s="92">
        <v>611832</v>
      </c>
      <c r="G90" s="32">
        <v>0.4</v>
      </c>
      <c r="H90" s="32" t="s">
        <v>315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44399</v>
      </c>
      <c r="B91" s="32">
        <v>540686</v>
      </c>
      <c r="C91" s="31" t="s">
        <v>1158</v>
      </c>
      <c r="D91" s="31" t="s">
        <v>600</v>
      </c>
      <c r="E91" s="31" t="s">
        <v>598</v>
      </c>
      <c r="F91" s="92">
        <v>30695</v>
      </c>
      <c r="G91" s="32">
        <v>325.41000000000003</v>
      </c>
      <c r="H91" s="32" t="s">
        <v>315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44399</v>
      </c>
      <c r="B92" s="32">
        <v>540686</v>
      </c>
      <c r="C92" s="31" t="s">
        <v>1158</v>
      </c>
      <c r="D92" s="31" t="s">
        <v>600</v>
      </c>
      <c r="E92" s="31" t="s">
        <v>599</v>
      </c>
      <c r="F92" s="92">
        <v>39177</v>
      </c>
      <c r="G92" s="32">
        <v>326.02</v>
      </c>
      <c r="H92" s="32" t="s">
        <v>315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44399</v>
      </c>
      <c r="B93" s="32">
        <v>540738</v>
      </c>
      <c r="C93" s="31" t="s">
        <v>1159</v>
      </c>
      <c r="D93" s="31" t="s">
        <v>1058</v>
      </c>
      <c r="E93" s="31" t="s">
        <v>599</v>
      </c>
      <c r="F93" s="92">
        <v>111000</v>
      </c>
      <c r="G93" s="32">
        <v>43.5</v>
      </c>
      <c r="H93" s="32" t="s">
        <v>315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44399</v>
      </c>
      <c r="B94" s="32">
        <v>540168</v>
      </c>
      <c r="C94" s="31" t="s">
        <v>1160</v>
      </c>
      <c r="D94" s="31" t="s">
        <v>1161</v>
      </c>
      <c r="E94" s="31" t="s">
        <v>599</v>
      </c>
      <c r="F94" s="92">
        <v>27730</v>
      </c>
      <c r="G94" s="32">
        <v>24.07</v>
      </c>
      <c r="H94" s="32" t="s">
        <v>315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44399</v>
      </c>
      <c r="B95" s="32">
        <v>539041</v>
      </c>
      <c r="C95" s="31" t="s">
        <v>1034</v>
      </c>
      <c r="D95" s="31" t="s">
        <v>1036</v>
      </c>
      <c r="E95" s="31" t="s">
        <v>598</v>
      </c>
      <c r="F95" s="92">
        <v>165000</v>
      </c>
      <c r="G95" s="32">
        <v>5.45</v>
      </c>
      <c r="H95" s="32" t="s">
        <v>315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44399</v>
      </c>
      <c r="B96" s="32">
        <v>539041</v>
      </c>
      <c r="C96" s="31" t="s">
        <v>1034</v>
      </c>
      <c r="D96" s="31" t="s">
        <v>1035</v>
      </c>
      <c r="E96" s="31" t="s">
        <v>599</v>
      </c>
      <c r="F96" s="92">
        <v>165000</v>
      </c>
      <c r="G96" s="32">
        <v>5.42</v>
      </c>
      <c r="H96" s="32" t="s">
        <v>315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44399</v>
      </c>
      <c r="B97" s="32">
        <v>543310</v>
      </c>
      <c r="C97" s="31" t="s">
        <v>1057</v>
      </c>
      <c r="D97" s="31" t="s">
        <v>1058</v>
      </c>
      <c r="E97" s="31" t="s">
        <v>598</v>
      </c>
      <c r="F97" s="92">
        <v>14000</v>
      </c>
      <c r="G97" s="32">
        <v>61.05</v>
      </c>
      <c r="H97" s="32" t="s">
        <v>315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44399</v>
      </c>
      <c r="B98" s="32">
        <v>538607</v>
      </c>
      <c r="C98" s="31" t="s">
        <v>1162</v>
      </c>
      <c r="D98" s="31" t="s">
        <v>1163</v>
      </c>
      <c r="E98" s="31" t="s">
        <v>599</v>
      </c>
      <c r="F98" s="92">
        <v>2454379</v>
      </c>
      <c r="G98" s="32">
        <v>3.19</v>
      </c>
      <c r="H98" s="32" t="s">
        <v>315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44399</v>
      </c>
      <c r="B99" s="32">
        <v>526441</v>
      </c>
      <c r="C99" s="31" t="s">
        <v>1164</v>
      </c>
      <c r="D99" s="31" t="s">
        <v>1165</v>
      </c>
      <c r="E99" s="31" t="s">
        <v>599</v>
      </c>
      <c r="F99" s="92">
        <v>409297</v>
      </c>
      <c r="G99" s="32">
        <v>1.56</v>
      </c>
      <c r="H99" s="32" t="s">
        <v>315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44399</v>
      </c>
      <c r="B100" s="32" t="s">
        <v>1166</v>
      </c>
      <c r="C100" s="31" t="s">
        <v>1167</v>
      </c>
      <c r="D100" s="31" t="s">
        <v>1168</v>
      </c>
      <c r="E100" s="31" t="s">
        <v>598</v>
      </c>
      <c r="F100" s="92">
        <v>103200</v>
      </c>
      <c r="G100" s="32">
        <v>50.99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44399</v>
      </c>
      <c r="B101" s="32" t="s">
        <v>1169</v>
      </c>
      <c r="C101" s="31" t="s">
        <v>1170</v>
      </c>
      <c r="D101" s="31" t="s">
        <v>1171</v>
      </c>
      <c r="E101" s="31" t="s">
        <v>598</v>
      </c>
      <c r="F101" s="92">
        <v>794859</v>
      </c>
      <c r="G101" s="32">
        <v>20.87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44399</v>
      </c>
      <c r="B102" s="32" t="s">
        <v>1169</v>
      </c>
      <c r="C102" s="31" t="s">
        <v>1170</v>
      </c>
      <c r="D102" s="31" t="s">
        <v>1172</v>
      </c>
      <c r="E102" s="31" t="s">
        <v>598</v>
      </c>
      <c r="F102" s="92">
        <v>1307327</v>
      </c>
      <c r="G102" s="32">
        <v>20.58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44399</v>
      </c>
      <c r="B103" s="32" t="s">
        <v>1173</v>
      </c>
      <c r="C103" s="31" t="s">
        <v>1174</v>
      </c>
      <c r="D103" s="31" t="s">
        <v>996</v>
      </c>
      <c r="E103" s="31" t="s">
        <v>598</v>
      </c>
      <c r="F103" s="92">
        <v>40840</v>
      </c>
      <c r="G103" s="32">
        <v>76.209999999999994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44399</v>
      </c>
      <c r="B104" s="32" t="s">
        <v>1175</v>
      </c>
      <c r="C104" s="31" t="s">
        <v>1176</v>
      </c>
      <c r="D104" s="31" t="s">
        <v>1050</v>
      </c>
      <c r="E104" s="31" t="s">
        <v>598</v>
      </c>
      <c r="F104" s="92">
        <v>122081</v>
      </c>
      <c r="G104" s="32">
        <v>76.66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44399</v>
      </c>
      <c r="B105" s="32" t="s">
        <v>1177</v>
      </c>
      <c r="C105" s="31" t="s">
        <v>1178</v>
      </c>
      <c r="D105" s="31" t="s">
        <v>602</v>
      </c>
      <c r="E105" s="31" t="s">
        <v>598</v>
      </c>
      <c r="F105" s="92">
        <v>153169</v>
      </c>
      <c r="G105" s="32">
        <v>83.13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44399</v>
      </c>
      <c r="B106" s="32" t="s">
        <v>1179</v>
      </c>
      <c r="C106" s="31" t="s">
        <v>1180</v>
      </c>
      <c r="D106" s="31" t="s">
        <v>998</v>
      </c>
      <c r="E106" s="31" t="s">
        <v>598</v>
      </c>
      <c r="F106" s="92">
        <v>35000</v>
      </c>
      <c r="G106" s="32">
        <v>162.99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44399</v>
      </c>
      <c r="B107" s="32" t="s">
        <v>1179</v>
      </c>
      <c r="C107" s="31" t="s">
        <v>1180</v>
      </c>
      <c r="D107" s="31" t="s">
        <v>1181</v>
      </c>
      <c r="E107" s="31" t="s">
        <v>598</v>
      </c>
      <c r="F107" s="92">
        <v>45012</v>
      </c>
      <c r="G107" s="32">
        <v>163.54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44399</v>
      </c>
      <c r="B108" s="32" t="s">
        <v>1179</v>
      </c>
      <c r="C108" s="31" t="s">
        <v>1180</v>
      </c>
      <c r="D108" s="31" t="s">
        <v>1182</v>
      </c>
      <c r="E108" s="31" t="s">
        <v>598</v>
      </c>
      <c r="F108" s="92">
        <v>50010</v>
      </c>
      <c r="G108" s="32">
        <v>163.44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44399</v>
      </c>
      <c r="B109" s="32" t="s">
        <v>1179</v>
      </c>
      <c r="C109" s="31" t="s">
        <v>1180</v>
      </c>
      <c r="D109" s="31" t="s">
        <v>996</v>
      </c>
      <c r="E109" s="31" t="s">
        <v>598</v>
      </c>
      <c r="F109" s="92">
        <v>111413</v>
      </c>
      <c r="G109" s="32">
        <v>162.88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44399</v>
      </c>
      <c r="B110" s="32" t="s">
        <v>1183</v>
      </c>
      <c r="C110" s="31" t="s">
        <v>1184</v>
      </c>
      <c r="D110" s="31" t="s">
        <v>602</v>
      </c>
      <c r="E110" s="31" t="s">
        <v>598</v>
      </c>
      <c r="F110" s="92">
        <v>587104</v>
      </c>
      <c r="G110" s="32">
        <v>356.89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44399</v>
      </c>
      <c r="B111" s="32" t="s">
        <v>1122</v>
      </c>
      <c r="C111" s="31" t="s">
        <v>1185</v>
      </c>
      <c r="D111" s="31" t="s">
        <v>1123</v>
      </c>
      <c r="E111" s="31" t="s">
        <v>598</v>
      </c>
      <c r="F111" s="92">
        <v>42000</v>
      </c>
      <c r="G111" s="32">
        <v>254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44399</v>
      </c>
      <c r="B112" s="32" t="s">
        <v>1186</v>
      </c>
      <c r="C112" s="31" t="s">
        <v>1187</v>
      </c>
      <c r="D112" s="31" t="s">
        <v>1188</v>
      </c>
      <c r="E112" s="31" t="s">
        <v>598</v>
      </c>
      <c r="F112" s="92">
        <v>125000</v>
      </c>
      <c r="G112" s="32">
        <v>72.069999999999993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44399</v>
      </c>
      <c r="B113" s="32" t="s">
        <v>1189</v>
      </c>
      <c r="C113" s="31" t="s">
        <v>1190</v>
      </c>
      <c r="D113" s="31" t="s">
        <v>602</v>
      </c>
      <c r="E113" s="31" t="s">
        <v>598</v>
      </c>
      <c r="F113" s="92">
        <v>93793</v>
      </c>
      <c r="G113" s="32">
        <v>185.4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44399</v>
      </c>
      <c r="B114" s="32" t="s">
        <v>1189</v>
      </c>
      <c r="C114" s="31" t="s">
        <v>1190</v>
      </c>
      <c r="D114" s="31" t="s">
        <v>604</v>
      </c>
      <c r="E114" s="31" t="s">
        <v>598</v>
      </c>
      <c r="F114" s="92">
        <v>101964</v>
      </c>
      <c r="G114" s="32">
        <v>184.97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44399</v>
      </c>
      <c r="B115" s="32" t="s">
        <v>1191</v>
      </c>
      <c r="C115" s="31" t="s">
        <v>1192</v>
      </c>
      <c r="D115" s="31" t="s">
        <v>602</v>
      </c>
      <c r="E115" s="31" t="s">
        <v>598</v>
      </c>
      <c r="F115" s="92">
        <v>70156</v>
      </c>
      <c r="G115" s="32">
        <v>71.2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44399</v>
      </c>
      <c r="B116" s="32" t="s">
        <v>1193</v>
      </c>
      <c r="C116" s="31" t="s">
        <v>1194</v>
      </c>
      <c r="D116" s="31" t="s">
        <v>1171</v>
      </c>
      <c r="E116" s="31" t="s">
        <v>598</v>
      </c>
      <c r="F116" s="92">
        <v>180689</v>
      </c>
      <c r="G116" s="32">
        <v>53.73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44399</v>
      </c>
      <c r="B117" s="32" t="s">
        <v>1195</v>
      </c>
      <c r="C117" s="31" t="s">
        <v>1196</v>
      </c>
      <c r="D117" s="31" t="s">
        <v>1197</v>
      </c>
      <c r="E117" s="31" t="s">
        <v>598</v>
      </c>
      <c r="F117" s="92">
        <v>307418</v>
      </c>
      <c r="G117" s="32">
        <v>27.08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44399</v>
      </c>
      <c r="B118" s="32" t="s">
        <v>1198</v>
      </c>
      <c r="C118" s="31" t="s">
        <v>1199</v>
      </c>
      <c r="D118" s="31" t="s">
        <v>1200</v>
      </c>
      <c r="E118" s="31" t="s">
        <v>598</v>
      </c>
      <c r="F118" s="92">
        <v>42400</v>
      </c>
      <c r="G118" s="32">
        <v>214.28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44399</v>
      </c>
      <c r="B119" s="32" t="s">
        <v>1013</v>
      </c>
      <c r="C119" s="31" t="s">
        <v>1014</v>
      </c>
      <c r="D119" s="31" t="s">
        <v>602</v>
      </c>
      <c r="E119" s="31" t="s">
        <v>598</v>
      </c>
      <c r="F119" s="92">
        <v>120981</v>
      </c>
      <c r="G119" s="32">
        <v>96.39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44399</v>
      </c>
      <c r="B120" s="32" t="s">
        <v>1201</v>
      </c>
      <c r="C120" s="31" t="s">
        <v>1202</v>
      </c>
      <c r="D120" s="31" t="s">
        <v>602</v>
      </c>
      <c r="E120" s="31" t="s">
        <v>598</v>
      </c>
      <c r="F120" s="92">
        <v>109645</v>
      </c>
      <c r="G120" s="32">
        <v>94.56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44399</v>
      </c>
      <c r="B121" s="32" t="s">
        <v>1203</v>
      </c>
      <c r="C121" s="31" t="s">
        <v>1204</v>
      </c>
      <c r="D121" s="31" t="s">
        <v>604</v>
      </c>
      <c r="E121" s="31" t="s">
        <v>598</v>
      </c>
      <c r="F121" s="92">
        <v>124822</v>
      </c>
      <c r="G121" s="32">
        <v>83.21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44399</v>
      </c>
      <c r="B122" s="32" t="s">
        <v>1063</v>
      </c>
      <c r="C122" s="31" t="s">
        <v>1064</v>
      </c>
      <c r="D122" s="31" t="s">
        <v>996</v>
      </c>
      <c r="E122" s="31" t="s">
        <v>598</v>
      </c>
      <c r="F122" s="92">
        <v>150000</v>
      </c>
      <c r="G122" s="32">
        <v>30.17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44399</v>
      </c>
      <c r="B123" s="32" t="s">
        <v>1063</v>
      </c>
      <c r="C123" s="31" t="s">
        <v>1064</v>
      </c>
      <c r="D123" s="31" t="s">
        <v>998</v>
      </c>
      <c r="E123" s="31" t="s">
        <v>598</v>
      </c>
      <c r="F123" s="92">
        <v>25011</v>
      </c>
      <c r="G123" s="32">
        <v>30.2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44399</v>
      </c>
      <c r="B124" s="32" t="s">
        <v>1205</v>
      </c>
      <c r="C124" s="31" t="s">
        <v>1206</v>
      </c>
      <c r="D124" s="31" t="s">
        <v>1207</v>
      </c>
      <c r="E124" s="31" t="s">
        <v>598</v>
      </c>
      <c r="F124" s="92">
        <v>81663</v>
      </c>
      <c r="G124" s="32">
        <v>149.82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44399</v>
      </c>
      <c r="B125" s="32" t="s">
        <v>1065</v>
      </c>
      <c r="C125" s="31" t="s">
        <v>1066</v>
      </c>
      <c r="D125" s="31" t="s">
        <v>602</v>
      </c>
      <c r="E125" s="31" t="s">
        <v>598</v>
      </c>
      <c r="F125" s="92">
        <v>153667</v>
      </c>
      <c r="G125" s="32">
        <v>338.02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44399</v>
      </c>
      <c r="B126" s="32" t="s">
        <v>1065</v>
      </c>
      <c r="C126" s="31" t="s">
        <v>1066</v>
      </c>
      <c r="D126" s="31" t="s">
        <v>603</v>
      </c>
      <c r="E126" s="31" t="s">
        <v>598</v>
      </c>
      <c r="F126" s="92">
        <v>125571</v>
      </c>
      <c r="G126" s="32">
        <v>338.22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44399</v>
      </c>
      <c r="B127" s="32" t="s">
        <v>1059</v>
      </c>
      <c r="C127" s="31" t="s">
        <v>1067</v>
      </c>
      <c r="D127" s="31" t="s">
        <v>1208</v>
      </c>
      <c r="E127" s="31" t="s">
        <v>598</v>
      </c>
      <c r="F127" s="92">
        <v>55715</v>
      </c>
      <c r="G127" s="32">
        <v>117.77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44399</v>
      </c>
      <c r="B128" s="32" t="s">
        <v>1209</v>
      </c>
      <c r="C128" s="31" t="s">
        <v>1210</v>
      </c>
      <c r="D128" s="31" t="s">
        <v>1211</v>
      </c>
      <c r="E128" s="31" t="s">
        <v>598</v>
      </c>
      <c r="F128" s="92">
        <v>529708</v>
      </c>
      <c r="G128" s="32">
        <v>100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44399</v>
      </c>
      <c r="B129" s="32" t="s">
        <v>1068</v>
      </c>
      <c r="C129" s="31" t="s">
        <v>1069</v>
      </c>
      <c r="D129" s="31" t="s">
        <v>1212</v>
      </c>
      <c r="E129" s="31" t="s">
        <v>598</v>
      </c>
      <c r="F129" s="92">
        <v>2800000</v>
      </c>
      <c r="G129" s="32">
        <v>0.85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44399</v>
      </c>
      <c r="B130" s="32" t="s">
        <v>1068</v>
      </c>
      <c r="C130" s="31" t="s">
        <v>1069</v>
      </c>
      <c r="D130" s="31" t="s">
        <v>1213</v>
      </c>
      <c r="E130" s="31" t="s">
        <v>598</v>
      </c>
      <c r="F130" s="92">
        <v>1500000</v>
      </c>
      <c r="G130" s="32">
        <v>0.85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44399</v>
      </c>
      <c r="B131" s="32" t="s">
        <v>1068</v>
      </c>
      <c r="C131" s="31" t="s">
        <v>1069</v>
      </c>
      <c r="D131" s="31" t="s">
        <v>600</v>
      </c>
      <c r="E131" s="31" t="s">
        <v>598</v>
      </c>
      <c r="F131" s="92">
        <v>7500000</v>
      </c>
      <c r="G131" s="32">
        <v>0.85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44399</v>
      </c>
      <c r="B132" s="32" t="s">
        <v>1068</v>
      </c>
      <c r="C132" s="31" t="s">
        <v>1069</v>
      </c>
      <c r="D132" s="31" t="s">
        <v>1214</v>
      </c>
      <c r="E132" s="31" t="s">
        <v>598</v>
      </c>
      <c r="F132" s="92">
        <v>2000000</v>
      </c>
      <c r="G132" s="32">
        <v>0.85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44399</v>
      </c>
      <c r="B133" s="32" t="s">
        <v>1037</v>
      </c>
      <c r="C133" s="31" t="s">
        <v>1038</v>
      </c>
      <c r="D133" s="31" t="s">
        <v>1215</v>
      </c>
      <c r="E133" s="31" t="s">
        <v>598</v>
      </c>
      <c r="F133" s="92">
        <v>600000</v>
      </c>
      <c r="G133" s="32">
        <v>138.9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44399</v>
      </c>
      <c r="B134" s="32" t="s">
        <v>1037</v>
      </c>
      <c r="C134" s="31" t="s">
        <v>1038</v>
      </c>
      <c r="D134" s="31" t="s">
        <v>602</v>
      </c>
      <c r="E134" s="31" t="s">
        <v>598</v>
      </c>
      <c r="F134" s="92">
        <v>1064917</v>
      </c>
      <c r="G134" s="32">
        <v>132.99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44399</v>
      </c>
      <c r="B135" s="32" t="s">
        <v>1166</v>
      </c>
      <c r="C135" s="31" t="s">
        <v>1167</v>
      </c>
      <c r="D135" s="31" t="s">
        <v>1216</v>
      </c>
      <c r="E135" s="31" t="s">
        <v>599</v>
      </c>
      <c r="F135" s="92">
        <v>102000</v>
      </c>
      <c r="G135" s="32">
        <v>51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44399</v>
      </c>
      <c r="B136" s="32" t="s">
        <v>1169</v>
      </c>
      <c r="C136" s="31" t="s">
        <v>1170</v>
      </c>
      <c r="D136" s="31" t="s">
        <v>1171</v>
      </c>
      <c r="E136" s="31" t="s">
        <v>599</v>
      </c>
      <c r="F136" s="92">
        <v>794859</v>
      </c>
      <c r="G136" s="32">
        <v>21.34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>
        <v>44399</v>
      </c>
      <c r="B137" s="32" t="s">
        <v>1169</v>
      </c>
      <c r="C137" s="31" t="s">
        <v>1170</v>
      </c>
      <c r="D137" s="31" t="s">
        <v>1172</v>
      </c>
      <c r="E137" s="31" t="s">
        <v>599</v>
      </c>
      <c r="F137" s="92">
        <v>1307327</v>
      </c>
      <c r="G137" s="32">
        <v>20.48</v>
      </c>
      <c r="H137" s="32" t="s">
        <v>601</v>
      </c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>
        <v>44399</v>
      </c>
      <c r="B138" s="32" t="s">
        <v>1169</v>
      </c>
      <c r="C138" s="31" t="s">
        <v>1170</v>
      </c>
      <c r="D138" s="31" t="s">
        <v>1217</v>
      </c>
      <c r="E138" s="31" t="s">
        <v>599</v>
      </c>
      <c r="F138" s="92">
        <v>1260000</v>
      </c>
      <c r="G138" s="32">
        <v>20.93</v>
      </c>
      <c r="H138" s="32" t="s">
        <v>601</v>
      </c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>
        <v>44399</v>
      </c>
      <c r="B139" s="32" t="s">
        <v>1218</v>
      </c>
      <c r="C139" s="31" t="s">
        <v>1219</v>
      </c>
      <c r="D139" s="31" t="s">
        <v>1220</v>
      </c>
      <c r="E139" s="31" t="s">
        <v>599</v>
      </c>
      <c r="F139" s="92">
        <v>46000</v>
      </c>
      <c r="G139" s="32">
        <v>262.60000000000002</v>
      </c>
      <c r="H139" s="32" t="s">
        <v>601</v>
      </c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>
        <v>44399</v>
      </c>
      <c r="B140" s="32" t="s">
        <v>1218</v>
      </c>
      <c r="C140" s="31" t="s">
        <v>1219</v>
      </c>
      <c r="D140" s="31" t="s">
        <v>1221</v>
      </c>
      <c r="E140" s="31" t="s">
        <v>599</v>
      </c>
      <c r="F140" s="92">
        <v>84414</v>
      </c>
      <c r="G140" s="32">
        <v>244.91</v>
      </c>
      <c r="H140" s="32" t="s">
        <v>601</v>
      </c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>
        <v>44399</v>
      </c>
      <c r="B141" s="32" t="s">
        <v>1173</v>
      </c>
      <c r="C141" s="31" t="s">
        <v>1174</v>
      </c>
      <c r="D141" s="31" t="s">
        <v>996</v>
      </c>
      <c r="E141" s="31" t="s">
        <v>599</v>
      </c>
      <c r="F141" s="92">
        <v>25840</v>
      </c>
      <c r="G141" s="32">
        <v>77.11</v>
      </c>
      <c r="H141" s="32" t="s">
        <v>601</v>
      </c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>
        <v>44399</v>
      </c>
      <c r="B142" s="32" t="s">
        <v>1175</v>
      </c>
      <c r="C142" s="31" t="s">
        <v>1176</v>
      </c>
      <c r="D142" s="31" t="s">
        <v>1050</v>
      </c>
      <c r="E142" s="31" t="s">
        <v>599</v>
      </c>
      <c r="F142" s="92">
        <v>83081</v>
      </c>
      <c r="G142" s="32">
        <v>78.05</v>
      </c>
      <c r="H142" s="32" t="s">
        <v>601</v>
      </c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>
        <v>44399</v>
      </c>
      <c r="B143" s="32" t="s">
        <v>1177</v>
      </c>
      <c r="C143" s="31" t="s">
        <v>1178</v>
      </c>
      <c r="D143" s="31" t="s">
        <v>602</v>
      </c>
      <c r="E143" s="31" t="s">
        <v>599</v>
      </c>
      <c r="F143" s="92">
        <v>153169</v>
      </c>
      <c r="G143" s="32">
        <v>82.96</v>
      </c>
      <c r="H143" s="32" t="s">
        <v>601</v>
      </c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>
        <v>44399</v>
      </c>
      <c r="B144" s="32" t="s">
        <v>1177</v>
      </c>
      <c r="C144" s="31" t="s">
        <v>1178</v>
      </c>
      <c r="D144" s="31" t="s">
        <v>1222</v>
      </c>
      <c r="E144" s="31" t="s">
        <v>599</v>
      </c>
      <c r="F144" s="92">
        <v>93600</v>
      </c>
      <c r="G144" s="32">
        <v>81.55</v>
      </c>
      <c r="H144" s="32" t="s">
        <v>601</v>
      </c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>
        <v>44399</v>
      </c>
      <c r="B145" s="32" t="s">
        <v>1179</v>
      </c>
      <c r="C145" s="31" t="s">
        <v>1180</v>
      </c>
      <c r="D145" s="31" t="s">
        <v>998</v>
      </c>
      <c r="E145" s="31" t="s">
        <v>599</v>
      </c>
      <c r="F145" s="92">
        <v>2257</v>
      </c>
      <c r="G145" s="32">
        <v>163.12</v>
      </c>
      <c r="H145" s="32" t="s">
        <v>601</v>
      </c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>
        <v>44399</v>
      </c>
      <c r="B146" s="32" t="s">
        <v>1179</v>
      </c>
      <c r="C146" s="31" t="s">
        <v>1180</v>
      </c>
      <c r="D146" s="31" t="s">
        <v>1182</v>
      </c>
      <c r="E146" s="31" t="s">
        <v>599</v>
      </c>
      <c r="F146" s="92">
        <v>50010</v>
      </c>
      <c r="G146" s="32">
        <v>163.54</v>
      </c>
      <c r="H146" s="32" t="s">
        <v>601</v>
      </c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>
        <v>44399</v>
      </c>
      <c r="B147" s="32" t="s">
        <v>1179</v>
      </c>
      <c r="C147" s="31" t="s">
        <v>1180</v>
      </c>
      <c r="D147" s="31" t="s">
        <v>1181</v>
      </c>
      <c r="E147" s="31" t="s">
        <v>599</v>
      </c>
      <c r="F147" s="92">
        <v>30012</v>
      </c>
      <c r="G147" s="32">
        <v>163.55000000000001</v>
      </c>
      <c r="H147" s="32" t="s">
        <v>601</v>
      </c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>
        <v>44399</v>
      </c>
      <c r="B148" s="32" t="s">
        <v>1179</v>
      </c>
      <c r="C148" s="31" t="s">
        <v>1180</v>
      </c>
      <c r="D148" s="31" t="s">
        <v>996</v>
      </c>
      <c r="E148" s="31" t="s">
        <v>599</v>
      </c>
      <c r="F148" s="92">
        <v>69651</v>
      </c>
      <c r="G148" s="32">
        <v>163.19</v>
      </c>
      <c r="H148" s="32" t="s">
        <v>601</v>
      </c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>
        <v>44399</v>
      </c>
      <c r="B149" s="32" t="s">
        <v>1183</v>
      </c>
      <c r="C149" s="31" t="s">
        <v>1184</v>
      </c>
      <c r="D149" s="31" t="s">
        <v>602</v>
      </c>
      <c r="E149" s="31" t="s">
        <v>599</v>
      </c>
      <c r="F149" s="92">
        <v>587104</v>
      </c>
      <c r="G149" s="32">
        <v>357.21</v>
      </c>
      <c r="H149" s="32" t="s">
        <v>601</v>
      </c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>
        <v>44399</v>
      </c>
      <c r="B150" s="32" t="s">
        <v>1122</v>
      </c>
      <c r="C150" s="31" t="s">
        <v>1185</v>
      </c>
      <c r="D150" s="31" t="s">
        <v>1124</v>
      </c>
      <c r="E150" s="31" t="s">
        <v>599</v>
      </c>
      <c r="F150" s="92">
        <v>42000</v>
      </c>
      <c r="G150" s="32">
        <v>253.98</v>
      </c>
      <c r="H150" s="32" t="s">
        <v>601</v>
      </c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>
        <v>44399</v>
      </c>
      <c r="B151" s="32" t="s">
        <v>1186</v>
      </c>
      <c r="C151" s="31" t="s">
        <v>1187</v>
      </c>
      <c r="D151" s="31" t="s">
        <v>1188</v>
      </c>
      <c r="E151" s="31" t="s">
        <v>599</v>
      </c>
      <c r="F151" s="92">
        <v>73701</v>
      </c>
      <c r="G151" s="32">
        <v>71.73</v>
      </c>
      <c r="H151" s="32" t="s">
        <v>601</v>
      </c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>
        <v>44399</v>
      </c>
      <c r="B152" s="32" t="s">
        <v>1186</v>
      </c>
      <c r="C152" s="31" t="s">
        <v>1187</v>
      </c>
      <c r="D152" s="31" t="s">
        <v>1223</v>
      </c>
      <c r="E152" s="31" t="s">
        <v>599</v>
      </c>
      <c r="F152" s="92">
        <v>117508</v>
      </c>
      <c r="G152" s="32">
        <v>71.86</v>
      </c>
      <c r="H152" s="32" t="s">
        <v>601</v>
      </c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>
        <v>44399</v>
      </c>
      <c r="B153" s="32" t="s">
        <v>1189</v>
      </c>
      <c r="C153" s="31" t="s">
        <v>1190</v>
      </c>
      <c r="D153" s="31" t="s">
        <v>602</v>
      </c>
      <c r="E153" s="31" t="s">
        <v>599</v>
      </c>
      <c r="F153" s="92">
        <v>93793</v>
      </c>
      <c r="G153" s="32">
        <v>185.16</v>
      </c>
      <c r="H153" s="32" t="s">
        <v>601</v>
      </c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>
        <v>44399</v>
      </c>
      <c r="B154" s="32" t="s">
        <v>1189</v>
      </c>
      <c r="C154" s="31" t="s">
        <v>1190</v>
      </c>
      <c r="D154" s="31" t="s">
        <v>604</v>
      </c>
      <c r="E154" s="31" t="s">
        <v>599</v>
      </c>
      <c r="F154" s="92">
        <v>106464</v>
      </c>
      <c r="G154" s="32">
        <v>185.1</v>
      </c>
      <c r="H154" s="32" t="s">
        <v>601</v>
      </c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>
        <v>44399</v>
      </c>
      <c r="B155" s="32" t="s">
        <v>1191</v>
      </c>
      <c r="C155" s="31" t="s">
        <v>1192</v>
      </c>
      <c r="D155" s="31" t="s">
        <v>602</v>
      </c>
      <c r="E155" s="31" t="s">
        <v>599</v>
      </c>
      <c r="F155" s="92">
        <v>70156</v>
      </c>
      <c r="G155" s="32">
        <v>71.260000000000005</v>
      </c>
      <c r="H155" s="32" t="s">
        <v>601</v>
      </c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>
        <v>44399</v>
      </c>
      <c r="B156" s="32" t="s">
        <v>1193</v>
      </c>
      <c r="C156" s="31" t="s">
        <v>1194</v>
      </c>
      <c r="D156" s="31" t="s">
        <v>1224</v>
      </c>
      <c r="E156" s="31" t="s">
        <v>599</v>
      </c>
      <c r="F156" s="92">
        <v>201703</v>
      </c>
      <c r="G156" s="32">
        <v>53.28</v>
      </c>
      <c r="H156" s="32" t="s">
        <v>601</v>
      </c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>
        <v>44399</v>
      </c>
      <c r="B157" s="32" t="s">
        <v>1193</v>
      </c>
      <c r="C157" s="31" t="s">
        <v>1194</v>
      </c>
      <c r="D157" s="31" t="s">
        <v>1171</v>
      </c>
      <c r="E157" s="31" t="s">
        <v>599</v>
      </c>
      <c r="F157" s="92">
        <v>180689</v>
      </c>
      <c r="G157" s="32">
        <v>55.31</v>
      </c>
      <c r="H157" s="32" t="s">
        <v>601</v>
      </c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>
        <v>44399</v>
      </c>
      <c r="B158" s="32" t="s">
        <v>1195</v>
      </c>
      <c r="C158" s="31" t="s">
        <v>1196</v>
      </c>
      <c r="D158" s="31" t="s">
        <v>1197</v>
      </c>
      <c r="E158" s="31" t="s">
        <v>599</v>
      </c>
      <c r="F158" s="92">
        <v>12418</v>
      </c>
      <c r="G158" s="32">
        <v>27.25</v>
      </c>
      <c r="H158" s="32" t="s">
        <v>601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>
        <v>44399</v>
      </c>
      <c r="B159" s="32" t="s">
        <v>1225</v>
      </c>
      <c r="C159" s="31" t="s">
        <v>1226</v>
      </c>
      <c r="D159" s="31" t="s">
        <v>1227</v>
      </c>
      <c r="E159" s="31" t="s">
        <v>599</v>
      </c>
      <c r="F159" s="92">
        <v>20673</v>
      </c>
      <c r="G159" s="32">
        <v>1036.08</v>
      </c>
      <c r="H159" s="32" t="s">
        <v>601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>
        <v>44399</v>
      </c>
      <c r="B160" s="32" t="s">
        <v>1198</v>
      </c>
      <c r="C160" s="31" t="s">
        <v>1199</v>
      </c>
      <c r="D160" s="31" t="s">
        <v>1228</v>
      </c>
      <c r="E160" s="31" t="s">
        <v>599</v>
      </c>
      <c r="F160" s="92">
        <v>40800</v>
      </c>
      <c r="G160" s="32">
        <v>215</v>
      </c>
      <c r="H160" s="32" t="s">
        <v>601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>
        <v>44399</v>
      </c>
      <c r="B161" s="32" t="s">
        <v>1013</v>
      </c>
      <c r="C161" s="31" t="s">
        <v>1014</v>
      </c>
      <c r="D161" s="31" t="s">
        <v>602</v>
      </c>
      <c r="E161" s="31" t="s">
        <v>599</v>
      </c>
      <c r="F161" s="92">
        <v>120981</v>
      </c>
      <c r="G161" s="32">
        <v>96.37</v>
      </c>
      <c r="H161" s="32" t="s">
        <v>601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>
        <v>44399</v>
      </c>
      <c r="B162" s="32" t="s">
        <v>1229</v>
      </c>
      <c r="C162" s="31" t="s">
        <v>1230</v>
      </c>
      <c r="D162" s="31" t="s">
        <v>1231</v>
      </c>
      <c r="E162" s="31" t="s">
        <v>599</v>
      </c>
      <c r="F162" s="92">
        <v>47375</v>
      </c>
      <c r="G162" s="32">
        <v>91.53</v>
      </c>
      <c r="H162" s="32" t="s">
        <v>601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>
        <v>44399</v>
      </c>
      <c r="B163" s="32" t="s">
        <v>1201</v>
      </c>
      <c r="C163" s="31" t="s">
        <v>1202</v>
      </c>
      <c r="D163" s="31" t="s">
        <v>602</v>
      </c>
      <c r="E163" s="31" t="s">
        <v>599</v>
      </c>
      <c r="F163" s="92">
        <v>109645</v>
      </c>
      <c r="G163" s="32">
        <v>94.53</v>
      </c>
      <c r="H163" s="32" t="s">
        <v>601</v>
      </c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>
        <v>44399</v>
      </c>
      <c r="B164" s="32" t="s">
        <v>1061</v>
      </c>
      <c r="C164" s="31" t="s">
        <v>1062</v>
      </c>
      <c r="D164" s="31" t="s">
        <v>1232</v>
      </c>
      <c r="E164" s="31" t="s">
        <v>599</v>
      </c>
      <c r="F164" s="92">
        <v>95000</v>
      </c>
      <c r="G164" s="32">
        <v>72.02</v>
      </c>
      <c r="H164" s="32" t="s">
        <v>601</v>
      </c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>
        <v>44399</v>
      </c>
      <c r="B165" s="32" t="s">
        <v>1233</v>
      </c>
      <c r="C165" s="31" t="s">
        <v>1234</v>
      </c>
      <c r="D165" s="31" t="s">
        <v>1235</v>
      </c>
      <c r="E165" s="31" t="s">
        <v>599</v>
      </c>
      <c r="F165" s="92">
        <v>198954</v>
      </c>
      <c r="G165" s="32">
        <v>1.9</v>
      </c>
      <c r="H165" s="32" t="s">
        <v>601</v>
      </c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>
        <v>44399</v>
      </c>
      <c r="B166" s="32" t="s">
        <v>1203</v>
      </c>
      <c r="C166" s="31" t="s">
        <v>1204</v>
      </c>
      <c r="D166" s="31" t="s">
        <v>604</v>
      </c>
      <c r="E166" s="31" t="s">
        <v>599</v>
      </c>
      <c r="F166" s="92">
        <v>123872</v>
      </c>
      <c r="G166" s="32">
        <v>83.43</v>
      </c>
      <c r="H166" s="32" t="s">
        <v>601</v>
      </c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>
        <v>44399</v>
      </c>
      <c r="B167" s="32" t="s">
        <v>1236</v>
      </c>
      <c r="C167" s="31" t="s">
        <v>1237</v>
      </c>
      <c r="D167" s="31" t="s">
        <v>1039</v>
      </c>
      <c r="E167" s="31" t="s">
        <v>599</v>
      </c>
      <c r="F167" s="92">
        <v>19637873</v>
      </c>
      <c r="G167" s="32">
        <v>1.92</v>
      </c>
      <c r="H167" s="32" t="s">
        <v>601</v>
      </c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>
        <v>44399</v>
      </c>
      <c r="B168" s="32" t="s">
        <v>1063</v>
      </c>
      <c r="C168" s="31" t="s">
        <v>1064</v>
      </c>
      <c r="D168" s="31" t="s">
        <v>996</v>
      </c>
      <c r="E168" s="31" t="s">
        <v>599</v>
      </c>
      <c r="F168" s="92">
        <v>20793</v>
      </c>
      <c r="G168" s="32">
        <v>30.1</v>
      </c>
      <c r="H168" s="32" t="s">
        <v>601</v>
      </c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>
        <v>44399</v>
      </c>
      <c r="B169" s="32" t="s">
        <v>1063</v>
      </c>
      <c r="C169" s="31" t="s">
        <v>1064</v>
      </c>
      <c r="D169" s="31" t="s">
        <v>998</v>
      </c>
      <c r="E169" s="31" t="s">
        <v>599</v>
      </c>
      <c r="F169" s="92">
        <v>125011</v>
      </c>
      <c r="G169" s="32">
        <v>30.19</v>
      </c>
      <c r="H169" s="32" t="s">
        <v>601</v>
      </c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>
        <v>44399</v>
      </c>
      <c r="B170" s="32" t="s">
        <v>1205</v>
      </c>
      <c r="C170" s="31" t="s">
        <v>1206</v>
      </c>
      <c r="D170" s="31" t="s">
        <v>1207</v>
      </c>
      <c r="E170" s="31" t="s">
        <v>599</v>
      </c>
      <c r="F170" s="92">
        <v>81663</v>
      </c>
      <c r="G170" s="32">
        <v>149.38</v>
      </c>
      <c r="H170" s="32" t="s">
        <v>601</v>
      </c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>
        <v>44399</v>
      </c>
      <c r="B171" s="32" t="s">
        <v>1065</v>
      </c>
      <c r="C171" s="31" t="s">
        <v>1066</v>
      </c>
      <c r="D171" s="31" t="s">
        <v>602</v>
      </c>
      <c r="E171" s="31" t="s">
        <v>599</v>
      </c>
      <c r="F171" s="92">
        <v>153667</v>
      </c>
      <c r="G171" s="32">
        <v>337.66</v>
      </c>
      <c r="H171" s="32" t="s">
        <v>601</v>
      </c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>
        <v>44399</v>
      </c>
      <c r="B172" s="32" t="s">
        <v>1065</v>
      </c>
      <c r="C172" s="31" t="s">
        <v>1066</v>
      </c>
      <c r="D172" s="31" t="s">
        <v>603</v>
      </c>
      <c r="E172" s="31" t="s">
        <v>599</v>
      </c>
      <c r="F172" s="92">
        <v>133405</v>
      </c>
      <c r="G172" s="32">
        <v>338.09</v>
      </c>
      <c r="H172" s="32" t="s">
        <v>601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>
        <v>44399</v>
      </c>
      <c r="B173" s="32" t="s">
        <v>1059</v>
      </c>
      <c r="C173" s="31" t="s">
        <v>1067</v>
      </c>
      <c r="D173" s="31" t="s">
        <v>1208</v>
      </c>
      <c r="E173" s="31" t="s">
        <v>599</v>
      </c>
      <c r="F173" s="92">
        <v>32010</v>
      </c>
      <c r="G173" s="32">
        <v>118.24</v>
      </c>
      <c r="H173" s="32" t="s">
        <v>601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>
        <v>44399</v>
      </c>
      <c r="B174" s="32" t="s">
        <v>1068</v>
      </c>
      <c r="C174" s="31" t="s">
        <v>1069</v>
      </c>
      <c r="D174" s="31" t="s">
        <v>1238</v>
      </c>
      <c r="E174" s="31" t="s">
        <v>599</v>
      </c>
      <c r="F174" s="92">
        <v>11980000</v>
      </c>
      <c r="G174" s="32">
        <v>0.85</v>
      </c>
      <c r="H174" s="32" t="s">
        <v>601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>
        <v>44399</v>
      </c>
      <c r="B175" s="32" t="s">
        <v>1068</v>
      </c>
      <c r="C175" s="31" t="s">
        <v>1069</v>
      </c>
      <c r="D175" s="31" t="s">
        <v>1070</v>
      </c>
      <c r="E175" s="31" t="s">
        <v>599</v>
      </c>
      <c r="F175" s="92">
        <v>1800000</v>
      </c>
      <c r="G175" s="32">
        <v>0.85</v>
      </c>
      <c r="H175" s="32" t="s">
        <v>601</v>
      </c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>
        <v>44399</v>
      </c>
      <c r="B176" s="32" t="s">
        <v>1068</v>
      </c>
      <c r="C176" s="31" t="s">
        <v>1069</v>
      </c>
      <c r="D176" s="31" t="s">
        <v>1214</v>
      </c>
      <c r="E176" s="31" t="s">
        <v>599</v>
      </c>
      <c r="F176" s="92">
        <v>2000000</v>
      </c>
      <c r="G176" s="32">
        <v>0.85</v>
      </c>
      <c r="H176" s="32" t="s">
        <v>601</v>
      </c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>
        <v>44399</v>
      </c>
      <c r="B177" s="32" t="s">
        <v>1068</v>
      </c>
      <c r="C177" s="31" t="s">
        <v>1069</v>
      </c>
      <c r="D177" s="31" t="s">
        <v>1213</v>
      </c>
      <c r="E177" s="31" t="s">
        <v>599</v>
      </c>
      <c r="F177" s="92">
        <v>1000000</v>
      </c>
      <c r="G177" s="32">
        <v>0.85</v>
      </c>
      <c r="H177" s="32" t="s">
        <v>601</v>
      </c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>
        <v>44399</v>
      </c>
      <c r="B178" s="32" t="s">
        <v>1068</v>
      </c>
      <c r="C178" s="31" t="s">
        <v>1069</v>
      </c>
      <c r="D178" s="31" t="s">
        <v>1212</v>
      </c>
      <c r="E178" s="31" t="s">
        <v>599</v>
      </c>
      <c r="F178" s="92">
        <v>1759302</v>
      </c>
      <c r="G178" s="32">
        <v>0.85</v>
      </c>
      <c r="H178" s="32" t="s">
        <v>601</v>
      </c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>
        <v>44399</v>
      </c>
      <c r="B179" s="32" t="s">
        <v>1037</v>
      </c>
      <c r="C179" s="31" t="s">
        <v>1038</v>
      </c>
      <c r="D179" s="31" t="s">
        <v>602</v>
      </c>
      <c r="E179" s="31" t="s">
        <v>599</v>
      </c>
      <c r="F179" s="92">
        <v>1064917</v>
      </c>
      <c r="G179" s="32">
        <v>133.15</v>
      </c>
      <c r="H179" s="32" t="s">
        <v>601</v>
      </c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6"/>
  <sheetViews>
    <sheetView zoomScale="85" zoomScaleNormal="85" workbookViewId="0">
      <selection activeCell="G26" sqref="G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605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606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607</v>
      </c>
      <c r="E9" s="102" t="s">
        <v>608</v>
      </c>
      <c r="F9" s="102" t="s">
        <v>609</v>
      </c>
      <c r="G9" s="102" t="s">
        <v>610</v>
      </c>
      <c r="H9" s="102" t="s">
        <v>611</v>
      </c>
      <c r="I9" s="102" t="s">
        <v>612</v>
      </c>
      <c r="J9" s="101" t="s">
        <v>613</v>
      </c>
      <c r="K9" s="102" t="s">
        <v>614</v>
      </c>
      <c r="L9" s="104" t="s">
        <v>615</v>
      </c>
      <c r="M9" s="104" t="s">
        <v>616</v>
      </c>
      <c r="N9" s="102" t="s">
        <v>617</v>
      </c>
      <c r="O9" s="103" t="s">
        <v>618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16">
        <v>1</v>
      </c>
      <c r="B10" s="117">
        <v>44291</v>
      </c>
      <c r="C10" s="118"/>
      <c r="D10" s="119" t="s">
        <v>118</v>
      </c>
      <c r="E10" s="120" t="s">
        <v>619</v>
      </c>
      <c r="F10" s="116">
        <v>1463.5</v>
      </c>
      <c r="G10" s="116">
        <v>1370</v>
      </c>
      <c r="H10" s="120">
        <f>1505.75</f>
        <v>1505.75</v>
      </c>
      <c r="I10" s="121" t="s">
        <v>620</v>
      </c>
      <c r="J10" s="122" t="s">
        <v>1025</v>
      </c>
      <c r="K10" s="123">
        <f t="shared" ref="K10:K12" si="0">H10-F10</f>
        <v>42.25</v>
      </c>
      <c r="L10" s="124">
        <f t="shared" ref="L10:L12" si="1">(F10*-0.8)/100</f>
        <v>-11.708</v>
      </c>
      <c r="M10" s="125">
        <f t="shared" ref="M10:M12" si="2">(K10+L10)/F10</f>
        <v>2.086914929962419E-2</v>
      </c>
      <c r="N10" s="122" t="s">
        <v>621</v>
      </c>
      <c r="O10" s="126">
        <v>44396</v>
      </c>
      <c r="P10" s="115"/>
      <c r="Q10" s="1"/>
      <c r="R10" s="1" t="s">
        <v>622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16">
        <v>2</v>
      </c>
      <c r="B11" s="117">
        <v>44342</v>
      </c>
      <c r="C11" s="118"/>
      <c r="D11" s="119" t="s">
        <v>426</v>
      </c>
      <c r="E11" s="120" t="s">
        <v>623</v>
      </c>
      <c r="F11" s="116">
        <v>2840</v>
      </c>
      <c r="G11" s="116">
        <v>2650</v>
      </c>
      <c r="H11" s="120">
        <v>2970</v>
      </c>
      <c r="I11" s="121" t="s">
        <v>624</v>
      </c>
      <c r="J11" s="122" t="s">
        <v>625</v>
      </c>
      <c r="K11" s="123">
        <f t="shared" si="0"/>
        <v>130</v>
      </c>
      <c r="L11" s="124">
        <f t="shared" si="1"/>
        <v>-22.72</v>
      </c>
      <c r="M11" s="125">
        <f t="shared" si="2"/>
        <v>3.7774647887323945E-2</v>
      </c>
      <c r="N11" s="122" t="s">
        <v>621</v>
      </c>
      <c r="O11" s="126">
        <v>44383</v>
      </c>
      <c r="P11" s="115"/>
      <c r="Q11" s="1"/>
      <c r="R11" s="1" t="s">
        <v>622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5">
        <v>3</v>
      </c>
      <c r="B12" s="106">
        <v>44343</v>
      </c>
      <c r="C12" s="107"/>
      <c r="D12" s="108" t="s">
        <v>76</v>
      </c>
      <c r="E12" s="109" t="s">
        <v>623</v>
      </c>
      <c r="F12" s="105">
        <v>522.5</v>
      </c>
      <c r="G12" s="105">
        <v>488</v>
      </c>
      <c r="H12" s="105">
        <v>544</v>
      </c>
      <c r="I12" s="110" t="s">
        <v>626</v>
      </c>
      <c r="J12" s="111" t="s">
        <v>627</v>
      </c>
      <c r="K12" s="111">
        <f t="shared" si="0"/>
        <v>21.5</v>
      </c>
      <c r="L12" s="112">
        <f t="shared" si="1"/>
        <v>-4.18</v>
      </c>
      <c r="M12" s="113">
        <f t="shared" si="2"/>
        <v>3.3148325358851677E-2</v>
      </c>
      <c r="N12" s="111" t="s">
        <v>621</v>
      </c>
      <c r="O12" s="114">
        <v>44355</v>
      </c>
      <c r="P12" s="115"/>
      <c r="Q12" s="1"/>
      <c r="R12" s="1" t="s">
        <v>622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7">
        <v>4</v>
      </c>
      <c r="B13" s="128">
        <v>44348</v>
      </c>
      <c r="C13" s="129"/>
      <c r="D13" s="130" t="s">
        <v>120</v>
      </c>
      <c r="E13" s="131" t="s">
        <v>623</v>
      </c>
      <c r="F13" s="127" t="s">
        <v>628</v>
      </c>
      <c r="G13" s="127">
        <v>2790</v>
      </c>
      <c r="H13" s="131"/>
      <c r="I13" s="132" t="s">
        <v>629</v>
      </c>
      <c r="J13" s="133" t="s">
        <v>630</v>
      </c>
      <c r="K13" s="133"/>
      <c r="L13" s="134"/>
      <c r="M13" s="135"/>
      <c r="N13" s="133"/>
      <c r="O13" s="136"/>
      <c r="P13" s="115"/>
      <c r="Q13" s="1"/>
      <c r="R13" s="1" t="s">
        <v>622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16">
        <v>5</v>
      </c>
      <c r="B14" s="117">
        <v>44350</v>
      </c>
      <c r="C14" s="118"/>
      <c r="D14" s="119" t="s">
        <v>404</v>
      </c>
      <c r="E14" s="120" t="s">
        <v>619</v>
      </c>
      <c r="F14" s="116">
        <v>292</v>
      </c>
      <c r="G14" s="116">
        <v>275</v>
      </c>
      <c r="H14" s="120">
        <v>315</v>
      </c>
      <c r="I14" s="121" t="s">
        <v>631</v>
      </c>
      <c r="J14" s="122" t="s">
        <v>632</v>
      </c>
      <c r="K14" s="123">
        <f>H14-F14</f>
        <v>23</v>
      </c>
      <c r="L14" s="124">
        <f>(F14*-0.8)/100</f>
        <v>-2.3360000000000003</v>
      </c>
      <c r="M14" s="125">
        <f>(K14+L14)/F14</f>
        <v>7.0767123287671235E-2</v>
      </c>
      <c r="N14" s="122" t="s">
        <v>621</v>
      </c>
      <c r="O14" s="126">
        <v>44390</v>
      </c>
      <c r="P14" s="115"/>
      <c r="Q14" s="1"/>
      <c r="R14" s="1" t="s">
        <v>622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7">
        <v>6</v>
      </c>
      <c r="B15" s="128">
        <v>44357</v>
      </c>
      <c r="C15" s="129"/>
      <c r="D15" s="130" t="s">
        <v>82</v>
      </c>
      <c r="E15" s="131" t="s">
        <v>623</v>
      </c>
      <c r="F15" s="127" t="s">
        <v>633</v>
      </c>
      <c r="G15" s="127">
        <v>3345</v>
      </c>
      <c r="H15" s="131"/>
      <c r="I15" s="132" t="s">
        <v>634</v>
      </c>
      <c r="J15" s="133" t="s">
        <v>630</v>
      </c>
      <c r="K15" s="133"/>
      <c r="L15" s="134"/>
      <c r="M15" s="135"/>
      <c r="N15" s="133"/>
      <c r="O15" s="136"/>
      <c r="P15" s="115"/>
      <c r="Q15" s="1"/>
      <c r="R15" s="1" t="s">
        <v>622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16">
        <v>7</v>
      </c>
      <c r="B16" s="117">
        <v>44362</v>
      </c>
      <c r="C16" s="118"/>
      <c r="D16" s="119" t="s">
        <v>493</v>
      </c>
      <c r="E16" s="120" t="s">
        <v>623</v>
      </c>
      <c r="F16" s="116">
        <v>131</v>
      </c>
      <c r="G16" s="116">
        <v>123</v>
      </c>
      <c r="H16" s="120">
        <v>141</v>
      </c>
      <c r="I16" s="121">
        <v>150</v>
      </c>
      <c r="J16" s="122" t="s">
        <v>635</v>
      </c>
      <c r="K16" s="123">
        <f>H16-F16</f>
        <v>10</v>
      </c>
      <c r="L16" s="124">
        <f>(F16*-0.8)/100</f>
        <v>-1.048</v>
      </c>
      <c r="M16" s="125">
        <f>(K16+L16)/F16</f>
        <v>6.8335877862595415E-2</v>
      </c>
      <c r="N16" s="122" t="s">
        <v>621</v>
      </c>
      <c r="O16" s="126">
        <v>44383</v>
      </c>
      <c r="P16" s="115"/>
      <c r="Q16" s="1"/>
      <c r="R16" s="1" t="s">
        <v>636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7">
        <v>8</v>
      </c>
      <c r="B17" s="128">
        <v>44363</v>
      </c>
      <c r="C17" s="129"/>
      <c r="D17" s="130" t="s">
        <v>102</v>
      </c>
      <c r="E17" s="131" t="s">
        <v>623</v>
      </c>
      <c r="F17" s="127" t="s">
        <v>637</v>
      </c>
      <c r="G17" s="127">
        <v>1119</v>
      </c>
      <c r="H17" s="131"/>
      <c r="I17" s="132" t="s">
        <v>638</v>
      </c>
      <c r="J17" s="133" t="s">
        <v>630</v>
      </c>
      <c r="K17" s="133"/>
      <c r="L17" s="134"/>
      <c r="M17" s="135"/>
      <c r="N17" s="133"/>
      <c r="O17" s="136"/>
      <c r="P17" s="115"/>
      <c r="Q17" s="1"/>
      <c r="R17" s="1" t="s">
        <v>622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64">
        <v>9</v>
      </c>
      <c r="B18" s="365">
        <v>44382</v>
      </c>
      <c r="C18" s="366"/>
      <c r="D18" s="367" t="s">
        <v>351</v>
      </c>
      <c r="E18" s="368" t="s">
        <v>623</v>
      </c>
      <c r="F18" s="369">
        <v>855</v>
      </c>
      <c r="G18" s="369">
        <v>795</v>
      </c>
      <c r="H18" s="368">
        <v>905</v>
      </c>
      <c r="I18" s="370" t="s">
        <v>639</v>
      </c>
      <c r="J18" s="122" t="s">
        <v>984</v>
      </c>
      <c r="K18" s="123">
        <f>H18-F18</f>
        <v>50</v>
      </c>
      <c r="L18" s="124">
        <f>(F18*-0.8)/100</f>
        <v>-6.84</v>
      </c>
      <c r="M18" s="125">
        <f>(K18+L18)/F18</f>
        <v>5.0479532163742687E-2</v>
      </c>
      <c r="N18" s="122" t="s">
        <v>621</v>
      </c>
      <c r="O18" s="126">
        <v>44392</v>
      </c>
      <c r="P18" s="115"/>
      <c r="Q18" s="1"/>
      <c r="R18" s="1" t="s">
        <v>636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64">
        <v>10</v>
      </c>
      <c r="B19" s="365">
        <v>44384</v>
      </c>
      <c r="C19" s="366"/>
      <c r="D19" s="367" t="s">
        <v>170</v>
      </c>
      <c r="E19" s="368" t="s">
        <v>623</v>
      </c>
      <c r="F19" s="369">
        <v>166</v>
      </c>
      <c r="G19" s="369">
        <v>157</v>
      </c>
      <c r="H19" s="368">
        <v>176.5</v>
      </c>
      <c r="I19" s="370" t="s">
        <v>640</v>
      </c>
      <c r="J19" s="122" t="s">
        <v>975</v>
      </c>
      <c r="K19" s="123">
        <f>H19-F19</f>
        <v>10.5</v>
      </c>
      <c r="L19" s="124">
        <f>(F19*-0.8)/100</f>
        <v>-1.3280000000000001</v>
      </c>
      <c r="M19" s="125">
        <f>(K19+L19)/F19</f>
        <v>5.5253012048192773E-2</v>
      </c>
      <c r="N19" s="122" t="s">
        <v>621</v>
      </c>
      <c r="O19" s="126">
        <v>44391</v>
      </c>
      <c r="P19" s="115"/>
      <c r="Q19" s="1"/>
      <c r="R19" s="1" t="s">
        <v>622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37">
        <v>11</v>
      </c>
      <c r="B20" s="128">
        <v>44384</v>
      </c>
      <c r="C20" s="138"/>
      <c r="D20" s="130" t="s">
        <v>40</v>
      </c>
      <c r="E20" s="131" t="s">
        <v>623</v>
      </c>
      <c r="F20" s="127" t="s">
        <v>641</v>
      </c>
      <c r="G20" s="127">
        <v>814</v>
      </c>
      <c r="H20" s="131"/>
      <c r="I20" s="132" t="s">
        <v>642</v>
      </c>
      <c r="J20" s="133" t="s">
        <v>630</v>
      </c>
      <c r="K20" s="133"/>
      <c r="L20" s="134"/>
      <c r="M20" s="135"/>
      <c r="N20" s="133"/>
      <c r="O20" s="136"/>
      <c r="P20" s="115"/>
      <c r="Q20" s="1"/>
      <c r="R20" s="1" t="s">
        <v>622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37">
        <v>12</v>
      </c>
      <c r="B21" s="128">
        <v>44385</v>
      </c>
      <c r="C21" s="138"/>
      <c r="D21" s="130" t="s">
        <v>585</v>
      </c>
      <c r="E21" s="131" t="s">
        <v>623</v>
      </c>
      <c r="F21" s="127" t="s">
        <v>643</v>
      </c>
      <c r="G21" s="127">
        <v>2060</v>
      </c>
      <c r="H21" s="131"/>
      <c r="I21" s="132">
        <v>2500</v>
      </c>
      <c r="J21" s="133" t="s">
        <v>630</v>
      </c>
      <c r="K21" s="133"/>
      <c r="L21" s="134"/>
      <c r="M21" s="135"/>
      <c r="N21" s="133"/>
      <c r="O21" s="136"/>
      <c r="P21" s="115"/>
      <c r="Q21" s="1"/>
      <c r="R21" s="1" t="s">
        <v>636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37">
        <v>13</v>
      </c>
      <c r="B22" s="128">
        <v>44385</v>
      </c>
      <c r="C22" s="138"/>
      <c r="D22" s="130" t="s">
        <v>155</v>
      </c>
      <c r="E22" s="131" t="s">
        <v>623</v>
      </c>
      <c r="F22" s="127" t="s">
        <v>644</v>
      </c>
      <c r="G22" s="127">
        <v>6950</v>
      </c>
      <c r="H22" s="131"/>
      <c r="I22" s="132" t="s">
        <v>645</v>
      </c>
      <c r="J22" s="133" t="s">
        <v>630</v>
      </c>
      <c r="K22" s="133"/>
      <c r="L22" s="134"/>
      <c r="M22" s="135"/>
      <c r="N22" s="133"/>
      <c r="O22" s="136"/>
      <c r="P22" s="115"/>
      <c r="Q22" s="1"/>
      <c r="R22" s="1" t="s">
        <v>622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37">
        <v>14</v>
      </c>
      <c r="B23" s="128">
        <v>44396</v>
      </c>
      <c r="C23" s="138"/>
      <c r="D23" s="130" t="s">
        <v>131</v>
      </c>
      <c r="E23" s="131" t="s">
        <v>623</v>
      </c>
      <c r="F23" s="127" t="s">
        <v>1023</v>
      </c>
      <c r="G23" s="127">
        <v>510</v>
      </c>
      <c r="H23" s="131"/>
      <c r="I23" s="132" t="s">
        <v>1024</v>
      </c>
      <c r="J23" s="133" t="s">
        <v>630</v>
      </c>
      <c r="K23" s="133"/>
      <c r="L23" s="134"/>
      <c r="M23" s="135"/>
      <c r="N23" s="133"/>
      <c r="O23" s="136"/>
      <c r="P23" s="115"/>
      <c r="Q23" s="1"/>
      <c r="R23" s="1" t="s">
        <v>622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37">
        <v>15</v>
      </c>
      <c r="B24" s="128">
        <v>44397</v>
      </c>
      <c r="C24" s="138"/>
      <c r="D24" s="130" t="s">
        <v>137</v>
      </c>
      <c r="E24" s="131" t="s">
        <v>623</v>
      </c>
      <c r="F24" s="127" t="s">
        <v>1040</v>
      </c>
      <c r="G24" s="127">
        <v>96.5</v>
      </c>
      <c r="H24" s="131"/>
      <c r="I24" s="132" t="s">
        <v>1041</v>
      </c>
      <c r="J24" s="133" t="s">
        <v>630</v>
      </c>
      <c r="K24" s="133"/>
      <c r="L24" s="134"/>
      <c r="M24" s="135"/>
      <c r="N24" s="133"/>
      <c r="O24" s="136"/>
      <c r="P24" s="115"/>
      <c r="Q24" s="1"/>
      <c r="R24" s="1" t="s">
        <v>622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37">
        <v>16</v>
      </c>
      <c r="B25" s="128">
        <v>44399</v>
      </c>
      <c r="C25" s="138"/>
      <c r="D25" s="130" t="s">
        <v>147</v>
      </c>
      <c r="E25" s="131" t="s">
        <v>623</v>
      </c>
      <c r="F25" s="127" t="s">
        <v>1072</v>
      </c>
      <c r="G25" s="127">
        <v>1445</v>
      </c>
      <c r="H25" s="131"/>
      <c r="I25" s="132" t="s">
        <v>1073</v>
      </c>
      <c r="J25" s="133" t="s">
        <v>630</v>
      </c>
      <c r="K25" s="133"/>
      <c r="L25" s="134"/>
      <c r="M25" s="135"/>
      <c r="N25" s="133"/>
      <c r="O25" s="136"/>
      <c r="P25" s="115"/>
      <c r="Q25" s="1"/>
      <c r="R25" s="1" t="s">
        <v>622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137">
        <v>17</v>
      </c>
      <c r="B26" s="128">
        <v>44399</v>
      </c>
      <c r="C26" s="138"/>
      <c r="D26" s="130" t="s">
        <v>461</v>
      </c>
      <c r="E26" s="131" t="s">
        <v>623</v>
      </c>
      <c r="F26" s="127" t="s">
        <v>1076</v>
      </c>
      <c r="G26" s="127">
        <v>228</v>
      </c>
      <c r="H26" s="131"/>
      <c r="I26" s="132" t="s">
        <v>1077</v>
      </c>
      <c r="J26" s="133" t="s">
        <v>630</v>
      </c>
      <c r="K26" s="133"/>
      <c r="L26" s="134"/>
      <c r="M26" s="135"/>
      <c r="N26" s="133"/>
      <c r="O26" s="136"/>
      <c r="P26" s="115"/>
      <c r="Q26" s="1"/>
      <c r="R26" s="1" t="s">
        <v>636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37"/>
      <c r="B27" s="128"/>
      <c r="C27" s="138"/>
      <c r="D27" s="130"/>
      <c r="E27" s="131"/>
      <c r="F27" s="127"/>
      <c r="G27" s="127"/>
      <c r="H27" s="131"/>
      <c r="I27" s="132"/>
      <c r="J27" s="133"/>
      <c r="K27" s="133"/>
      <c r="L27" s="134"/>
      <c r="M27" s="135"/>
      <c r="N27" s="133"/>
      <c r="O27" s="136"/>
      <c r="P27" s="11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37"/>
      <c r="B28" s="139"/>
      <c r="C28" s="138"/>
      <c r="D28" s="140"/>
      <c r="E28" s="141"/>
      <c r="F28" s="141"/>
      <c r="G28" s="137"/>
      <c r="H28" s="141"/>
      <c r="I28" s="142"/>
      <c r="J28" s="143"/>
      <c r="K28" s="143"/>
      <c r="L28" s="144"/>
      <c r="M28" s="145"/>
      <c r="N28" s="146"/>
      <c r="O28" s="147"/>
      <c r="P28" s="11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4.25" customHeight="1">
      <c r="A29" s="148"/>
      <c r="B29" s="149"/>
      <c r="C29" s="150"/>
      <c r="D29" s="151"/>
      <c r="E29" s="152"/>
      <c r="F29" s="152"/>
      <c r="G29" s="148"/>
      <c r="H29" s="152"/>
      <c r="I29" s="153"/>
      <c r="J29" s="154"/>
      <c r="K29" s="154"/>
      <c r="L29" s="155"/>
      <c r="M29" s="156"/>
      <c r="N29" s="157"/>
      <c r="O29" s="158"/>
      <c r="P29" s="159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4.25" customHeight="1">
      <c r="A30" s="148"/>
      <c r="B30" s="149"/>
      <c r="C30" s="150"/>
      <c r="D30" s="151"/>
      <c r="E30" s="152"/>
      <c r="F30" s="152"/>
      <c r="G30" s="148"/>
      <c r="H30" s="152"/>
      <c r="I30" s="153"/>
      <c r="J30" s="154"/>
      <c r="K30" s="154"/>
      <c r="L30" s="155"/>
      <c r="M30" s="156"/>
      <c r="N30" s="157"/>
      <c r="O30" s="158"/>
      <c r="P30" s="159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60" t="s">
        <v>646</v>
      </c>
      <c r="B31" s="161"/>
      <c r="C31" s="162"/>
      <c r="D31" s="163"/>
      <c r="E31" s="164"/>
      <c r="F31" s="164"/>
      <c r="G31" s="164"/>
      <c r="H31" s="164"/>
      <c r="I31" s="164"/>
      <c r="J31" s="165"/>
      <c r="K31" s="164"/>
      <c r="L31" s="166"/>
      <c r="M31" s="61"/>
      <c r="N31" s="165"/>
      <c r="O31" s="162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67" t="s">
        <v>647</v>
      </c>
      <c r="B32" s="160"/>
      <c r="C32" s="160"/>
      <c r="D32" s="160"/>
      <c r="E32" s="44"/>
      <c r="F32" s="168" t="s">
        <v>648</v>
      </c>
      <c r="G32" s="6"/>
      <c r="H32" s="6"/>
      <c r="I32" s="6"/>
      <c r="J32" s="169"/>
      <c r="K32" s="170"/>
      <c r="L32" s="170"/>
      <c r="M32" s="171"/>
      <c r="N32" s="1"/>
      <c r="O32" s="172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60" t="s">
        <v>649</v>
      </c>
      <c r="B33" s="160"/>
      <c r="C33" s="160"/>
      <c r="D33" s="160"/>
      <c r="E33" s="6"/>
      <c r="F33" s="168" t="s">
        <v>650</v>
      </c>
      <c r="G33" s="6"/>
      <c r="H33" s="6"/>
      <c r="I33" s="6"/>
      <c r="J33" s="169"/>
      <c r="K33" s="170"/>
      <c r="L33" s="170"/>
      <c r="M33" s="171"/>
      <c r="N33" s="1"/>
      <c r="O33" s="17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60"/>
      <c r="B34" s="160"/>
      <c r="C34" s="160"/>
      <c r="D34" s="160"/>
      <c r="E34" s="6"/>
      <c r="F34" s="6"/>
      <c r="G34" s="6"/>
      <c r="H34" s="6"/>
      <c r="I34" s="6"/>
      <c r="J34" s="173"/>
      <c r="K34" s="170"/>
      <c r="L34" s="170"/>
      <c r="M34" s="6"/>
      <c r="N34" s="174"/>
      <c r="O34" s="1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.75" customHeight="1">
      <c r="A35" s="1"/>
      <c r="B35" s="175" t="s">
        <v>651</v>
      </c>
      <c r="C35" s="175"/>
      <c r="D35" s="175"/>
      <c r="E35" s="175"/>
      <c r="F35" s="176"/>
      <c r="G35" s="6"/>
      <c r="H35" s="6"/>
      <c r="I35" s="177"/>
      <c r="J35" s="178"/>
      <c r="K35" s="179"/>
      <c r="L35" s="178"/>
      <c r="M35" s="6"/>
      <c r="N35" s="1"/>
      <c r="O35" s="1"/>
      <c r="P35" s="1"/>
      <c r="R35" s="61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01" t="s">
        <v>16</v>
      </c>
      <c r="B36" s="180" t="s">
        <v>590</v>
      </c>
      <c r="C36" s="104"/>
      <c r="D36" s="103" t="s">
        <v>607</v>
      </c>
      <c r="E36" s="102" t="s">
        <v>608</v>
      </c>
      <c r="F36" s="102" t="s">
        <v>609</v>
      </c>
      <c r="G36" s="102" t="s">
        <v>652</v>
      </c>
      <c r="H36" s="102" t="s">
        <v>611</v>
      </c>
      <c r="I36" s="102" t="s">
        <v>612</v>
      </c>
      <c r="J36" s="102" t="s">
        <v>613</v>
      </c>
      <c r="K36" s="180" t="s">
        <v>653</v>
      </c>
      <c r="L36" s="181" t="s">
        <v>615</v>
      </c>
      <c r="M36" s="104" t="s">
        <v>616</v>
      </c>
      <c r="N36" s="102" t="s">
        <v>617</v>
      </c>
      <c r="O36" s="103" t="s">
        <v>618</v>
      </c>
      <c r="P36" s="1"/>
      <c r="Q36" s="1"/>
      <c r="R36" s="61"/>
      <c r="S36" s="61"/>
      <c r="T36" s="61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5" customHeight="1">
      <c r="A37" s="372">
        <v>1</v>
      </c>
      <c r="B37" s="373">
        <v>44371</v>
      </c>
      <c r="C37" s="374"/>
      <c r="D37" s="375" t="s">
        <v>51</v>
      </c>
      <c r="E37" s="376" t="s">
        <v>623</v>
      </c>
      <c r="F37" s="376">
        <v>743</v>
      </c>
      <c r="G37" s="376">
        <v>718</v>
      </c>
      <c r="H37" s="376">
        <v>737</v>
      </c>
      <c r="I37" s="376" t="s">
        <v>654</v>
      </c>
      <c r="J37" s="377" t="s">
        <v>658</v>
      </c>
      <c r="K37" s="378">
        <f t="shared" ref="K37" si="3">H37-F37</f>
        <v>-6</v>
      </c>
      <c r="L37" s="379">
        <f t="shared" ref="L37" si="4">(F37*-0.7)/100</f>
        <v>-5.2010000000000005</v>
      </c>
      <c r="M37" s="380">
        <f t="shared" ref="M37" si="5">(K37+L37)/F37</f>
        <v>-1.5075370121130553E-2</v>
      </c>
      <c r="N37" s="377" t="s">
        <v>659</v>
      </c>
      <c r="O37" s="381">
        <v>44392</v>
      </c>
      <c r="P37" s="1"/>
      <c r="Q37" s="1"/>
      <c r="R37" s="6" t="s">
        <v>622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187">
        <v>2</v>
      </c>
      <c r="B38" s="117">
        <v>44372</v>
      </c>
      <c r="C38" s="188"/>
      <c r="D38" s="189" t="s">
        <v>143</v>
      </c>
      <c r="E38" s="116" t="s">
        <v>623</v>
      </c>
      <c r="F38" s="116">
        <v>1725</v>
      </c>
      <c r="G38" s="116">
        <v>1665</v>
      </c>
      <c r="H38" s="116">
        <v>1764</v>
      </c>
      <c r="I38" s="116" t="s">
        <v>655</v>
      </c>
      <c r="J38" s="122" t="s">
        <v>656</v>
      </c>
      <c r="K38" s="122">
        <f t="shared" ref="K38:K40" si="6">H38-F38</f>
        <v>39</v>
      </c>
      <c r="L38" s="124">
        <f t="shared" ref="L38:L39" si="7">(F38*-0.7)/100</f>
        <v>-12.074999999999999</v>
      </c>
      <c r="M38" s="125">
        <f t="shared" ref="M38:M40" si="8">(K38+L38)/F38</f>
        <v>1.5608695652173913E-2</v>
      </c>
      <c r="N38" s="122" t="s">
        <v>621</v>
      </c>
      <c r="O38" s="126">
        <v>44384</v>
      </c>
      <c r="P38" s="1"/>
      <c r="Q38" s="1"/>
      <c r="R38" s="6" t="s">
        <v>622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187">
        <v>3</v>
      </c>
      <c r="B39" s="117">
        <v>44375</v>
      </c>
      <c r="C39" s="188"/>
      <c r="D39" s="189" t="s">
        <v>157</v>
      </c>
      <c r="E39" s="116" t="s">
        <v>623</v>
      </c>
      <c r="F39" s="116">
        <v>2825</v>
      </c>
      <c r="G39" s="116">
        <v>2735</v>
      </c>
      <c r="H39" s="116">
        <v>2902.5</v>
      </c>
      <c r="I39" s="116">
        <v>3000</v>
      </c>
      <c r="J39" s="122" t="s">
        <v>657</v>
      </c>
      <c r="K39" s="122">
        <f t="shared" si="6"/>
        <v>77.5</v>
      </c>
      <c r="L39" s="124">
        <f t="shared" si="7"/>
        <v>-19.774999999999999</v>
      </c>
      <c r="M39" s="125">
        <f t="shared" si="8"/>
        <v>2.0433628318584071E-2</v>
      </c>
      <c r="N39" s="122" t="s">
        <v>621</v>
      </c>
      <c r="O39" s="126">
        <v>44382</v>
      </c>
      <c r="P39" s="1"/>
      <c r="Q39" s="1"/>
      <c r="R39" s="6" t="s">
        <v>636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90">
        <v>4</v>
      </c>
      <c r="B40" s="191">
        <v>44377</v>
      </c>
      <c r="C40" s="192"/>
      <c r="D40" s="193" t="s">
        <v>469</v>
      </c>
      <c r="E40" s="194" t="s">
        <v>623</v>
      </c>
      <c r="F40" s="194">
        <v>205</v>
      </c>
      <c r="G40" s="194">
        <v>199</v>
      </c>
      <c r="H40" s="194">
        <v>199</v>
      </c>
      <c r="I40" s="194">
        <v>215</v>
      </c>
      <c r="J40" s="195" t="s">
        <v>658</v>
      </c>
      <c r="K40" s="195">
        <f t="shared" si="6"/>
        <v>-6</v>
      </c>
      <c r="L40" s="196">
        <f>(F40*-0.07)/100</f>
        <v>-0.14350000000000002</v>
      </c>
      <c r="M40" s="197">
        <f t="shared" si="8"/>
        <v>-2.996829268292683E-2</v>
      </c>
      <c r="N40" s="195" t="s">
        <v>659</v>
      </c>
      <c r="O40" s="198">
        <v>44389</v>
      </c>
      <c r="P40" s="1"/>
      <c r="Q40" s="1"/>
      <c r="R40" s="6" t="s">
        <v>622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82">
        <v>5</v>
      </c>
      <c r="B41" s="128">
        <v>44377</v>
      </c>
      <c r="C41" s="184"/>
      <c r="D41" s="185" t="s">
        <v>70</v>
      </c>
      <c r="E41" s="127" t="s">
        <v>623</v>
      </c>
      <c r="F41" s="127" t="s">
        <v>660</v>
      </c>
      <c r="G41" s="127">
        <v>1545</v>
      </c>
      <c r="H41" s="127"/>
      <c r="I41" s="127">
        <v>1700</v>
      </c>
      <c r="J41" s="133" t="s">
        <v>630</v>
      </c>
      <c r="K41" s="133"/>
      <c r="L41" s="134"/>
      <c r="M41" s="135"/>
      <c r="N41" s="199"/>
      <c r="O41" s="136"/>
      <c r="P41" s="1"/>
      <c r="Q41" s="1"/>
      <c r="R41" s="6" t="s">
        <v>636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7">
        <v>6</v>
      </c>
      <c r="B42" s="117">
        <v>44377</v>
      </c>
      <c r="C42" s="188"/>
      <c r="D42" s="189" t="s">
        <v>366</v>
      </c>
      <c r="E42" s="116" t="s">
        <v>623</v>
      </c>
      <c r="F42" s="116">
        <v>712.5</v>
      </c>
      <c r="G42" s="116">
        <v>695</v>
      </c>
      <c r="H42" s="116">
        <v>733.5</v>
      </c>
      <c r="I42" s="116">
        <v>760</v>
      </c>
      <c r="J42" s="122" t="s">
        <v>661</v>
      </c>
      <c r="K42" s="122">
        <f t="shared" ref="K42:K54" si="9">H42-F42</f>
        <v>21</v>
      </c>
      <c r="L42" s="124">
        <f t="shared" ref="L42:L44" si="10">(F42*-0.7)/100</f>
        <v>-4.9874999999999998</v>
      </c>
      <c r="M42" s="125">
        <f t="shared" ref="M42:M54" si="11">(K42+L42)/F42</f>
        <v>2.2473684210526316E-2</v>
      </c>
      <c r="N42" s="122" t="s">
        <v>621</v>
      </c>
      <c r="O42" s="126">
        <v>44378</v>
      </c>
      <c r="P42" s="1"/>
      <c r="Q42" s="1"/>
      <c r="R42" s="6" t="s">
        <v>636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187">
        <v>7</v>
      </c>
      <c r="B43" s="117">
        <v>44378</v>
      </c>
      <c r="C43" s="188"/>
      <c r="D43" s="189" t="s">
        <v>400</v>
      </c>
      <c r="E43" s="116" t="s">
        <v>623</v>
      </c>
      <c r="F43" s="116">
        <v>54.75</v>
      </c>
      <c r="G43" s="116">
        <v>53</v>
      </c>
      <c r="H43" s="116">
        <v>56.4</v>
      </c>
      <c r="I43" s="116" t="s">
        <v>662</v>
      </c>
      <c r="J43" s="122" t="s">
        <v>663</v>
      </c>
      <c r="K43" s="122">
        <f t="shared" si="9"/>
        <v>1.6499999999999986</v>
      </c>
      <c r="L43" s="124">
        <f t="shared" si="10"/>
        <v>-0.38324999999999998</v>
      </c>
      <c r="M43" s="125">
        <f t="shared" si="11"/>
        <v>2.3136986301369841E-2</v>
      </c>
      <c r="N43" s="122" t="s">
        <v>621</v>
      </c>
      <c r="O43" s="126">
        <v>44379</v>
      </c>
      <c r="P43" s="1"/>
      <c r="Q43" s="1"/>
      <c r="R43" s="6" t="s">
        <v>622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87">
        <v>8</v>
      </c>
      <c r="B44" s="117">
        <v>44378</v>
      </c>
      <c r="C44" s="188"/>
      <c r="D44" s="189" t="s">
        <v>354</v>
      </c>
      <c r="E44" s="116" t="s">
        <v>623</v>
      </c>
      <c r="F44" s="116">
        <v>182.5</v>
      </c>
      <c r="G44" s="116">
        <v>177</v>
      </c>
      <c r="H44" s="116">
        <v>188</v>
      </c>
      <c r="I44" s="116">
        <v>193</v>
      </c>
      <c r="J44" s="122" t="s">
        <v>664</v>
      </c>
      <c r="K44" s="122">
        <f t="shared" si="9"/>
        <v>5.5</v>
      </c>
      <c r="L44" s="124">
        <f t="shared" si="10"/>
        <v>-1.2774999999999999</v>
      </c>
      <c r="M44" s="125">
        <f t="shared" si="11"/>
        <v>2.3136986301369865E-2</v>
      </c>
      <c r="N44" s="122" t="s">
        <v>621</v>
      </c>
      <c r="O44" s="126">
        <v>44379</v>
      </c>
      <c r="P44" s="1"/>
      <c r="Q44" s="1"/>
      <c r="R44" s="6" t="s">
        <v>636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87">
        <v>9</v>
      </c>
      <c r="B45" s="200">
        <v>44379</v>
      </c>
      <c r="C45" s="188"/>
      <c r="D45" s="189" t="s">
        <v>385</v>
      </c>
      <c r="E45" s="116" t="s">
        <v>623</v>
      </c>
      <c r="F45" s="116">
        <v>159.5</v>
      </c>
      <c r="G45" s="116">
        <v>154</v>
      </c>
      <c r="H45" s="116">
        <v>164.25</v>
      </c>
      <c r="I45" s="116" t="s">
        <v>665</v>
      </c>
      <c r="J45" s="122" t="s">
        <v>666</v>
      </c>
      <c r="K45" s="122">
        <f t="shared" si="9"/>
        <v>4.75</v>
      </c>
      <c r="L45" s="124">
        <f>(F45*-0.07)/100</f>
        <v>-0.11165000000000001</v>
      </c>
      <c r="M45" s="125">
        <f t="shared" si="11"/>
        <v>2.9080564263322884E-2</v>
      </c>
      <c r="N45" s="122" t="s">
        <v>621</v>
      </c>
      <c r="O45" s="201">
        <v>44379</v>
      </c>
      <c r="P45" s="1"/>
      <c r="Q45" s="1"/>
      <c r="R45" s="6" t="s">
        <v>622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87">
        <v>10</v>
      </c>
      <c r="B46" s="200">
        <v>44379</v>
      </c>
      <c r="C46" s="188"/>
      <c r="D46" s="189" t="s">
        <v>667</v>
      </c>
      <c r="E46" s="116" t="s">
        <v>623</v>
      </c>
      <c r="F46" s="116">
        <v>1003</v>
      </c>
      <c r="G46" s="116">
        <v>970</v>
      </c>
      <c r="H46" s="116">
        <v>1032.5</v>
      </c>
      <c r="I46" s="116">
        <v>1060</v>
      </c>
      <c r="J46" s="122" t="s">
        <v>668</v>
      </c>
      <c r="K46" s="122">
        <f t="shared" si="9"/>
        <v>29.5</v>
      </c>
      <c r="L46" s="124">
        <f>(F46*-0.7)/100</f>
        <v>-7.020999999999999</v>
      </c>
      <c r="M46" s="125">
        <f t="shared" si="11"/>
        <v>2.2411764705882353E-2</v>
      </c>
      <c r="N46" s="122" t="s">
        <v>621</v>
      </c>
      <c r="O46" s="126">
        <v>44382</v>
      </c>
      <c r="P46" s="1"/>
      <c r="Q46" s="1"/>
      <c r="R46" s="6" t="s">
        <v>636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87">
        <v>11</v>
      </c>
      <c r="B47" s="117">
        <v>44382</v>
      </c>
      <c r="C47" s="188"/>
      <c r="D47" s="189" t="s">
        <v>529</v>
      </c>
      <c r="E47" s="116" t="s">
        <v>623</v>
      </c>
      <c r="F47" s="116">
        <v>280.5</v>
      </c>
      <c r="G47" s="116">
        <v>273</v>
      </c>
      <c r="H47" s="116">
        <v>287.5</v>
      </c>
      <c r="I47" s="116" t="s">
        <v>669</v>
      </c>
      <c r="J47" s="122" t="s">
        <v>670</v>
      </c>
      <c r="K47" s="122">
        <f t="shared" si="9"/>
        <v>7</v>
      </c>
      <c r="L47" s="124">
        <f t="shared" ref="L47:L51" si="12">(F47*-0.07)/100</f>
        <v>-0.19635000000000002</v>
      </c>
      <c r="M47" s="125">
        <f t="shared" si="11"/>
        <v>2.4255436720142604E-2</v>
      </c>
      <c r="N47" s="122" t="s">
        <v>621</v>
      </c>
      <c r="O47" s="201">
        <v>44382</v>
      </c>
      <c r="P47" s="1"/>
      <c r="Q47" s="1"/>
      <c r="R47" s="6" t="s">
        <v>622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90">
        <v>12</v>
      </c>
      <c r="B48" s="191">
        <v>44383</v>
      </c>
      <c r="C48" s="192"/>
      <c r="D48" s="193" t="s">
        <v>671</v>
      </c>
      <c r="E48" s="194" t="s">
        <v>623</v>
      </c>
      <c r="F48" s="194">
        <v>473.5</v>
      </c>
      <c r="G48" s="194">
        <v>458</v>
      </c>
      <c r="H48" s="194">
        <v>458</v>
      </c>
      <c r="I48" s="194">
        <v>500</v>
      </c>
      <c r="J48" s="195" t="s">
        <v>672</v>
      </c>
      <c r="K48" s="195">
        <f t="shared" si="9"/>
        <v>-15.5</v>
      </c>
      <c r="L48" s="196">
        <f t="shared" si="12"/>
        <v>-0.33145000000000002</v>
      </c>
      <c r="M48" s="197">
        <f t="shared" si="11"/>
        <v>-3.3434952481520591E-2</v>
      </c>
      <c r="N48" s="195" t="s">
        <v>659</v>
      </c>
      <c r="O48" s="202">
        <v>44383</v>
      </c>
      <c r="P48" s="1"/>
      <c r="Q48" s="1"/>
      <c r="R48" s="6" t="s">
        <v>636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90">
        <v>13</v>
      </c>
      <c r="B49" s="191">
        <v>44383</v>
      </c>
      <c r="C49" s="192"/>
      <c r="D49" s="193" t="s">
        <v>529</v>
      </c>
      <c r="E49" s="194" t="s">
        <v>623</v>
      </c>
      <c r="F49" s="194">
        <v>281</v>
      </c>
      <c r="G49" s="194">
        <v>273</v>
      </c>
      <c r="H49" s="194">
        <v>273</v>
      </c>
      <c r="I49" s="194" t="s">
        <v>669</v>
      </c>
      <c r="J49" s="195" t="s">
        <v>673</v>
      </c>
      <c r="K49" s="195">
        <f t="shared" si="9"/>
        <v>-8</v>
      </c>
      <c r="L49" s="196">
        <f t="shared" si="12"/>
        <v>-0.19670000000000001</v>
      </c>
      <c r="M49" s="197">
        <f t="shared" si="11"/>
        <v>-2.9169750889679717E-2</v>
      </c>
      <c r="N49" s="195" t="s">
        <v>659</v>
      </c>
      <c r="O49" s="202">
        <v>44383</v>
      </c>
      <c r="P49" s="1"/>
      <c r="Q49" s="1"/>
      <c r="R49" s="6" t="s">
        <v>622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7">
        <v>14</v>
      </c>
      <c r="B50" s="117">
        <v>44383</v>
      </c>
      <c r="C50" s="188"/>
      <c r="D50" s="189" t="s">
        <v>164</v>
      </c>
      <c r="E50" s="116" t="s">
        <v>623</v>
      </c>
      <c r="F50" s="116">
        <v>1545</v>
      </c>
      <c r="G50" s="116">
        <v>1514</v>
      </c>
      <c r="H50" s="116">
        <v>1576</v>
      </c>
      <c r="I50" s="116" t="s">
        <v>674</v>
      </c>
      <c r="J50" s="122" t="s">
        <v>675</v>
      </c>
      <c r="K50" s="122">
        <f t="shared" si="9"/>
        <v>31</v>
      </c>
      <c r="L50" s="124">
        <f t="shared" si="12"/>
        <v>-1.0815000000000001</v>
      </c>
      <c r="M50" s="125">
        <f t="shared" si="11"/>
        <v>1.9364724919093853E-2</v>
      </c>
      <c r="N50" s="122" t="s">
        <v>621</v>
      </c>
      <c r="O50" s="201">
        <v>44383</v>
      </c>
      <c r="P50" s="1"/>
      <c r="Q50" s="1"/>
      <c r="R50" s="6" t="s">
        <v>622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7">
        <v>15</v>
      </c>
      <c r="B51" s="117">
        <v>44384</v>
      </c>
      <c r="C51" s="188"/>
      <c r="D51" s="189" t="s">
        <v>164</v>
      </c>
      <c r="E51" s="116" t="s">
        <v>623</v>
      </c>
      <c r="F51" s="116">
        <v>1532</v>
      </c>
      <c r="G51" s="116">
        <v>1490</v>
      </c>
      <c r="H51" s="116">
        <v>1562</v>
      </c>
      <c r="I51" s="116" t="s">
        <v>676</v>
      </c>
      <c r="J51" s="122" t="s">
        <v>677</v>
      </c>
      <c r="K51" s="122">
        <f t="shared" si="9"/>
        <v>30</v>
      </c>
      <c r="L51" s="124">
        <f t="shared" si="12"/>
        <v>-1.0724</v>
      </c>
      <c r="M51" s="125">
        <f t="shared" si="11"/>
        <v>1.8882245430809397E-2</v>
      </c>
      <c r="N51" s="122" t="s">
        <v>621</v>
      </c>
      <c r="O51" s="201">
        <v>44384</v>
      </c>
      <c r="P51" s="1"/>
      <c r="Q51" s="1"/>
      <c r="R51" s="6" t="s">
        <v>622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87">
        <v>16</v>
      </c>
      <c r="B52" s="117">
        <v>44384</v>
      </c>
      <c r="C52" s="188"/>
      <c r="D52" s="189" t="s">
        <v>437</v>
      </c>
      <c r="E52" s="116" t="s">
        <v>623</v>
      </c>
      <c r="F52" s="116">
        <v>1003.5</v>
      </c>
      <c r="G52" s="116">
        <v>970</v>
      </c>
      <c r="H52" s="116">
        <v>1034.5</v>
      </c>
      <c r="I52" s="116">
        <v>1060</v>
      </c>
      <c r="J52" s="122" t="s">
        <v>675</v>
      </c>
      <c r="K52" s="122">
        <f t="shared" si="9"/>
        <v>31</v>
      </c>
      <c r="L52" s="124">
        <f>(F52*-0.7)/100</f>
        <v>-7.0244999999999997</v>
      </c>
      <c r="M52" s="125">
        <f t="shared" si="11"/>
        <v>2.3891878425510712E-2</v>
      </c>
      <c r="N52" s="122" t="s">
        <v>621</v>
      </c>
      <c r="O52" s="126">
        <v>44385</v>
      </c>
      <c r="P52" s="1"/>
      <c r="Q52" s="1"/>
      <c r="R52" s="6" t="s">
        <v>636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87">
        <v>17</v>
      </c>
      <c r="B53" s="117">
        <v>44389</v>
      </c>
      <c r="C53" s="188"/>
      <c r="D53" s="189" t="s">
        <v>678</v>
      </c>
      <c r="E53" s="116" t="s">
        <v>623</v>
      </c>
      <c r="F53" s="116">
        <v>460</v>
      </c>
      <c r="G53" s="116">
        <v>448</v>
      </c>
      <c r="H53" s="116">
        <v>467.5</v>
      </c>
      <c r="I53" s="116">
        <v>485</v>
      </c>
      <c r="J53" s="122" t="s">
        <v>679</v>
      </c>
      <c r="K53" s="122">
        <f t="shared" si="9"/>
        <v>7.5</v>
      </c>
      <c r="L53" s="124">
        <f t="shared" ref="L53:L54" si="13">(F53*-0.07)/100</f>
        <v>-0.32200000000000001</v>
      </c>
      <c r="M53" s="125">
        <f t="shared" si="11"/>
        <v>1.5604347826086957E-2</v>
      </c>
      <c r="N53" s="122" t="s">
        <v>621</v>
      </c>
      <c r="O53" s="201">
        <v>44389</v>
      </c>
      <c r="P53" s="1"/>
      <c r="Q53" s="1"/>
      <c r="R53" s="6" t="s">
        <v>622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87">
        <v>18</v>
      </c>
      <c r="B54" s="117">
        <v>44389</v>
      </c>
      <c r="C54" s="188"/>
      <c r="D54" s="189" t="s">
        <v>680</v>
      </c>
      <c r="E54" s="116" t="s">
        <v>623</v>
      </c>
      <c r="F54" s="116">
        <v>850.5</v>
      </c>
      <c r="G54" s="116">
        <v>829</v>
      </c>
      <c r="H54" s="116">
        <v>869</v>
      </c>
      <c r="I54" s="116" t="s">
        <v>681</v>
      </c>
      <c r="J54" s="122" t="s">
        <v>682</v>
      </c>
      <c r="K54" s="122">
        <f t="shared" si="9"/>
        <v>18.5</v>
      </c>
      <c r="L54" s="124">
        <f t="shared" si="13"/>
        <v>-0.59535000000000005</v>
      </c>
      <c r="M54" s="125">
        <f t="shared" si="11"/>
        <v>2.1051910640799532E-2</v>
      </c>
      <c r="N54" s="122" t="s">
        <v>621</v>
      </c>
      <c r="O54" s="201">
        <v>44389</v>
      </c>
      <c r="P54" s="1"/>
      <c r="Q54" s="1"/>
      <c r="R54" s="6" t="s">
        <v>622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87">
        <v>19</v>
      </c>
      <c r="B55" s="117">
        <v>44390</v>
      </c>
      <c r="C55" s="188"/>
      <c r="D55" s="189" t="s">
        <v>678</v>
      </c>
      <c r="E55" s="116" t="s">
        <v>623</v>
      </c>
      <c r="F55" s="116">
        <v>461.5</v>
      </c>
      <c r="G55" s="116">
        <v>449</v>
      </c>
      <c r="H55" s="116">
        <v>474.5</v>
      </c>
      <c r="I55" s="116">
        <v>485</v>
      </c>
      <c r="J55" s="122" t="s">
        <v>717</v>
      </c>
      <c r="K55" s="122">
        <f t="shared" ref="K55" si="14">H55-F55</f>
        <v>13</v>
      </c>
      <c r="L55" s="124">
        <f>(F55*-0.7)/100</f>
        <v>-3.2304999999999997</v>
      </c>
      <c r="M55" s="125">
        <f t="shared" ref="M55" si="15">(K55+L55)/F55</f>
        <v>2.1169014084507044E-2</v>
      </c>
      <c r="N55" s="122" t="s">
        <v>621</v>
      </c>
      <c r="O55" s="126">
        <v>44392</v>
      </c>
      <c r="P55" s="1"/>
      <c r="Q55" s="1"/>
      <c r="R55" s="6" t="s">
        <v>622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87">
        <v>20</v>
      </c>
      <c r="B56" s="117">
        <v>44390</v>
      </c>
      <c r="C56" s="188"/>
      <c r="D56" s="189" t="s">
        <v>329</v>
      </c>
      <c r="E56" s="116" t="s">
        <v>623</v>
      </c>
      <c r="F56" s="116">
        <v>853.5</v>
      </c>
      <c r="G56" s="116">
        <v>829</v>
      </c>
      <c r="H56" s="116">
        <v>868</v>
      </c>
      <c r="I56" s="116" t="s">
        <v>681</v>
      </c>
      <c r="J56" s="122" t="s">
        <v>683</v>
      </c>
      <c r="K56" s="122">
        <f>H56-F56</f>
        <v>14.5</v>
      </c>
      <c r="L56" s="124">
        <f>(F56*-0.07)/100</f>
        <v>-0.59745000000000004</v>
      </c>
      <c r="M56" s="125">
        <f>(K56+L56)/F56</f>
        <v>1.6288869361452841E-2</v>
      </c>
      <c r="N56" s="122" t="s">
        <v>621</v>
      </c>
      <c r="O56" s="201">
        <v>44390</v>
      </c>
      <c r="P56" s="1"/>
      <c r="Q56" s="1"/>
      <c r="R56" s="6" t="s">
        <v>622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87">
        <v>21</v>
      </c>
      <c r="B57" s="117">
        <v>44391</v>
      </c>
      <c r="C57" s="188"/>
      <c r="D57" s="189" t="s">
        <v>584</v>
      </c>
      <c r="E57" s="116" t="s">
        <v>623</v>
      </c>
      <c r="F57" s="116">
        <v>342</v>
      </c>
      <c r="G57" s="116">
        <v>330</v>
      </c>
      <c r="H57" s="116">
        <v>355</v>
      </c>
      <c r="I57" s="116">
        <v>365</v>
      </c>
      <c r="J57" s="122" t="s">
        <v>717</v>
      </c>
      <c r="K57" s="122">
        <f t="shared" ref="K57:K59" si="16">H57-F57</f>
        <v>13</v>
      </c>
      <c r="L57" s="124">
        <f>(F57*-0.7)/100</f>
        <v>-2.3939999999999997</v>
      </c>
      <c r="M57" s="125">
        <f t="shared" ref="M57:M59" si="17">(K57+L57)/F57</f>
        <v>3.1011695906432747E-2</v>
      </c>
      <c r="N57" s="122" t="s">
        <v>621</v>
      </c>
      <c r="O57" s="126">
        <v>44392</v>
      </c>
      <c r="P57" s="1"/>
      <c r="Q57" s="1"/>
      <c r="R57" s="6" t="s">
        <v>636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372">
        <v>22</v>
      </c>
      <c r="B58" s="395">
        <v>44392</v>
      </c>
      <c r="C58" s="374"/>
      <c r="D58" s="375" t="s">
        <v>42</v>
      </c>
      <c r="E58" s="376" t="s">
        <v>623</v>
      </c>
      <c r="F58" s="376">
        <v>225.5</v>
      </c>
      <c r="G58" s="376">
        <v>219</v>
      </c>
      <c r="H58" s="376">
        <v>219</v>
      </c>
      <c r="I58" s="376" t="s">
        <v>985</v>
      </c>
      <c r="J58" s="377" t="s">
        <v>1015</v>
      </c>
      <c r="K58" s="378">
        <f t="shared" si="16"/>
        <v>-6.5</v>
      </c>
      <c r="L58" s="379">
        <f t="shared" ref="L58:L59" si="18">(F58*-0.7)/100</f>
        <v>-1.5785</v>
      </c>
      <c r="M58" s="380">
        <f t="shared" si="17"/>
        <v>-3.5824833702882482E-2</v>
      </c>
      <c r="N58" s="195" t="s">
        <v>659</v>
      </c>
      <c r="O58" s="198">
        <v>44396</v>
      </c>
      <c r="P58" s="1"/>
      <c r="Q58" s="1"/>
      <c r="R58" s="6" t="s">
        <v>622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87">
        <v>23</v>
      </c>
      <c r="B59" s="117">
        <v>44392</v>
      </c>
      <c r="C59" s="188"/>
      <c r="D59" s="189" t="s">
        <v>986</v>
      </c>
      <c r="E59" s="116" t="s">
        <v>623</v>
      </c>
      <c r="F59" s="116">
        <v>2095</v>
      </c>
      <c r="G59" s="116">
        <v>2045</v>
      </c>
      <c r="H59" s="116">
        <v>2135</v>
      </c>
      <c r="I59" s="116">
        <v>2190</v>
      </c>
      <c r="J59" s="122" t="s">
        <v>786</v>
      </c>
      <c r="K59" s="122">
        <f t="shared" si="16"/>
        <v>40</v>
      </c>
      <c r="L59" s="124">
        <f t="shared" si="18"/>
        <v>-14.664999999999999</v>
      </c>
      <c r="M59" s="125">
        <f t="shared" si="17"/>
        <v>1.2093078758949881E-2</v>
      </c>
      <c r="N59" s="122" t="s">
        <v>621</v>
      </c>
      <c r="O59" s="126">
        <v>44396</v>
      </c>
      <c r="P59" s="1"/>
      <c r="Q59" s="1"/>
      <c r="R59" s="6" t="s">
        <v>636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187">
        <v>24</v>
      </c>
      <c r="B60" s="117">
        <v>44392</v>
      </c>
      <c r="C60" s="188"/>
      <c r="D60" s="189" t="s">
        <v>278</v>
      </c>
      <c r="E60" s="116" t="s">
        <v>623</v>
      </c>
      <c r="F60" s="116">
        <v>580</v>
      </c>
      <c r="G60" s="116">
        <v>564</v>
      </c>
      <c r="H60" s="116">
        <v>596</v>
      </c>
      <c r="I60" s="116" t="s">
        <v>987</v>
      </c>
      <c r="J60" s="122" t="s">
        <v>979</v>
      </c>
      <c r="K60" s="122">
        <f>H60-F60</f>
        <v>16</v>
      </c>
      <c r="L60" s="124">
        <f>(F60*-0.07)/100</f>
        <v>-0.40600000000000003</v>
      </c>
      <c r="M60" s="125">
        <f>(K60+L60)/F60</f>
        <v>2.6886206896551725E-2</v>
      </c>
      <c r="N60" s="122" t="s">
        <v>621</v>
      </c>
      <c r="O60" s="201">
        <v>44392</v>
      </c>
      <c r="P60" s="1"/>
      <c r="Q60" s="1"/>
      <c r="R60" s="6" t="s">
        <v>622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82">
        <v>25</v>
      </c>
      <c r="B61" s="128">
        <v>44392</v>
      </c>
      <c r="C61" s="184"/>
      <c r="D61" s="185" t="s">
        <v>269</v>
      </c>
      <c r="E61" s="127" t="s">
        <v>623</v>
      </c>
      <c r="F61" s="127" t="s">
        <v>988</v>
      </c>
      <c r="G61" s="127">
        <v>649</v>
      </c>
      <c r="H61" s="127"/>
      <c r="I61" s="127" t="s">
        <v>989</v>
      </c>
      <c r="J61" s="133" t="s">
        <v>630</v>
      </c>
      <c r="K61" s="133"/>
      <c r="L61" s="134"/>
      <c r="M61" s="135"/>
      <c r="N61" s="133"/>
      <c r="O61" s="136"/>
      <c r="P61" s="1"/>
      <c r="Q61" s="1"/>
      <c r="R61" s="6" t="s">
        <v>636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392">
        <v>26</v>
      </c>
      <c r="B62" s="382">
        <v>44393</v>
      </c>
      <c r="C62" s="383"/>
      <c r="D62" s="393" t="s">
        <v>329</v>
      </c>
      <c r="E62" s="369" t="s">
        <v>623</v>
      </c>
      <c r="F62" s="369">
        <v>850.5</v>
      </c>
      <c r="G62" s="369">
        <v>825</v>
      </c>
      <c r="H62" s="369">
        <v>864.5</v>
      </c>
      <c r="I62" s="369">
        <v>895</v>
      </c>
      <c r="J62" s="122" t="s">
        <v>716</v>
      </c>
      <c r="K62" s="122">
        <f>H62-F62</f>
        <v>14</v>
      </c>
      <c r="L62" s="124">
        <f>(F62*-0.07)/100</f>
        <v>-0.59535000000000005</v>
      </c>
      <c r="M62" s="125">
        <f>(K62+L62)/F62</f>
        <v>1.5760905349794237E-2</v>
      </c>
      <c r="N62" s="122" t="s">
        <v>621</v>
      </c>
      <c r="O62" s="201">
        <v>44393</v>
      </c>
      <c r="P62" s="1"/>
      <c r="Q62" s="1"/>
      <c r="R62" s="6" t="s">
        <v>622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72">
        <v>27</v>
      </c>
      <c r="B63" s="395">
        <v>44393</v>
      </c>
      <c r="C63" s="374"/>
      <c r="D63" s="375" t="s">
        <v>1012</v>
      </c>
      <c r="E63" s="376" t="s">
        <v>623</v>
      </c>
      <c r="F63" s="376">
        <v>310</v>
      </c>
      <c r="G63" s="376">
        <v>300</v>
      </c>
      <c r="H63" s="376">
        <v>300</v>
      </c>
      <c r="I63" s="376">
        <v>330</v>
      </c>
      <c r="J63" s="377" t="s">
        <v>1016</v>
      </c>
      <c r="K63" s="378">
        <f t="shared" ref="K63" si="19">H63-F63</f>
        <v>-10</v>
      </c>
      <c r="L63" s="379">
        <f t="shared" ref="L63" si="20">(F63*-0.7)/100</f>
        <v>-2.17</v>
      </c>
      <c r="M63" s="380">
        <f t="shared" ref="M63" si="21">(K63+L63)/F63</f>
        <v>-3.9258064516129031E-2</v>
      </c>
      <c r="N63" s="195" t="s">
        <v>659</v>
      </c>
      <c r="O63" s="198">
        <v>44396</v>
      </c>
      <c r="P63" s="1"/>
      <c r="Q63" s="1"/>
      <c r="R63" s="6" t="s">
        <v>636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182">
        <v>28</v>
      </c>
      <c r="B64" s="183">
        <v>44397</v>
      </c>
      <c r="C64" s="184"/>
      <c r="D64" s="185" t="s">
        <v>329</v>
      </c>
      <c r="E64" s="127" t="s">
        <v>623</v>
      </c>
      <c r="F64" s="127" t="s">
        <v>1044</v>
      </c>
      <c r="G64" s="127">
        <v>821</v>
      </c>
      <c r="H64" s="127"/>
      <c r="I64" s="396">
        <v>895</v>
      </c>
      <c r="J64" s="397" t="s">
        <v>630</v>
      </c>
      <c r="K64" s="398"/>
      <c r="L64" s="399"/>
      <c r="M64" s="400"/>
      <c r="N64" s="397"/>
      <c r="O64" s="401"/>
      <c r="P64" s="1"/>
      <c r="Q64" s="1"/>
      <c r="R64" s="6" t="s">
        <v>622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408">
        <v>29</v>
      </c>
      <c r="B65" s="409">
        <v>44397</v>
      </c>
      <c r="C65" s="410"/>
      <c r="D65" s="411" t="s">
        <v>126</v>
      </c>
      <c r="E65" s="412" t="s">
        <v>623</v>
      </c>
      <c r="F65" s="412">
        <v>640.5</v>
      </c>
      <c r="G65" s="412">
        <v>619</v>
      </c>
      <c r="H65" s="412">
        <v>643</v>
      </c>
      <c r="I65" s="412" t="s">
        <v>1045</v>
      </c>
      <c r="J65" s="413" t="s">
        <v>1046</v>
      </c>
      <c r="K65" s="413">
        <f>H65-F65</f>
        <v>2.5</v>
      </c>
      <c r="L65" s="414">
        <f>(F65*-0.07)/100</f>
        <v>-0.44835000000000003</v>
      </c>
      <c r="M65" s="415">
        <f>(K65+L65)/F65</f>
        <v>3.2032006245120998E-3</v>
      </c>
      <c r="N65" s="413" t="s">
        <v>864</v>
      </c>
      <c r="O65" s="416">
        <v>44397</v>
      </c>
      <c r="P65" s="1"/>
      <c r="Q65" s="1"/>
      <c r="R65" s="6" t="s">
        <v>622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82">
        <v>30</v>
      </c>
      <c r="B66" s="128">
        <v>44399</v>
      </c>
      <c r="C66" s="184"/>
      <c r="D66" s="185" t="s">
        <v>146</v>
      </c>
      <c r="E66" s="127" t="s">
        <v>623</v>
      </c>
      <c r="F66" s="127" t="s">
        <v>1074</v>
      </c>
      <c r="G66" s="127">
        <v>444</v>
      </c>
      <c r="H66" s="127"/>
      <c r="I66" s="396">
        <v>485</v>
      </c>
      <c r="J66" s="397" t="s">
        <v>630</v>
      </c>
      <c r="K66" s="398"/>
      <c r="L66" s="399"/>
      <c r="M66" s="400"/>
      <c r="N66" s="397"/>
      <c r="O66" s="401"/>
      <c r="P66" s="1"/>
      <c r="Q66" s="1"/>
      <c r="R66" s="6" t="s">
        <v>622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182">
        <v>31</v>
      </c>
      <c r="B67" s="183">
        <v>44399</v>
      </c>
      <c r="C67" s="184"/>
      <c r="D67" s="185" t="s">
        <v>540</v>
      </c>
      <c r="E67" s="127" t="s">
        <v>623</v>
      </c>
      <c r="F67" s="127" t="s">
        <v>1078</v>
      </c>
      <c r="G67" s="127">
        <v>2040</v>
      </c>
      <c r="H67" s="127"/>
      <c r="I67" s="396" t="s">
        <v>1079</v>
      </c>
      <c r="J67" s="397" t="s">
        <v>630</v>
      </c>
      <c r="K67" s="398"/>
      <c r="L67" s="399"/>
      <c r="M67" s="400"/>
      <c r="N67" s="397"/>
      <c r="O67" s="401"/>
      <c r="P67" s="1"/>
      <c r="Q67" s="1"/>
      <c r="R67" s="6" t="s">
        <v>622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182"/>
      <c r="B68" s="128"/>
      <c r="C68" s="184"/>
      <c r="D68" s="185"/>
      <c r="E68" s="127"/>
      <c r="F68" s="127"/>
      <c r="G68" s="127"/>
      <c r="H68" s="127"/>
      <c r="I68" s="127"/>
      <c r="J68" s="133"/>
      <c r="K68" s="133"/>
      <c r="L68" s="134"/>
      <c r="M68" s="135"/>
      <c r="N68" s="133"/>
      <c r="O68" s="136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82"/>
      <c r="B69" s="128"/>
      <c r="C69" s="184"/>
      <c r="D69" s="185"/>
      <c r="E69" s="127"/>
      <c r="F69" s="127"/>
      <c r="G69" s="127"/>
      <c r="H69" s="127"/>
      <c r="I69" s="127"/>
      <c r="J69" s="133"/>
      <c r="K69" s="133"/>
      <c r="L69" s="134"/>
      <c r="M69" s="135"/>
      <c r="N69" s="133"/>
      <c r="O69" s="136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203"/>
      <c r="B71" s="149"/>
      <c r="C71" s="204"/>
      <c r="D71" s="205"/>
      <c r="E71" s="148"/>
      <c r="F71" s="148"/>
      <c r="G71" s="148"/>
      <c r="H71" s="148"/>
      <c r="I71" s="148"/>
      <c r="J71" s="206"/>
      <c r="K71" s="206"/>
      <c r="L71" s="207"/>
      <c r="M71" s="208"/>
      <c r="N71" s="154"/>
      <c r="O71" s="209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44.25" customHeight="1">
      <c r="A72" s="160" t="s">
        <v>646</v>
      </c>
      <c r="B72" s="204"/>
      <c r="C72" s="204"/>
      <c r="D72" s="1"/>
      <c r="E72" s="6"/>
      <c r="F72" s="6"/>
      <c r="G72" s="6"/>
      <c r="H72" s="6" t="s">
        <v>684</v>
      </c>
      <c r="I72" s="6"/>
      <c r="J72" s="6"/>
      <c r="K72" s="156"/>
      <c r="L72" s="208"/>
      <c r="M72" s="156"/>
      <c r="N72" s="157"/>
      <c r="O72" s="156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38" ht="12.75" customHeight="1">
      <c r="A73" s="167" t="s">
        <v>647</v>
      </c>
      <c r="B73" s="160"/>
      <c r="C73" s="160"/>
      <c r="D73" s="160"/>
      <c r="E73" s="44"/>
      <c r="F73" s="168" t="s">
        <v>648</v>
      </c>
      <c r="G73" s="61"/>
      <c r="H73" s="44"/>
      <c r="I73" s="61"/>
      <c r="J73" s="6"/>
      <c r="K73" s="210"/>
      <c r="L73" s="211"/>
      <c r="M73" s="6"/>
      <c r="N73" s="150"/>
      <c r="O73" s="212"/>
      <c r="P73" s="44"/>
      <c r="Q73" s="44"/>
      <c r="R73" s="6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</row>
    <row r="74" spans="1:38" ht="14.25" customHeight="1">
      <c r="A74" s="167"/>
      <c r="B74" s="160"/>
      <c r="C74" s="160"/>
      <c r="D74" s="160"/>
      <c r="E74" s="6"/>
      <c r="F74" s="168" t="s">
        <v>650</v>
      </c>
      <c r="G74" s="61"/>
      <c r="H74" s="44"/>
      <c r="I74" s="61"/>
      <c r="J74" s="6"/>
      <c r="K74" s="210"/>
      <c r="L74" s="211"/>
      <c r="M74" s="6"/>
      <c r="N74" s="150"/>
      <c r="O74" s="212"/>
      <c r="P74" s="44"/>
      <c r="Q74" s="44"/>
      <c r="R74" s="6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</row>
    <row r="75" spans="1:38" ht="14.25" customHeight="1">
      <c r="A75" s="160"/>
      <c r="B75" s="160"/>
      <c r="C75" s="160"/>
      <c r="D75" s="160"/>
      <c r="E75" s="6"/>
      <c r="F75" s="6"/>
      <c r="G75" s="6"/>
      <c r="H75" s="6"/>
      <c r="I75" s="6"/>
      <c r="J75" s="173"/>
      <c r="K75" s="170"/>
      <c r="L75" s="171"/>
      <c r="M75" s="6"/>
      <c r="N75" s="174"/>
      <c r="O75" s="1"/>
      <c r="P75" s="44"/>
      <c r="Q75" s="44"/>
      <c r="R75" s="6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</row>
    <row r="76" spans="1:38" ht="12.75" customHeight="1">
      <c r="A76" s="213" t="s">
        <v>685</v>
      </c>
      <c r="B76" s="213"/>
      <c r="C76" s="213"/>
      <c r="D76" s="213"/>
      <c r="E76" s="6"/>
      <c r="F76" s="6"/>
      <c r="G76" s="6"/>
      <c r="H76" s="6"/>
      <c r="I76" s="6"/>
      <c r="J76" s="6"/>
      <c r="K76" s="6"/>
      <c r="L76" s="6"/>
      <c r="M76" s="6"/>
      <c r="N76" s="6"/>
      <c r="O76" s="24"/>
      <c r="Q76" s="44"/>
      <c r="R76" s="6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</row>
    <row r="77" spans="1:38" ht="38.25" customHeight="1">
      <c r="A77" s="102" t="s">
        <v>16</v>
      </c>
      <c r="B77" s="102" t="s">
        <v>590</v>
      </c>
      <c r="C77" s="102"/>
      <c r="D77" s="103" t="s">
        <v>607</v>
      </c>
      <c r="E77" s="102" t="s">
        <v>608</v>
      </c>
      <c r="F77" s="102" t="s">
        <v>609</v>
      </c>
      <c r="G77" s="102" t="s">
        <v>652</v>
      </c>
      <c r="H77" s="102" t="s">
        <v>611</v>
      </c>
      <c r="I77" s="102" t="s">
        <v>612</v>
      </c>
      <c r="J77" s="101" t="s">
        <v>613</v>
      </c>
      <c r="K77" s="214" t="s">
        <v>686</v>
      </c>
      <c r="L77" s="104" t="s">
        <v>615</v>
      </c>
      <c r="M77" s="214" t="s">
        <v>687</v>
      </c>
      <c r="N77" s="102" t="s">
        <v>688</v>
      </c>
      <c r="O77" s="101" t="s">
        <v>617</v>
      </c>
      <c r="P77" s="103" t="s">
        <v>618</v>
      </c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3.5" customHeight="1">
      <c r="A78" s="215">
        <v>1</v>
      </c>
      <c r="B78" s="117">
        <v>44376</v>
      </c>
      <c r="C78" s="119"/>
      <c r="D78" s="216" t="s">
        <v>689</v>
      </c>
      <c r="E78" s="116" t="s">
        <v>623</v>
      </c>
      <c r="F78" s="116">
        <v>426.5</v>
      </c>
      <c r="G78" s="116">
        <v>418</v>
      </c>
      <c r="H78" s="116">
        <v>432</v>
      </c>
      <c r="I78" s="122">
        <v>445</v>
      </c>
      <c r="J78" s="122" t="s">
        <v>664</v>
      </c>
      <c r="K78" s="217">
        <f t="shared" ref="K78:K87" si="22">H78-F78</f>
        <v>5.5</v>
      </c>
      <c r="L78" s="218">
        <f t="shared" ref="L78:L87" si="23">(H78*N78)*0.07%</f>
        <v>453.60000000000008</v>
      </c>
      <c r="M78" s="219">
        <f t="shared" ref="M78:M87" si="24">(K78*N78)-L78</f>
        <v>7796.4</v>
      </c>
      <c r="N78" s="122">
        <v>1500</v>
      </c>
      <c r="O78" s="123" t="s">
        <v>621</v>
      </c>
      <c r="P78" s="126">
        <v>44382</v>
      </c>
      <c r="Q78" s="220"/>
      <c r="R78" s="6" t="s">
        <v>622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215">
        <v>2</v>
      </c>
      <c r="B79" s="117">
        <v>44377</v>
      </c>
      <c r="C79" s="119"/>
      <c r="D79" s="216" t="s">
        <v>690</v>
      </c>
      <c r="E79" s="116" t="s">
        <v>623</v>
      </c>
      <c r="F79" s="116">
        <v>1679</v>
      </c>
      <c r="G79" s="116">
        <v>1645</v>
      </c>
      <c r="H79" s="116">
        <v>1702</v>
      </c>
      <c r="I79" s="122">
        <v>1740</v>
      </c>
      <c r="J79" s="122" t="s">
        <v>632</v>
      </c>
      <c r="K79" s="217">
        <f t="shared" si="22"/>
        <v>23</v>
      </c>
      <c r="L79" s="218">
        <f t="shared" si="23"/>
        <v>416.99000000000007</v>
      </c>
      <c r="M79" s="219">
        <f t="shared" si="24"/>
        <v>7633.01</v>
      </c>
      <c r="N79" s="122">
        <v>350</v>
      </c>
      <c r="O79" s="123" t="s">
        <v>621</v>
      </c>
      <c r="P79" s="126">
        <v>44378</v>
      </c>
      <c r="Q79" s="220"/>
      <c r="R79" s="6" t="s">
        <v>636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215">
        <v>3</v>
      </c>
      <c r="B80" s="117">
        <v>44377</v>
      </c>
      <c r="C80" s="119"/>
      <c r="D80" s="216" t="s">
        <v>691</v>
      </c>
      <c r="E80" s="116" t="s">
        <v>623</v>
      </c>
      <c r="F80" s="116">
        <v>755</v>
      </c>
      <c r="G80" s="116">
        <v>745</v>
      </c>
      <c r="H80" s="116">
        <v>762</v>
      </c>
      <c r="I80" s="122">
        <v>775</v>
      </c>
      <c r="J80" s="122" t="s">
        <v>670</v>
      </c>
      <c r="K80" s="217">
        <f t="shared" si="22"/>
        <v>7</v>
      </c>
      <c r="L80" s="218">
        <f t="shared" si="23"/>
        <v>640.08000000000004</v>
      </c>
      <c r="M80" s="219">
        <f t="shared" si="24"/>
        <v>7759.92</v>
      </c>
      <c r="N80" s="122">
        <v>1200</v>
      </c>
      <c r="O80" s="123" t="s">
        <v>621</v>
      </c>
      <c r="P80" s="126">
        <v>44382</v>
      </c>
      <c r="Q80" s="220"/>
      <c r="R80" s="6" t="s">
        <v>622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215">
        <v>4</v>
      </c>
      <c r="B81" s="117">
        <v>44377</v>
      </c>
      <c r="C81" s="119"/>
      <c r="D81" s="216" t="s">
        <v>692</v>
      </c>
      <c r="E81" s="116" t="s">
        <v>623</v>
      </c>
      <c r="F81" s="116">
        <v>2482.5</v>
      </c>
      <c r="G81" s="116">
        <v>2440</v>
      </c>
      <c r="H81" s="116">
        <v>2507.5</v>
      </c>
      <c r="I81" s="122" t="s">
        <v>693</v>
      </c>
      <c r="J81" s="122" t="s">
        <v>694</v>
      </c>
      <c r="K81" s="217">
        <f t="shared" si="22"/>
        <v>25</v>
      </c>
      <c r="L81" s="218">
        <f t="shared" si="23"/>
        <v>526.57500000000005</v>
      </c>
      <c r="M81" s="219">
        <f t="shared" si="24"/>
        <v>6973.4250000000002</v>
      </c>
      <c r="N81" s="122">
        <v>300</v>
      </c>
      <c r="O81" s="123" t="s">
        <v>621</v>
      </c>
      <c r="P81" s="126">
        <v>44382</v>
      </c>
      <c r="Q81" s="220"/>
      <c r="R81" s="6" t="s">
        <v>636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3.5" customHeight="1">
      <c r="A82" s="215">
        <v>5</v>
      </c>
      <c r="B82" s="117">
        <v>44378</v>
      </c>
      <c r="C82" s="119"/>
      <c r="D82" s="216" t="s">
        <v>695</v>
      </c>
      <c r="E82" s="116" t="s">
        <v>623</v>
      </c>
      <c r="F82" s="116">
        <v>687.5</v>
      </c>
      <c r="G82" s="116">
        <v>676</v>
      </c>
      <c r="H82" s="116">
        <v>695</v>
      </c>
      <c r="I82" s="122" t="s">
        <v>696</v>
      </c>
      <c r="J82" s="122" t="s">
        <v>697</v>
      </c>
      <c r="K82" s="217">
        <f t="shared" si="22"/>
        <v>7.5</v>
      </c>
      <c r="L82" s="218">
        <f t="shared" si="23"/>
        <v>535.15000000000009</v>
      </c>
      <c r="M82" s="219">
        <f t="shared" si="24"/>
        <v>7714.85</v>
      </c>
      <c r="N82" s="122">
        <v>1100</v>
      </c>
      <c r="O82" s="123" t="s">
        <v>621</v>
      </c>
      <c r="P82" s="126">
        <v>44390</v>
      </c>
      <c r="Q82" s="220"/>
      <c r="R82" s="6" t="s">
        <v>622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15">
        <v>6</v>
      </c>
      <c r="B83" s="117">
        <v>44379</v>
      </c>
      <c r="C83" s="119"/>
      <c r="D83" s="216" t="s">
        <v>698</v>
      </c>
      <c r="E83" s="116" t="s">
        <v>623</v>
      </c>
      <c r="F83" s="116">
        <v>861.5</v>
      </c>
      <c r="G83" s="116">
        <v>844</v>
      </c>
      <c r="H83" s="116">
        <v>871.5</v>
      </c>
      <c r="I83" s="122" t="s">
        <v>699</v>
      </c>
      <c r="J83" s="122" t="s">
        <v>635</v>
      </c>
      <c r="K83" s="217">
        <f t="shared" si="22"/>
        <v>10</v>
      </c>
      <c r="L83" s="218">
        <f t="shared" si="23"/>
        <v>518.54250000000002</v>
      </c>
      <c r="M83" s="219">
        <f t="shared" si="24"/>
        <v>7981.4575000000004</v>
      </c>
      <c r="N83" s="122">
        <v>850</v>
      </c>
      <c r="O83" s="123" t="s">
        <v>621</v>
      </c>
      <c r="P83" s="201">
        <v>44379</v>
      </c>
      <c r="Q83" s="220"/>
      <c r="R83" s="6" t="s">
        <v>622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15">
        <v>7</v>
      </c>
      <c r="B84" s="117">
        <v>44379</v>
      </c>
      <c r="C84" s="119"/>
      <c r="D84" s="216" t="s">
        <v>690</v>
      </c>
      <c r="E84" s="116" t="s">
        <v>623</v>
      </c>
      <c r="F84" s="116">
        <v>1691.5</v>
      </c>
      <c r="G84" s="116">
        <v>1655</v>
      </c>
      <c r="H84" s="116">
        <v>1711</v>
      </c>
      <c r="I84" s="122">
        <v>1750</v>
      </c>
      <c r="J84" s="122" t="s">
        <v>700</v>
      </c>
      <c r="K84" s="217">
        <f t="shared" si="22"/>
        <v>19.5</v>
      </c>
      <c r="L84" s="218">
        <f t="shared" si="23"/>
        <v>419.19500000000005</v>
      </c>
      <c r="M84" s="219">
        <f t="shared" si="24"/>
        <v>6405.8050000000003</v>
      </c>
      <c r="N84" s="122">
        <v>350</v>
      </c>
      <c r="O84" s="123" t="s">
        <v>621</v>
      </c>
      <c r="P84" s="126">
        <v>44384</v>
      </c>
      <c r="Q84" s="220"/>
      <c r="R84" s="6" t="s">
        <v>636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15">
        <v>8</v>
      </c>
      <c r="B85" s="117">
        <v>44379</v>
      </c>
      <c r="C85" s="119"/>
      <c r="D85" s="216" t="s">
        <v>701</v>
      </c>
      <c r="E85" s="116" t="s">
        <v>623</v>
      </c>
      <c r="F85" s="116">
        <v>3555</v>
      </c>
      <c r="G85" s="116">
        <v>3490</v>
      </c>
      <c r="H85" s="116">
        <v>3597.5</v>
      </c>
      <c r="I85" s="122" t="s">
        <v>702</v>
      </c>
      <c r="J85" s="122" t="s">
        <v>703</v>
      </c>
      <c r="K85" s="217">
        <f t="shared" si="22"/>
        <v>42.5</v>
      </c>
      <c r="L85" s="218">
        <f t="shared" si="23"/>
        <v>503.65000000000009</v>
      </c>
      <c r="M85" s="219">
        <f t="shared" si="24"/>
        <v>7996.35</v>
      </c>
      <c r="N85" s="122">
        <v>200</v>
      </c>
      <c r="O85" s="123" t="s">
        <v>621</v>
      </c>
      <c r="P85" s="126">
        <v>44382</v>
      </c>
      <c r="Q85" s="220"/>
      <c r="R85" s="6" t="s">
        <v>622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21">
        <v>9</v>
      </c>
      <c r="B86" s="191">
        <v>44382</v>
      </c>
      <c r="C86" s="222"/>
      <c r="D86" s="223" t="s">
        <v>698</v>
      </c>
      <c r="E86" s="194" t="s">
        <v>623</v>
      </c>
      <c r="F86" s="194">
        <v>868</v>
      </c>
      <c r="G86" s="194">
        <v>850</v>
      </c>
      <c r="H86" s="194">
        <v>855</v>
      </c>
      <c r="I86" s="195" t="s">
        <v>704</v>
      </c>
      <c r="J86" s="195" t="s">
        <v>705</v>
      </c>
      <c r="K86" s="224">
        <f t="shared" si="22"/>
        <v>-13</v>
      </c>
      <c r="L86" s="225">
        <f t="shared" si="23"/>
        <v>508.72500000000008</v>
      </c>
      <c r="M86" s="226">
        <f t="shared" si="24"/>
        <v>-11558.725</v>
      </c>
      <c r="N86" s="195">
        <v>850</v>
      </c>
      <c r="O86" s="227" t="s">
        <v>659</v>
      </c>
      <c r="P86" s="198">
        <v>44384</v>
      </c>
      <c r="Q86" s="220"/>
      <c r="R86" s="6" t="s">
        <v>622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21">
        <v>10</v>
      </c>
      <c r="B87" s="191">
        <v>44382</v>
      </c>
      <c r="C87" s="229"/>
      <c r="D87" s="223" t="s">
        <v>701</v>
      </c>
      <c r="E87" s="194" t="s">
        <v>623</v>
      </c>
      <c r="F87" s="194">
        <v>3545</v>
      </c>
      <c r="G87" s="194">
        <v>3480</v>
      </c>
      <c r="H87" s="194">
        <v>3480</v>
      </c>
      <c r="I87" s="195" t="s">
        <v>702</v>
      </c>
      <c r="J87" s="195" t="s">
        <v>976</v>
      </c>
      <c r="K87" s="224">
        <f t="shared" si="22"/>
        <v>-65</v>
      </c>
      <c r="L87" s="225">
        <f t="shared" si="23"/>
        <v>487.20000000000005</v>
      </c>
      <c r="M87" s="226">
        <f t="shared" si="24"/>
        <v>-13487.2</v>
      </c>
      <c r="N87" s="195">
        <v>200</v>
      </c>
      <c r="O87" s="227" t="s">
        <v>659</v>
      </c>
      <c r="P87" s="198">
        <v>44391</v>
      </c>
      <c r="Q87" s="220"/>
      <c r="R87" s="6" t="s">
        <v>636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21">
        <v>11</v>
      </c>
      <c r="B88" s="191">
        <v>44383</v>
      </c>
      <c r="C88" s="222"/>
      <c r="D88" s="223" t="s">
        <v>706</v>
      </c>
      <c r="E88" s="194" t="s">
        <v>623</v>
      </c>
      <c r="F88" s="194">
        <v>1031.5</v>
      </c>
      <c r="G88" s="194">
        <v>1012</v>
      </c>
      <c r="H88" s="194">
        <v>1012</v>
      </c>
      <c r="I88" s="195" t="s">
        <v>707</v>
      </c>
      <c r="J88" s="195" t="s">
        <v>708</v>
      </c>
      <c r="K88" s="224">
        <f t="shared" ref="K88:K98" si="25">H88-F88</f>
        <v>-19.5</v>
      </c>
      <c r="L88" s="225">
        <f t="shared" ref="L88:L98" si="26">(H88*N88)*0.07%</f>
        <v>531.30000000000007</v>
      </c>
      <c r="M88" s="226">
        <f t="shared" ref="M88:M98" si="27">(K88*N88)-L88</f>
        <v>-15156.3</v>
      </c>
      <c r="N88" s="195">
        <v>750</v>
      </c>
      <c r="O88" s="227" t="s">
        <v>659</v>
      </c>
      <c r="P88" s="198">
        <v>44385</v>
      </c>
      <c r="Q88" s="220"/>
      <c r="R88" s="6" t="s">
        <v>622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15">
        <v>12</v>
      </c>
      <c r="B89" s="117">
        <v>44383</v>
      </c>
      <c r="C89" s="119"/>
      <c r="D89" s="216" t="s">
        <v>709</v>
      </c>
      <c r="E89" s="116" t="s">
        <v>623</v>
      </c>
      <c r="F89" s="116">
        <v>4020</v>
      </c>
      <c r="G89" s="116">
        <v>3930</v>
      </c>
      <c r="H89" s="116">
        <v>4072.5</v>
      </c>
      <c r="I89" s="122">
        <v>4250</v>
      </c>
      <c r="J89" s="122">
        <v>6</v>
      </c>
      <c r="K89" s="217">
        <f t="shared" si="25"/>
        <v>52.5</v>
      </c>
      <c r="L89" s="218">
        <f t="shared" si="26"/>
        <v>427.61250000000007</v>
      </c>
      <c r="M89" s="219">
        <f t="shared" si="27"/>
        <v>7447.3874999999998</v>
      </c>
      <c r="N89" s="122">
        <v>150</v>
      </c>
      <c r="O89" s="123" t="s">
        <v>621</v>
      </c>
      <c r="P89" s="126">
        <v>44384</v>
      </c>
      <c r="Q89" s="220"/>
      <c r="R89" s="6" t="s">
        <v>636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5">
        <v>13</v>
      </c>
      <c r="B90" s="200">
        <v>44384</v>
      </c>
      <c r="C90" s="119"/>
      <c r="D90" s="216" t="s">
        <v>710</v>
      </c>
      <c r="E90" s="116" t="s">
        <v>623</v>
      </c>
      <c r="F90" s="116">
        <v>1144</v>
      </c>
      <c r="G90" s="116">
        <v>1129</v>
      </c>
      <c r="H90" s="116">
        <v>1153.5</v>
      </c>
      <c r="I90" s="122">
        <v>1175</v>
      </c>
      <c r="J90" s="122" t="s">
        <v>711</v>
      </c>
      <c r="K90" s="217">
        <f t="shared" si="25"/>
        <v>9.5</v>
      </c>
      <c r="L90" s="218">
        <f t="shared" si="26"/>
        <v>686.3325000000001</v>
      </c>
      <c r="M90" s="219">
        <f t="shared" si="27"/>
        <v>7388.6674999999996</v>
      </c>
      <c r="N90" s="122">
        <v>850</v>
      </c>
      <c r="O90" s="123" t="s">
        <v>621</v>
      </c>
      <c r="P90" s="126">
        <v>44385</v>
      </c>
      <c r="Q90" s="220"/>
      <c r="R90" s="6" t="s">
        <v>636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5">
        <v>14</v>
      </c>
      <c r="B91" s="200">
        <v>44384</v>
      </c>
      <c r="C91" s="119"/>
      <c r="D91" s="216" t="s">
        <v>712</v>
      </c>
      <c r="E91" s="116" t="s">
        <v>623</v>
      </c>
      <c r="F91" s="116">
        <v>1488</v>
      </c>
      <c r="G91" s="116">
        <v>1462</v>
      </c>
      <c r="H91" s="116">
        <v>1511.5</v>
      </c>
      <c r="I91" s="122">
        <v>1540</v>
      </c>
      <c r="J91" s="122" t="s">
        <v>713</v>
      </c>
      <c r="K91" s="217">
        <f t="shared" si="25"/>
        <v>23.5</v>
      </c>
      <c r="L91" s="218">
        <f t="shared" si="26"/>
        <v>502.57375000000008</v>
      </c>
      <c r="M91" s="219">
        <f t="shared" si="27"/>
        <v>10659.92625</v>
      </c>
      <c r="N91" s="122">
        <v>475</v>
      </c>
      <c r="O91" s="123" t="s">
        <v>621</v>
      </c>
      <c r="P91" s="126">
        <v>44386</v>
      </c>
      <c r="Q91" s="220"/>
      <c r="R91" s="6" t="s">
        <v>636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15">
        <v>15</v>
      </c>
      <c r="B92" s="200">
        <v>44384</v>
      </c>
      <c r="C92" s="216"/>
      <c r="D92" s="216" t="s">
        <v>714</v>
      </c>
      <c r="E92" s="116" t="s">
        <v>623</v>
      </c>
      <c r="F92" s="116">
        <v>1021</v>
      </c>
      <c r="G92" s="116">
        <v>998</v>
      </c>
      <c r="H92" s="122">
        <v>1035</v>
      </c>
      <c r="I92" s="232" t="s">
        <v>715</v>
      </c>
      <c r="J92" s="122" t="s">
        <v>716</v>
      </c>
      <c r="K92" s="217">
        <f t="shared" si="25"/>
        <v>14</v>
      </c>
      <c r="L92" s="218">
        <f t="shared" si="26"/>
        <v>434.70000000000005</v>
      </c>
      <c r="M92" s="219">
        <f t="shared" si="27"/>
        <v>7965.3</v>
      </c>
      <c r="N92" s="122">
        <v>600</v>
      </c>
      <c r="O92" s="123" t="s">
        <v>621</v>
      </c>
      <c r="P92" s="126">
        <v>44385</v>
      </c>
      <c r="Q92" s="220"/>
      <c r="R92" s="6" t="s">
        <v>622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15">
        <v>16</v>
      </c>
      <c r="B93" s="200">
        <v>44385</v>
      </c>
      <c r="C93" s="216"/>
      <c r="D93" s="216" t="s">
        <v>714</v>
      </c>
      <c r="E93" s="116" t="s">
        <v>623</v>
      </c>
      <c r="F93" s="116">
        <v>1020.5</v>
      </c>
      <c r="G93" s="116">
        <v>998</v>
      </c>
      <c r="H93" s="122">
        <v>1033.5</v>
      </c>
      <c r="I93" s="232" t="s">
        <v>715</v>
      </c>
      <c r="J93" s="122" t="s">
        <v>717</v>
      </c>
      <c r="K93" s="217">
        <f t="shared" si="25"/>
        <v>13</v>
      </c>
      <c r="L93" s="218">
        <f t="shared" si="26"/>
        <v>434.07000000000005</v>
      </c>
      <c r="M93" s="219">
        <f t="shared" si="27"/>
        <v>7365.93</v>
      </c>
      <c r="N93" s="122">
        <v>600</v>
      </c>
      <c r="O93" s="123" t="s">
        <v>621</v>
      </c>
      <c r="P93" s="201">
        <v>44385</v>
      </c>
      <c r="Q93" s="220"/>
      <c r="R93" s="6" t="s">
        <v>622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21">
        <v>17</v>
      </c>
      <c r="B94" s="191">
        <v>44385</v>
      </c>
      <c r="C94" s="222"/>
      <c r="D94" s="223" t="s">
        <v>718</v>
      </c>
      <c r="E94" s="194" t="s">
        <v>623</v>
      </c>
      <c r="F94" s="194">
        <v>2472</v>
      </c>
      <c r="G94" s="194">
        <v>2440</v>
      </c>
      <c r="H94" s="194">
        <v>2440</v>
      </c>
      <c r="I94" s="195">
        <v>2540</v>
      </c>
      <c r="J94" s="195" t="s">
        <v>719</v>
      </c>
      <c r="K94" s="224">
        <f t="shared" si="25"/>
        <v>-32</v>
      </c>
      <c r="L94" s="225">
        <f t="shared" si="26"/>
        <v>512.40000000000009</v>
      </c>
      <c r="M94" s="226">
        <f t="shared" si="27"/>
        <v>-10112.4</v>
      </c>
      <c r="N94" s="195">
        <v>300</v>
      </c>
      <c r="O94" s="227" t="s">
        <v>659</v>
      </c>
      <c r="P94" s="198">
        <v>44389</v>
      </c>
      <c r="Q94" s="220"/>
      <c r="R94" s="6" t="s">
        <v>636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15">
        <v>18</v>
      </c>
      <c r="B95" s="200">
        <v>44386</v>
      </c>
      <c r="C95" s="216"/>
      <c r="D95" s="216" t="s">
        <v>706</v>
      </c>
      <c r="E95" s="116" t="s">
        <v>623</v>
      </c>
      <c r="F95" s="116">
        <v>1016.5</v>
      </c>
      <c r="G95" s="116">
        <v>999</v>
      </c>
      <c r="H95" s="122">
        <v>1028</v>
      </c>
      <c r="I95" s="232" t="s">
        <v>720</v>
      </c>
      <c r="J95" s="122" t="s">
        <v>721</v>
      </c>
      <c r="K95" s="217">
        <f t="shared" si="25"/>
        <v>11.5</v>
      </c>
      <c r="L95" s="218">
        <f t="shared" si="26"/>
        <v>611.66000000000008</v>
      </c>
      <c r="M95" s="219">
        <f t="shared" si="27"/>
        <v>9163.34</v>
      </c>
      <c r="N95" s="122">
        <v>850</v>
      </c>
      <c r="O95" s="123" t="s">
        <v>621</v>
      </c>
      <c r="P95" s="126">
        <v>44389</v>
      </c>
      <c r="Q95" s="220"/>
      <c r="R95" s="6" t="s">
        <v>622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15">
        <v>19</v>
      </c>
      <c r="B96" s="117">
        <v>44386</v>
      </c>
      <c r="C96" s="119"/>
      <c r="D96" s="216" t="s">
        <v>714</v>
      </c>
      <c r="E96" s="116" t="s">
        <v>623</v>
      </c>
      <c r="F96" s="116">
        <v>1021</v>
      </c>
      <c r="G96" s="116">
        <v>998</v>
      </c>
      <c r="H96" s="116">
        <v>1034</v>
      </c>
      <c r="I96" s="122" t="s">
        <v>715</v>
      </c>
      <c r="J96" s="122" t="s">
        <v>717</v>
      </c>
      <c r="K96" s="217">
        <f t="shared" si="25"/>
        <v>13</v>
      </c>
      <c r="L96" s="218">
        <f t="shared" si="26"/>
        <v>434.28000000000009</v>
      </c>
      <c r="M96" s="219">
        <f t="shared" si="27"/>
        <v>7365.72</v>
      </c>
      <c r="N96" s="122">
        <v>600</v>
      </c>
      <c r="O96" s="123" t="s">
        <v>621</v>
      </c>
      <c r="P96" s="126">
        <v>44390</v>
      </c>
      <c r="Q96" s="220"/>
      <c r="R96" s="6" t="s">
        <v>622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15">
        <v>20</v>
      </c>
      <c r="B97" s="200">
        <v>44389</v>
      </c>
      <c r="C97" s="216"/>
      <c r="D97" s="216" t="s">
        <v>722</v>
      </c>
      <c r="E97" s="116" t="s">
        <v>623</v>
      </c>
      <c r="F97" s="116">
        <v>2935</v>
      </c>
      <c r="G97" s="116">
        <v>2870</v>
      </c>
      <c r="H97" s="122">
        <v>2977.5</v>
      </c>
      <c r="I97" s="232" t="s">
        <v>723</v>
      </c>
      <c r="J97" s="122" t="s">
        <v>703</v>
      </c>
      <c r="K97" s="217">
        <f t="shared" si="25"/>
        <v>42.5</v>
      </c>
      <c r="L97" s="218">
        <f t="shared" si="26"/>
        <v>416.85000000000008</v>
      </c>
      <c r="M97" s="219">
        <f t="shared" si="27"/>
        <v>8083.15</v>
      </c>
      <c r="N97" s="122">
        <v>200</v>
      </c>
      <c r="O97" s="123" t="s">
        <v>621</v>
      </c>
      <c r="P97" s="201">
        <v>44389</v>
      </c>
      <c r="Q97" s="220"/>
      <c r="R97" s="6" t="s">
        <v>636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15">
        <v>21</v>
      </c>
      <c r="B98" s="200">
        <v>44390</v>
      </c>
      <c r="C98" s="119"/>
      <c r="D98" s="216" t="s">
        <v>709</v>
      </c>
      <c r="E98" s="116" t="s">
        <v>623</v>
      </c>
      <c r="F98" s="116">
        <v>3995</v>
      </c>
      <c r="G98" s="116">
        <v>3895</v>
      </c>
      <c r="H98" s="116">
        <v>4070</v>
      </c>
      <c r="I98" s="122">
        <v>4200</v>
      </c>
      <c r="J98" s="122" t="s">
        <v>978</v>
      </c>
      <c r="K98" s="363">
        <f t="shared" si="25"/>
        <v>75</v>
      </c>
      <c r="L98" s="218">
        <f t="shared" si="26"/>
        <v>427.35000000000008</v>
      </c>
      <c r="M98" s="219">
        <f t="shared" si="27"/>
        <v>10822.65</v>
      </c>
      <c r="N98" s="122">
        <v>150</v>
      </c>
      <c r="O98" s="123" t="s">
        <v>621</v>
      </c>
      <c r="P98" s="126">
        <v>44391</v>
      </c>
      <c r="Q98" s="220"/>
      <c r="R98" s="6" t="s">
        <v>636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15">
        <v>22</v>
      </c>
      <c r="B99" s="200">
        <v>44390</v>
      </c>
      <c r="C99" s="119"/>
      <c r="D99" s="216" t="s">
        <v>722</v>
      </c>
      <c r="E99" s="116" t="s">
        <v>623</v>
      </c>
      <c r="F99" s="116">
        <v>2940</v>
      </c>
      <c r="G99" s="116">
        <v>2875</v>
      </c>
      <c r="H99" s="116">
        <v>2979</v>
      </c>
      <c r="I99" s="122" t="s">
        <v>723</v>
      </c>
      <c r="J99" s="122" t="s">
        <v>656</v>
      </c>
      <c r="K99" s="371">
        <f t="shared" ref="K99" si="28">H99-F99</f>
        <v>39</v>
      </c>
      <c r="L99" s="218">
        <f t="shared" ref="L99" si="29">(H99*N99)*0.07%</f>
        <v>417.06000000000006</v>
      </c>
      <c r="M99" s="219">
        <f t="shared" ref="M99" si="30">(K99*N99)-L99</f>
        <v>7382.94</v>
      </c>
      <c r="N99" s="122">
        <v>200</v>
      </c>
      <c r="O99" s="123" t="s">
        <v>621</v>
      </c>
      <c r="P99" s="126">
        <v>44392</v>
      </c>
      <c r="Q99" s="220"/>
      <c r="R99" s="6" t="s">
        <v>636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15">
        <v>23</v>
      </c>
      <c r="B100" s="200">
        <v>44390</v>
      </c>
      <c r="C100" s="119"/>
      <c r="D100" s="216" t="s">
        <v>724</v>
      </c>
      <c r="E100" s="116" t="s">
        <v>623</v>
      </c>
      <c r="F100" s="116">
        <v>460.5</v>
      </c>
      <c r="G100" s="116">
        <v>454</v>
      </c>
      <c r="H100" s="116">
        <v>465.25</v>
      </c>
      <c r="I100" s="122">
        <v>475</v>
      </c>
      <c r="J100" s="122" t="s">
        <v>666</v>
      </c>
      <c r="K100" s="217">
        <f>H100-F100</f>
        <v>4.75</v>
      </c>
      <c r="L100" s="218">
        <f>(H100*N100)*0.07%</f>
        <v>651.35000000000014</v>
      </c>
      <c r="M100" s="219">
        <f>(K100*N100)-L100</f>
        <v>8848.65</v>
      </c>
      <c r="N100" s="122">
        <v>2000</v>
      </c>
      <c r="O100" s="123" t="s">
        <v>621</v>
      </c>
      <c r="P100" s="201">
        <v>44390</v>
      </c>
      <c r="Q100" s="220"/>
      <c r="R100" s="6" t="s">
        <v>622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15">
        <v>24</v>
      </c>
      <c r="B101" s="200">
        <v>44390</v>
      </c>
      <c r="C101" s="119"/>
      <c r="D101" s="216" t="s">
        <v>725</v>
      </c>
      <c r="E101" s="116" t="s">
        <v>623</v>
      </c>
      <c r="F101" s="116">
        <v>1567.5</v>
      </c>
      <c r="G101" s="116">
        <v>1540</v>
      </c>
      <c r="H101" s="116">
        <v>1583.5</v>
      </c>
      <c r="I101" s="122" t="s">
        <v>726</v>
      </c>
      <c r="J101" s="122" t="s">
        <v>979</v>
      </c>
      <c r="K101" s="363">
        <f t="shared" ref="K101" si="31">H101-F101</f>
        <v>16</v>
      </c>
      <c r="L101" s="218">
        <f t="shared" ref="L101" si="32">(H101*N101)*0.07%</f>
        <v>609.64750000000004</v>
      </c>
      <c r="M101" s="219">
        <f t="shared" ref="M101" si="33">(K101*N101)-L101</f>
        <v>8190.3525</v>
      </c>
      <c r="N101" s="122">
        <v>550</v>
      </c>
      <c r="O101" s="123" t="s">
        <v>621</v>
      </c>
      <c r="P101" s="126">
        <v>44391</v>
      </c>
      <c r="Q101" s="220"/>
      <c r="R101" s="6" t="s">
        <v>622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15">
        <v>25</v>
      </c>
      <c r="B102" s="200">
        <v>44390</v>
      </c>
      <c r="C102" s="119"/>
      <c r="D102" s="216" t="s">
        <v>714</v>
      </c>
      <c r="E102" s="116" t="s">
        <v>623</v>
      </c>
      <c r="F102" s="116">
        <v>1020.5</v>
      </c>
      <c r="G102" s="116">
        <v>998</v>
      </c>
      <c r="H102" s="116">
        <v>1035.5</v>
      </c>
      <c r="I102" s="122" t="s">
        <v>715</v>
      </c>
      <c r="J102" s="122" t="s">
        <v>977</v>
      </c>
      <c r="K102" s="363">
        <f t="shared" ref="K102:K103" si="34">H102-F102</f>
        <v>15</v>
      </c>
      <c r="L102" s="218">
        <f t="shared" ref="L102:L103" si="35">(H102*N102)*0.07%</f>
        <v>434.91000000000008</v>
      </c>
      <c r="M102" s="219">
        <f t="shared" ref="M102:M103" si="36">(K102*N102)-L102</f>
        <v>8565.09</v>
      </c>
      <c r="N102" s="122">
        <v>600</v>
      </c>
      <c r="O102" s="123" t="s">
        <v>621</v>
      </c>
      <c r="P102" s="126">
        <v>44391</v>
      </c>
      <c r="Q102" s="220"/>
      <c r="R102" s="6" t="s">
        <v>622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15">
        <v>26</v>
      </c>
      <c r="B103" s="200">
        <v>44391</v>
      </c>
      <c r="C103" s="119"/>
      <c r="D103" s="216" t="s">
        <v>718</v>
      </c>
      <c r="E103" s="116" t="s">
        <v>623</v>
      </c>
      <c r="F103" s="116">
        <v>2420</v>
      </c>
      <c r="G103" s="116">
        <v>2375</v>
      </c>
      <c r="H103" s="116">
        <v>2440</v>
      </c>
      <c r="I103" s="122">
        <v>2500</v>
      </c>
      <c r="J103" s="122" t="s">
        <v>1043</v>
      </c>
      <c r="K103" s="407">
        <f t="shared" si="34"/>
        <v>20</v>
      </c>
      <c r="L103" s="218">
        <f t="shared" si="35"/>
        <v>512.40000000000009</v>
      </c>
      <c r="M103" s="219">
        <f t="shared" si="36"/>
        <v>5487.6</v>
      </c>
      <c r="N103" s="122">
        <v>300</v>
      </c>
      <c r="O103" s="123" t="s">
        <v>621</v>
      </c>
      <c r="P103" s="126">
        <v>44397</v>
      </c>
      <c r="Q103" s="220"/>
      <c r="R103" s="6" t="s">
        <v>622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388">
        <v>27</v>
      </c>
      <c r="B104" s="382">
        <v>44391</v>
      </c>
      <c r="C104" s="389"/>
      <c r="D104" s="389" t="s">
        <v>983</v>
      </c>
      <c r="E104" s="369" t="s">
        <v>623</v>
      </c>
      <c r="F104" s="369">
        <v>2009</v>
      </c>
      <c r="G104" s="369">
        <v>1962</v>
      </c>
      <c r="H104" s="384">
        <v>2039.5</v>
      </c>
      <c r="I104" s="390">
        <v>2100</v>
      </c>
      <c r="J104" s="122" t="s">
        <v>995</v>
      </c>
      <c r="K104" s="371">
        <f t="shared" ref="K104" si="37">H104-F104</f>
        <v>30.5</v>
      </c>
      <c r="L104" s="218">
        <f t="shared" ref="L104" si="38">(H104*N104)*0.07%</f>
        <v>392.60375000000005</v>
      </c>
      <c r="M104" s="219">
        <f t="shared" ref="M104" si="39">(K104*N104)-L104</f>
        <v>7994.8962499999998</v>
      </c>
      <c r="N104" s="122">
        <v>275</v>
      </c>
      <c r="O104" s="123" t="s">
        <v>621</v>
      </c>
      <c r="P104" s="126">
        <v>44392</v>
      </c>
      <c r="Q104" s="220"/>
      <c r="R104" s="6" t="s">
        <v>622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33">
        <v>28</v>
      </c>
      <c r="B105" s="183">
        <v>44392</v>
      </c>
      <c r="C105" s="234"/>
      <c r="D105" s="234" t="s">
        <v>993</v>
      </c>
      <c r="E105" s="127" t="s">
        <v>623</v>
      </c>
      <c r="F105" s="127" t="s">
        <v>994</v>
      </c>
      <c r="G105" s="127">
        <v>3160</v>
      </c>
      <c r="H105" s="133"/>
      <c r="I105" s="228">
        <v>3280</v>
      </c>
      <c r="J105" s="228" t="s">
        <v>630</v>
      </c>
      <c r="K105" s="362"/>
      <c r="L105" s="230"/>
      <c r="M105" s="235"/>
      <c r="N105" s="228"/>
      <c r="O105" s="236"/>
      <c r="P105" s="237"/>
      <c r="Q105" s="220"/>
      <c r="R105" s="6" t="s">
        <v>622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404">
        <v>29</v>
      </c>
      <c r="B106" s="373">
        <v>44393</v>
      </c>
      <c r="C106" s="402"/>
      <c r="D106" s="402" t="s">
        <v>983</v>
      </c>
      <c r="E106" s="376" t="s">
        <v>623</v>
      </c>
      <c r="F106" s="376">
        <v>2026</v>
      </c>
      <c r="G106" s="376">
        <v>1982</v>
      </c>
      <c r="H106" s="387">
        <v>1982</v>
      </c>
      <c r="I106" s="405">
        <v>2120</v>
      </c>
      <c r="J106" s="195" t="s">
        <v>1022</v>
      </c>
      <c r="K106" s="224">
        <f t="shared" ref="K106" si="40">H106-F106</f>
        <v>-44</v>
      </c>
      <c r="L106" s="225">
        <f t="shared" ref="L106" si="41">(H106*N106)*0.07%</f>
        <v>381.53500000000008</v>
      </c>
      <c r="M106" s="226">
        <f t="shared" ref="M106" si="42">(K106*N106)-L106</f>
        <v>-12481.535</v>
      </c>
      <c r="N106" s="195">
        <v>275</v>
      </c>
      <c r="O106" s="227" t="s">
        <v>659</v>
      </c>
      <c r="P106" s="198">
        <v>44396</v>
      </c>
      <c r="Q106" s="220"/>
      <c r="R106" s="6" t="s">
        <v>622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233">
        <v>30</v>
      </c>
      <c r="B107" s="183">
        <v>44393</v>
      </c>
      <c r="C107" s="234"/>
      <c r="D107" s="234" t="s">
        <v>1008</v>
      </c>
      <c r="E107" s="127" t="s">
        <v>623</v>
      </c>
      <c r="F107" s="127" t="s">
        <v>1009</v>
      </c>
      <c r="G107" s="127">
        <v>948</v>
      </c>
      <c r="H107" s="133"/>
      <c r="I107" s="228" t="s">
        <v>1010</v>
      </c>
      <c r="J107" s="228" t="s">
        <v>630</v>
      </c>
      <c r="K107" s="391"/>
      <c r="L107" s="230"/>
      <c r="M107" s="235"/>
      <c r="N107" s="228"/>
      <c r="O107" s="236"/>
      <c r="P107" s="237"/>
      <c r="Q107" s="220"/>
      <c r="R107" s="6" t="s">
        <v>636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88">
        <v>31</v>
      </c>
      <c r="B108" s="382">
        <v>44396</v>
      </c>
      <c r="C108" s="389"/>
      <c r="D108" s="389" t="s">
        <v>690</v>
      </c>
      <c r="E108" s="369" t="s">
        <v>623</v>
      </c>
      <c r="F108" s="369">
        <v>1740</v>
      </c>
      <c r="G108" s="369">
        <v>1704</v>
      </c>
      <c r="H108" s="384">
        <v>1759</v>
      </c>
      <c r="I108" s="390" t="s">
        <v>1020</v>
      </c>
      <c r="J108" s="122" t="s">
        <v>1026</v>
      </c>
      <c r="K108" s="394">
        <f t="shared" ref="K108" si="43">H108-F108</f>
        <v>19</v>
      </c>
      <c r="L108" s="218">
        <f t="shared" ref="L108" si="44">(H108*N108)*0.07%</f>
        <v>461.73750000000007</v>
      </c>
      <c r="M108" s="219">
        <f t="shared" ref="M108" si="45">(K108*N108)-L108</f>
        <v>6663.2624999999998</v>
      </c>
      <c r="N108" s="122">
        <v>375</v>
      </c>
      <c r="O108" s="123" t="s">
        <v>621</v>
      </c>
      <c r="P108" s="201">
        <v>44396</v>
      </c>
      <c r="Q108" s="220"/>
      <c r="R108" s="6" t="s">
        <v>636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388">
        <v>32</v>
      </c>
      <c r="B109" s="382">
        <v>44396</v>
      </c>
      <c r="C109" s="389"/>
      <c r="D109" s="389" t="s">
        <v>1019</v>
      </c>
      <c r="E109" s="369" t="s">
        <v>623</v>
      </c>
      <c r="F109" s="369">
        <v>2977.5</v>
      </c>
      <c r="G109" s="369">
        <v>2935</v>
      </c>
      <c r="H109" s="384">
        <v>3015.5</v>
      </c>
      <c r="I109" s="390" t="s">
        <v>1021</v>
      </c>
      <c r="J109" s="122" t="s">
        <v>1042</v>
      </c>
      <c r="K109" s="407">
        <f t="shared" ref="K109:K110" si="46">H109-F109</f>
        <v>38</v>
      </c>
      <c r="L109" s="218">
        <f t="shared" ref="L109:L110" si="47">(H109*N109)*0.07%</f>
        <v>633.25500000000011</v>
      </c>
      <c r="M109" s="219">
        <f t="shared" ref="M109:M110" si="48">(K109*N109)-L109</f>
        <v>10766.744999999999</v>
      </c>
      <c r="N109" s="122">
        <v>300</v>
      </c>
      <c r="O109" s="123" t="s">
        <v>621</v>
      </c>
      <c r="P109" s="126">
        <v>44397</v>
      </c>
      <c r="Q109" s="220"/>
      <c r="R109" s="6" t="s">
        <v>636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88">
        <v>33</v>
      </c>
      <c r="B110" s="382">
        <v>44397</v>
      </c>
      <c r="C110" s="389"/>
      <c r="D110" s="389" t="s">
        <v>725</v>
      </c>
      <c r="E110" s="369" t="s">
        <v>623</v>
      </c>
      <c r="F110" s="369">
        <v>1568</v>
      </c>
      <c r="G110" s="369">
        <v>1545</v>
      </c>
      <c r="H110" s="384">
        <v>1584</v>
      </c>
      <c r="I110" s="390">
        <v>1630</v>
      </c>
      <c r="J110" s="122" t="s">
        <v>979</v>
      </c>
      <c r="K110" s="417">
        <f t="shared" si="46"/>
        <v>16</v>
      </c>
      <c r="L110" s="218">
        <f t="shared" si="47"/>
        <v>609.84</v>
      </c>
      <c r="M110" s="219">
        <f t="shared" si="48"/>
        <v>8190.16</v>
      </c>
      <c r="N110" s="122">
        <v>550</v>
      </c>
      <c r="O110" s="123" t="s">
        <v>621</v>
      </c>
      <c r="P110" s="126">
        <v>44399</v>
      </c>
      <c r="Q110" s="220"/>
      <c r="R110" s="6" t="s">
        <v>622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233">
        <v>34</v>
      </c>
      <c r="B111" s="183">
        <v>44397</v>
      </c>
      <c r="C111" s="234"/>
      <c r="D111" s="234" t="s">
        <v>722</v>
      </c>
      <c r="E111" s="127" t="s">
        <v>623</v>
      </c>
      <c r="F111" s="127" t="s">
        <v>1047</v>
      </c>
      <c r="G111" s="127">
        <v>2825</v>
      </c>
      <c r="H111" s="133"/>
      <c r="I111" s="228">
        <v>3000</v>
      </c>
      <c r="J111" s="228" t="s">
        <v>630</v>
      </c>
      <c r="K111" s="406"/>
      <c r="L111" s="230"/>
      <c r="M111" s="235"/>
      <c r="N111" s="228"/>
      <c r="O111" s="236"/>
      <c r="P111" s="237"/>
      <c r="Q111" s="220"/>
      <c r="R111" s="6" t="s">
        <v>636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88">
        <v>35</v>
      </c>
      <c r="B112" s="382">
        <v>44399</v>
      </c>
      <c r="C112" s="389"/>
      <c r="D112" s="389" t="s">
        <v>714</v>
      </c>
      <c r="E112" s="369" t="s">
        <v>623</v>
      </c>
      <c r="F112" s="369">
        <v>1062</v>
      </c>
      <c r="G112" s="369">
        <v>1040</v>
      </c>
      <c r="H112" s="384">
        <v>1076</v>
      </c>
      <c r="I112" s="390" t="s">
        <v>1071</v>
      </c>
      <c r="J112" s="122" t="s">
        <v>716</v>
      </c>
      <c r="K112" s="417">
        <f t="shared" ref="K112" si="49">H112-F112</f>
        <v>14</v>
      </c>
      <c r="L112" s="218">
        <f t="shared" ref="L112" si="50">(H112*N112)*0.07%</f>
        <v>451.92000000000007</v>
      </c>
      <c r="M112" s="219">
        <f t="shared" ref="M112" si="51">(K112*N112)-L112</f>
        <v>7948.08</v>
      </c>
      <c r="N112" s="122">
        <v>600</v>
      </c>
      <c r="O112" s="123" t="s">
        <v>621</v>
      </c>
      <c r="P112" s="201">
        <v>44399</v>
      </c>
      <c r="Q112" s="220"/>
      <c r="R112" s="6" t="s">
        <v>636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233"/>
      <c r="B113" s="128"/>
      <c r="C113" s="234"/>
      <c r="D113" s="234"/>
      <c r="E113" s="127"/>
      <c r="F113" s="127"/>
      <c r="G113" s="127"/>
      <c r="H113" s="133"/>
      <c r="I113" s="228"/>
      <c r="J113" s="228"/>
      <c r="K113" s="406"/>
      <c r="L113" s="230"/>
      <c r="M113" s="235"/>
      <c r="N113" s="228"/>
      <c r="O113" s="236"/>
      <c r="P113" s="237"/>
      <c r="Q113" s="220"/>
      <c r="R113" s="6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233"/>
      <c r="B114" s="128"/>
      <c r="C114" s="234"/>
      <c r="D114" s="234"/>
      <c r="E114" s="127"/>
      <c r="F114" s="127"/>
      <c r="G114" s="127"/>
      <c r="H114" s="133"/>
      <c r="I114" s="228"/>
      <c r="J114" s="228"/>
      <c r="K114" s="362"/>
      <c r="L114" s="230"/>
      <c r="M114" s="235"/>
      <c r="N114" s="228"/>
      <c r="O114" s="236"/>
      <c r="P114" s="237"/>
      <c r="Q114" s="220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233"/>
      <c r="B115" s="183"/>
      <c r="C115" s="130"/>
      <c r="D115" s="234"/>
      <c r="E115" s="127"/>
      <c r="F115" s="127"/>
      <c r="G115" s="127"/>
      <c r="H115" s="127"/>
      <c r="I115" s="133"/>
      <c r="J115" s="228"/>
      <c r="K115" s="134"/>
      <c r="L115" s="230"/>
      <c r="M115" s="228"/>
      <c r="N115" s="228"/>
      <c r="O115" s="236"/>
      <c r="P115" s="238"/>
      <c r="Q115" s="220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445"/>
      <c r="B116" s="446"/>
      <c r="C116" s="130"/>
      <c r="D116" s="234"/>
      <c r="E116" s="127"/>
      <c r="F116" s="127"/>
      <c r="G116" s="127"/>
      <c r="H116" s="127"/>
      <c r="I116" s="133"/>
      <c r="J116" s="447"/>
      <c r="K116" s="230"/>
      <c r="L116" s="230"/>
      <c r="M116" s="447"/>
      <c r="N116" s="447"/>
      <c r="O116" s="443"/>
      <c r="P116" s="444"/>
      <c r="Q116" s="220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424"/>
      <c r="B117" s="424"/>
      <c r="C117" s="130"/>
      <c r="D117" s="234"/>
      <c r="E117" s="127"/>
      <c r="F117" s="127"/>
      <c r="G117" s="127"/>
      <c r="H117" s="127"/>
      <c r="I117" s="133"/>
      <c r="J117" s="424"/>
      <c r="K117" s="134"/>
      <c r="L117" s="230"/>
      <c r="M117" s="424"/>
      <c r="N117" s="424"/>
      <c r="O117" s="424"/>
      <c r="P117" s="424"/>
      <c r="Q117" s="1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148"/>
      <c r="B118" s="149"/>
      <c r="C118" s="204"/>
      <c r="D118" s="239"/>
      <c r="E118" s="240"/>
      <c r="F118" s="148"/>
      <c r="G118" s="148"/>
      <c r="H118" s="148"/>
      <c r="I118" s="206"/>
      <c r="J118" s="206"/>
      <c r="K118" s="206"/>
      <c r="L118" s="206"/>
      <c r="M118" s="206"/>
      <c r="N118" s="206"/>
      <c r="O118" s="206"/>
      <c r="P118" s="206"/>
      <c r="Q118" s="1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>
      <c r="A119" s="241"/>
      <c r="B119" s="149"/>
      <c r="C119" s="150"/>
      <c r="D119" s="242"/>
      <c r="E119" s="153"/>
      <c r="F119" s="153"/>
      <c r="G119" s="153"/>
      <c r="H119" s="153"/>
      <c r="I119" s="153"/>
      <c r="J119" s="6"/>
      <c r="K119" s="153"/>
      <c r="L119" s="153"/>
      <c r="M119" s="6"/>
      <c r="N119" s="1"/>
      <c r="O119" s="150"/>
      <c r="P119" s="44"/>
      <c r="Q119" s="44"/>
      <c r="R119" s="6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</row>
    <row r="120" spans="1:38" ht="12.75" customHeight="1">
      <c r="A120" s="243" t="s">
        <v>727</v>
      </c>
      <c r="B120" s="243"/>
      <c r="C120" s="243"/>
      <c r="D120" s="243"/>
      <c r="E120" s="244"/>
      <c r="F120" s="153"/>
      <c r="G120" s="153"/>
      <c r="H120" s="153"/>
      <c r="I120" s="153"/>
      <c r="J120" s="1"/>
      <c r="K120" s="6"/>
      <c r="L120" s="6"/>
      <c r="M120" s="6"/>
      <c r="N120" s="1"/>
      <c r="O120" s="1"/>
      <c r="P120" s="44"/>
      <c r="Q120" s="44"/>
      <c r="R120" s="6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</row>
    <row r="121" spans="1:38" ht="38.25" customHeight="1">
      <c r="A121" s="102" t="s">
        <v>16</v>
      </c>
      <c r="B121" s="102" t="s">
        <v>590</v>
      </c>
      <c r="C121" s="102"/>
      <c r="D121" s="103" t="s">
        <v>607</v>
      </c>
      <c r="E121" s="102" t="s">
        <v>608</v>
      </c>
      <c r="F121" s="102" t="s">
        <v>609</v>
      </c>
      <c r="G121" s="102" t="s">
        <v>652</v>
      </c>
      <c r="H121" s="102" t="s">
        <v>611</v>
      </c>
      <c r="I121" s="102" t="s">
        <v>612</v>
      </c>
      <c r="J121" s="101" t="s">
        <v>613</v>
      </c>
      <c r="K121" s="101" t="s">
        <v>728</v>
      </c>
      <c r="L121" s="104" t="s">
        <v>615</v>
      </c>
      <c r="M121" s="214" t="s">
        <v>687</v>
      </c>
      <c r="N121" s="102" t="s">
        <v>688</v>
      </c>
      <c r="O121" s="102" t="s">
        <v>617</v>
      </c>
      <c r="P121" s="103" t="s">
        <v>618</v>
      </c>
      <c r="Q121" s="44"/>
      <c r="R121" s="6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</row>
    <row r="122" spans="1:38" ht="14.25" customHeight="1">
      <c r="A122" s="432">
        <v>1</v>
      </c>
      <c r="B122" s="433">
        <v>44376</v>
      </c>
      <c r="C122" s="216" t="s">
        <v>729</v>
      </c>
      <c r="D122" s="216" t="s">
        <v>730</v>
      </c>
      <c r="E122" s="116" t="s">
        <v>623</v>
      </c>
      <c r="F122" s="116">
        <v>89</v>
      </c>
      <c r="G122" s="116"/>
      <c r="H122" s="122">
        <v>125</v>
      </c>
      <c r="I122" s="434"/>
      <c r="J122" s="434" t="s">
        <v>731</v>
      </c>
      <c r="K122" s="218">
        <v>36</v>
      </c>
      <c r="L122" s="434">
        <v>100</v>
      </c>
      <c r="M122" s="434">
        <f>(15*N122)-200</f>
        <v>4675</v>
      </c>
      <c r="N122" s="434">
        <v>325</v>
      </c>
      <c r="O122" s="438" t="s">
        <v>621</v>
      </c>
      <c r="P122" s="431">
        <v>44383</v>
      </c>
      <c r="Q122" s="220"/>
      <c r="R122" s="245" t="s">
        <v>622</v>
      </c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424"/>
      <c r="B123" s="424"/>
      <c r="C123" s="216" t="s">
        <v>732</v>
      </c>
      <c r="D123" s="216" t="s">
        <v>733</v>
      </c>
      <c r="E123" s="116" t="s">
        <v>734</v>
      </c>
      <c r="F123" s="116">
        <v>69</v>
      </c>
      <c r="G123" s="116"/>
      <c r="H123" s="122">
        <v>90</v>
      </c>
      <c r="I123" s="424"/>
      <c r="J123" s="424"/>
      <c r="K123" s="218">
        <v>21</v>
      </c>
      <c r="L123" s="424"/>
      <c r="M123" s="424"/>
      <c r="N123" s="424"/>
      <c r="O123" s="424"/>
      <c r="P123" s="424"/>
      <c r="Q123" s="220"/>
      <c r="R123" s="245" t="s">
        <v>622</v>
      </c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221">
        <v>2</v>
      </c>
      <c r="B124" s="191">
        <v>44377</v>
      </c>
      <c r="C124" s="222"/>
      <c r="D124" s="223" t="s">
        <v>735</v>
      </c>
      <c r="E124" s="194" t="s">
        <v>623</v>
      </c>
      <c r="F124" s="194">
        <v>36</v>
      </c>
      <c r="G124" s="194">
        <v>0</v>
      </c>
      <c r="H124" s="194">
        <v>0</v>
      </c>
      <c r="I124" s="195">
        <v>90</v>
      </c>
      <c r="J124" s="246" t="s">
        <v>736</v>
      </c>
      <c r="K124" s="225">
        <f>H124-F124</f>
        <v>-36</v>
      </c>
      <c r="L124" s="225">
        <v>100</v>
      </c>
      <c r="M124" s="246">
        <f>(K124*N124)-100</f>
        <v>-2800</v>
      </c>
      <c r="N124" s="246">
        <v>75</v>
      </c>
      <c r="O124" s="247" t="s">
        <v>659</v>
      </c>
      <c r="P124" s="248">
        <v>44378</v>
      </c>
      <c r="Q124" s="220"/>
      <c r="R124" s="245" t="s">
        <v>636</v>
      </c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432">
        <v>3</v>
      </c>
      <c r="B125" s="433">
        <v>44378</v>
      </c>
      <c r="C125" s="119" t="s">
        <v>729</v>
      </c>
      <c r="D125" s="216" t="s">
        <v>737</v>
      </c>
      <c r="E125" s="116" t="s">
        <v>623</v>
      </c>
      <c r="F125" s="116">
        <v>340</v>
      </c>
      <c r="G125" s="116">
        <v>90</v>
      </c>
      <c r="H125" s="116">
        <v>335</v>
      </c>
      <c r="I125" s="122"/>
      <c r="J125" s="434" t="s">
        <v>738</v>
      </c>
      <c r="K125" s="218">
        <v>-5</v>
      </c>
      <c r="L125" s="218">
        <v>100</v>
      </c>
      <c r="M125" s="434">
        <f>(60*N125)-200</f>
        <v>1300</v>
      </c>
      <c r="N125" s="434">
        <v>25</v>
      </c>
      <c r="O125" s="438" t="s">
        <v>621</v>
      </c>
      <c r="P125" s="431">
        <v>44382</v>
      </c>
      <c r="Q125" s="220"/>
      <c r="R125" s="245" t="s">
        <v>622</v>
      </c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424"/>
      <c r="B126" s="424"/>
      <c r="C126" s="119" t="s">
        <v>732</v>
      </c>
      <c r="D126" s="216" t="s">
        <v>739</v>
      </c>
      <c r="E126" s="116" t="s">
        <v>734</v>
      </c>
      <c r="F126" s="116">
        <v>65</v>
      </c>
      <c r="G126" s="116"/>
      <c r="H126" s="116">
        <v>0</v>
      </c>
      <c r="I126" s="122"/>
      <c r="J126" s="424"/>
      <c r="K126" s="218">
        <v>65</v>
      </c>
      <c r="L126" s="218">
        <v>100</v>
      </c>
      <c r="M126" s="424"/>
      <c r="N126" s="424"/>
      <c r="O126" s="424"/>
      <c r="P126" s="424"/>
      <c r="Q126" s="220"/>
      <c r="R126" s="245" t="s">
        <v>622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4.25" customHeight="1">
      <c r="A127" s="116">
        <v>4</v>
      </c>
      <c r="B127" s="117">
        <v>44378</v>
      </c>
      <c r="C127" s="188"/>
      <c r="D127" s="119" t="s">
        <v>740</v>
      </c>
      <c r="E127" s="116" t="s">
        <v>734</v>
      </c>
      <c r="F127" s="116">
        <v>10.75</v>
      </c>
      <c r="G127" s="249">
        <v>14.5</v>
      </c>
      <c r="H127" s="116">
        <v>8.3000000000000007</v>
      </c>
      <c r="I127" s="122">
        <v>5</v>
      </c>
      <c r="J127" s="232" t="s">
        <v>741</v>
      </c>
      <c r="K127" s="218">
        <f t="shared" ref="K127:K128" si="52">F127-H127</f>
        <v>2.4499999999999993</v>
      </c>
      <c r="L127" s="218">
        <v>100</v>
      </c>
      <c r="M127" s="232">
        <f t="shared" ref="M127:M128" si="53">(K127*N127)-100</f>
        <v>3729.349999999999</v>
      </c>
      <c r="N127" s="122">
        <v>1563</v>
      </c>
      <c r="O127" s="123" t="s">
        <v>621</v>
      </c>
      <c r="P127" s="126">
        <v>44383</v>
      </c>
      <c r="Q127" s="220"/>
      <c r="R127" s="245" t="s">
        <v>636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215">
        <v>5</v>
      </c>
      <c r="B128" s="117">
        <v>44378</v>
      </c>
      <c r="C128" s="119"/>
      <c r="D128" s="216" t="s">
        <v>742</v>
      </c>
      <c r="E128" s="116" t="s">
        <v>734</v>
      </c>
      <c r="F128" s="116">
        <v>13.5</v>
      </c>
      <c r="G128" s="116">
        <v>19</v>
      </c>
      <c r="H128" s="116">
        <v>10.3</v>
      </c>
      <c r="I128" s="122">
        <v>2</v>
      </c>
      <c r="J128" s="232" t="s">
        <v>743</v>
      </c>
      <c r="K128" s="218">
        <f t="shared" si="52"/>
        <v>3.1999999999999993</v>
      </c>
      <c r="L128" s="218">
        <v>100</v>
      </c>
      <c r="M128" s="232">
        <f t="shared" si="53"/>
        <v>3899.9999999999991</v>
      </c>
      <c r="N128" s="232">
        <v>1250</v>
      </c>
      <c r="O128" s="123" t="s">
        <v>621</v>
      </c>
      <c r="P128" s="126">
        <v>44383</v>
      </c>
      <c r="Q128" s="220"/>
      <c r="R128" s="245" t="s">
        <v>622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15">
        <v>6</v>
      </c>
      <c r="B129" s="117">
        <v>44382</v>
      </c>
      <c r="C129" s="119"/>
      <c r="D129" s="216" t="s">
        <v>744</v>
      </c>
      <c r="E129" s="116" t="s">
        <v>734</v>
      </c>
      <c r="F129" s="116">
        <v>1.8</v>
      </c>
      <c r="G129" s="116">
        <v>3.05</v>
      </c>
      <c r="H129" s="116">
        <v>0.95</v>
      </c>
      <c r="I129" s="122">
        <v>0.1</v>
      </c>
      <c r="J129" s="232" t="s">
        <v>1018</v>
      </c>
      <c r="K129" s="218">
        <f t="shared" ref="K129" si="54">F129-H129</f>
        <v>0.85000000000000009</v>
      </c>
      <c r="L129" s="218">
        <v>100</v>
      </c>
      <c r="M129" s="232">
        <f t="shared" ref="M129" si="55">(K129*N129)-100</f>
        <v>3300.0000000000005</v>
      </c>
      <c r="N129" s="232">
        <v>4000</v>
      </c>
      <c r="O129" s="123" t="s">
        <v>621</v>
      </c>
      <c r="P129" s="126">
        <v>44396</v>
      </c>
      <c r="Q129" s="220"/>
      <c r="R129" s="245" t="s">
        <v>636</v>
      </c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4.25" customHeight="1">
      <c r="A130" s="215">
        <v>7</v>
      </c>
      <c r="B130" s="200">
        <v>44383</v>
      </c>
      <c r="C130" s="119"/>
      <c r="D130" s="216" t="s">
        <v>745</v>
      </c>
      <c r="E130" s="116" t="s">
        <v>623</v>
      </c>
      <c r="F130" s="116">
        <v>50</v>
      </c>
      <c r="G130" s="116">
        <v>14</v>
      </c>
      <c r="H130" s="116">
        <v>63.5</v>
      </c>
      <c r="I130" s="122" t="s">
        <v>746</v>
      </c>
      <c r="J130" s="232" t="s">
        <v>747</v>
      </c>
      <c r="K130" s="218">
        <f>H130-F130</f>
        <v>13.5</v>
      </c>
      <c r="L130" s="218">
        <v>100</v>
      </c>
      <c r="M130" s="232">
        <f>(K130*N130)-100</f>
        <v>912.5</v>
      </c>
      <c r="N130" s="232">
        <v>75</v>
      </c>
      <c r="O130" s="123" t="s">
        <v>621</v>
      </c>
      <c r="P130" s="126">
        <v>44383</v>
      </c>
      <c r="Q130" s="220"/>
      <c r="R130" s="245" t="s">
        <v>622</v>
      </c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4.25" customHeight="1">
      <c r="A131" s="215">
        <v>8</v>
      </c>
      <c r="B131" s="200">
        <v>44384</v>
      </c>
      <c r="C131" s="119"/>
      <c r="D131" s="216" t="s">
        <v>748</v>
      </c>
      <c r="E131" s="116" t="s">
        <v>623</v>
      </c>
      <c r="F131" s="116">
        <v>2.2000000000000002</v>
      </c>
      <c r="G131" s="116">
        <v>0.9</v>
      </c>
      <c r="H131" s="116">
        <v>2.7</v>
      </c>
      <c r="I131" s="122">
        <v>4</v>
      </c>
      <c r="J131" s="232" t="s">
        <v>992</v>
      </c>
      <c r="K131" s="218">
        <f t="shared" ref="K131" si="56">H131-F131</f>
        <v>0.5</v>
      </c>
      <c r="L131" s="218">
        <v>100</v>
      </c>
      <c r="M131" s="232">
        <f t="shared" ref="M131" si="57">(K131*N131)-100</f>
        <v>1500</v>
      </c>
      <c r="N131" s="232">
        <v>3200</v>
      </c>
      <c r="O131" s="123" t="s">
        <v>621</v>
      </c>
      <c r="P131" s="126">
        <v>44392</v>
      </c>
      <c r="Q131" s="220"/>
      <c r="R131" s="245" t="s">
        <v>622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215">
        <v>9</v>
      </c>
      <c r="B132" s="200">
        <v>44384</v>
      </c>
      <c r="C132" s="119"/>
      <c r="D132" s="216" t="s">
        <v>749</v>
      </c>
      <c r="E132" s="116" t="s">
        <v>623</v>
      </c>
      <c r="F132" s="116">
        <v>42</v>
      </c>
      <c r="G132" s="116">
        <v>12</v>
      </c>
      <c r="H132" s="116">
        <v>53.5</v>
      </c>
      <c r="I132" s="122" t="s">
        <v>750</v>
      </c>
      <c r="J132" s="232" t="s">
        <v>751</v>
      </c>
      <c r="K132" s="218">
        <f t="shared" ref="K132:K133" si="58">H132-F132</f>
        <v>11.5</v>
      </c>
      <c r="L132" s="218">
        <v>100</v>
      </c>
      <c r="M132" s="232">
        <f t="shared" ref="M132:M137" si="59">(K132*N132)-100</f>
        <v>762.5</v>
      </c>
      <c r="N132" s="232">
        <v>75</v>
      </c>
      <c r="O132" s="123" t="s">
        <v>621</v>
      </c>
      <c r="P132" s="126">
        <v>44385</v>
      </c>
      <c r="Q132" s="220"/>
      <c r="R132" s="245" t="s">
        <v>622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250">
        <v>10</v>
      </c>
      <c r="B133" s="251">
        <v>44385</v>
      </c>
      <c r="C133" s="192"/>
      <c r="D133" s="222" t="s">
        <v>752</v>
      </c>
      <c r="E133" s="194" t="s">
        <v>623</v>
      </c>
      <c r="F133" s="194">
        <v>25</v>
      </c>
      <c r="G133" s="194">
        <v>16</v>
      </c>
      <c r="H133" s="194">
        <v>16</v>
      </c>
      <c r="I133" s="195" t="s">
        <v>753</v>
      </c>
      <c r="J133" s="246" t="s">
        <v>754</v>
      </c>
      <c r="K133" s="225">
        <f t="shared" si="58"/>
        <v>-9</v>
      </c>
      <c r="L133" s="225">
        <v>100</v>
      </c>
      <c r="M133" s="246">
        <f t="shared" si="59"/>
        <v>-5050</v>
      </c>
      <c r="N133" s="246">
        <v>550</v>
      </c>
      <c r="O133" s="247" t="s">
        <v>659</v>
      </c>
      <c r="P133" s="198">
        <v>44386</v>
      </c>
      <c r="Q133" s="220"/>
      <c r="R133" s="245" t="s">
        <v>622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250">
        <v>11</v>
      </c>
      <c r="B134" s="251">
        <v>44385</v>
      </c>
      <c r="C134" s="192"/>
      <c r="D134" s="222" t="s">
        <v>740</v>
      </c>
      <c r="E134" s="194" t="s">
        <v>734</v>
      </c>
      <c r="F134" s="194">
        <v>11.75</v>
      </c>
      <c r="G134" s="194">
        <v>15.2</v>
      </c>
      <c r="H134" s="194">
        <v>15.2</v>
      </c>
      <c r="I134" s="195">
        <v>5</v>
      </c>
      <c r="J134" s="246" t="s">
        <v>755</v>
      </c>
      <c r="K134" s="225">
        <f t="shared" ref="K134:K135" si="60">F134-H134</f>
        <v>-3.4499999999999993</v>
      </c>
      <c r="L134" s="225">
        <v>100</v>
      </c>
      <c r="M134" s="246">
        <f t="shared" si="59"/>
        <v>-5492.3499999999985</v>
      </c>
      <c r="N134" s="195">
        <v>1563</v>
      </c>
      <c r="O134" s="247" t="s">
        <v>659</v>
      </c>
      <c r="P134" s="198">
        <v>44386</v>
      </c>
      <c r="Q134" s="220"/>
      <c r="R134" s="245" t="s">
        <v>636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252">
        <v>12</v>
      </c>
      <c r="B135" s="200">
        <v>44385</v>
      </c>
      <c r="C135" s="188"/>
      <c r="D135" s="119" t="s">
        <v>756</v>
      </c>
      <c r="E135" s="116" t="s">
        <v>734</v>
      </c>
      <c r="F135" s="116">
        <v>15.5</v>
      </c>
      <c r="G135" s="116">
        <v>25</v>
      </c>
      <c r="H135" s="116">
        <v>9.5</v>
      </c>
      <c r="I135" s="122">
        <v>0.1</v>
      </c>
      <c r="J135" s="232" t="s">
        <v>757</v>
      </c>
      <c r="K135" s="218">
        <f t="shared" si="60"/>
        <v>6</v>
      </c>
      <c r="L135" s="218">
        <v>100</v>
      </c>
      <c r="M135" s="232">
        <f t="shared" si="59"/>
        <v>3200</v>
      </c>
      <c r="N135" s="232">
        <v>550</v>
      </c>
      <c r="O135" s="123" t="s">
        <v>621</v>
      </c>
      <c r="P135" s="126">
        <v>44390</v>
      </c>
      <c r="Q135" s="220"/>
      <c r="R135" s="245" t="s">
        <v>622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>
      <c r="A136" s="252">
        <v>13</v>
      </c>
      <c r="B136" s="200">
        <v>44386</v>
      </c>
      <c r="C136" s="188"/>
      <c r="D136" s="119" t="s">
        <v>758</v>
      </c>
      <c r="E136" s="116" t="s">
        <v>623</v>
      </c>
      <c r="F136" s="116">
        <v>58</v>
      </c>
      <c r="G136" s="116">
        <v>17</v>
      </c>
      <c r="H136" s="116">
        <v>70</v>
      </c>
      <c r="I136" s="122" t="s">
        <v>759</v>
      </c>
      <c r="J136" s="232" t="s">
        <v>760</v>
      </c>
      <c r="K136" s="218">
        <f>H136-F136</f>
        <v>12</v>
      </c>
      <c r="L136" s="218">
        <v>100</v>
      </c>
      <c r="M136" s="232">
        <f t="shared" si="59"/>
        <v>800</v>
      </c>
      <c r="N136" s="232">
        <v>75</v>
      </c>
      <c r="O136" s="123" t="s">
        <v>621</v>
      </c>
      <c r="P136" s="201">
        <v>44386</v>
      </c>
      <c r="Q136" s="220"/>
      <c r="R136" s="245" t="s">
        <v>622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>
      <c r="A137" s="252">
        <v>14</v>
      </c>
      <c r="B137" s="200">
        <v>44389</v>
      </c>
      <c r="C137" s="188"/>
      <c r="D137" s="119" t="s">
        <v>761</v>
      </c>
      <c r="E137" s="116" t="s">
        <v>734</v>
      </c>
      <c r="F137" s="116">
        <v>2.95</v>
      </c>
      <c r="G137" s="116">
        <v>4.4000000000000004</v>
      </c>
      <c r="H137" s="116">
        <v>1.95</v>
      </c>
      <c r="I137" s="122">
        <v>0.1</v>
      </c>
      <c r="J137" s="232" t="s">
        <v>762</v>
      </c>
      <c r="K137" s="218">
        <f>F137-H137</f>
        <v>1.0000000000000002</v>
      </c>
      <c r="L137" s="218">
        <v>100</v>
      </c>
      <c r="M137" s="232">
        <f t="shared" si="59"/>
        <v>2900.0000000000005</v>
      </c>
      <c r="N137" s="232">
        <v>3000</v>
      </c>
      <c r="O137" s="123" t="s">
        <v>621</v>
      </c>
      <c r="P137" s="201">
        <v>44389</v>
      </c>
      <c r="Q137" s="220"/>
      <c r="R137" s="245" t="s">
        <v>622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435">
        <v>15</v>
      </c>
      <c r="B138" s="437">
        <v>44390</v>
      </c>
      <c r="C138" s="386" t="s">
        <v>729</v>
      </c>
      <c r="D138" s="402" t="s">
        <v>1000</v>
      </c>
      <c r="E138" s="376" t="s">
        <v>623</v>
      </c>
      <c r="F138" s="376">
        <v>275</v>
      </c>
      <c r="G138" s="376">
        <v>90</v>
      </c>
      <c r="H138" s="376">
        <v>90</v>
      </c>
      <c r="I138" s="387">
        <f>H138-F138</f>
        <v>-185</v>
      </c>
      <c r="J138" s="441" t="s">
        <v>1017</v>
      </c>
      <c r="K138" s="403">
        <v>-185</v>
      </c>
      <c r="L138" s="403">
        <v>100</v>
      </c>
      <c r="M138" s="442">
        <f>(-135*25)-200</f>
        <v>-3575</v>
      </c>
      <c r="N138" s="442">
        <v>25</v>
      </c>
      <c r="O138" s="439" t="s">
        <v>659</v>
      </c>
      <c r="P138" s="440">
        <v>44396</v>
      </c>
      <c r="Q138" s="220"/>
      <c r="R138" s="245" t="s">
        <v>622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436"/>
      <c r="B139" s="436"/>
      <c r="C139" s="386" t="s">
        <v>732</v>
      </c>
      <c r="D139" s="402" t="s">
        <v>999</v>
      </c>
      <c r="E139" s="376" t="s">
        <v>734</v>
      </c>
      <c r="F139" s="376">
        <v>50</v>
      </c>
      <c r="G139" s="376"/>
      <c r="H139" s="376">
        <v>0</v>
      </c>
      <c r="I139" s="387">
        <f>F139-H139</f>
        <v>50</v>
      </c>
      <c r="J139" s="436"/>
      <c r="K139" s="403">
        <v>50</v>
      </c>
      <c r="L139" s="403">
        <v>100</v>
      </c>
      <c r="M139" s="436"/>
      <c r="N139" s="436"/>
      <c r="O139" s="436"/>
      <c r="P139" s="436"/>
      <c r="Q139" s="220"/>
      <c r="R139" s="245" t="s">
        <v>622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>
      <c r="A140" s="364">
        <v>16</v>
      </c>
      <c r="B140" s="382">
        <v>44390</v>
      </c>
      <c r="C140" s="383"/>
      <c r="D140" s="367" t="s">
        <v>763</v>
      </c>
      <c r="E140" s="369" t="s">
        <v>734</v>
      </c>
      <c r="F140" s="369">
        <v>25</v>
      </c>
      <c r="G140" s="369">
        <v>41</v>
      </c>
      <c r="H140" s="369">
        <v>14.5</v>
      </c>
      <c r="I140" s="384">
        <v>0.1</v>
      </c>
      <c r="J140" s="232" t="s">
        <v>975</v>
      </c>
      <c r="K140" s="218">
        <f t="shared" ref="K140:K141" si="61">F140-H140</f>
        <v>10.5</v>
      </c>
      <c r="L140" s="218">
        <v>100</v>
      </c>
      <c r="M140" s="232">
        <f t="shared" ref="M140:M141" si="62">(K140*N140)-100</f>
        <v>3312.5</v>
      </c>
      <c r="N140" s="122">
        <v>325</v>
      </c>
      <c r="O140" s="123" t="s">
        <v>621</v>
      </c>
      <c r="P140" s="126">
        <v>44392</v>
      </c>
      <c r="Q140" s="220"/>
      <c r="R140" s="245" t="s">
        <v>622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>
      <c r="A141" s="364">
        <v>17</v>
      </c>
      <c r="B141" s="382">
        <v>44391</v>
      </c>
      <c r="C141" s="383"/>
      <c r="D141" s="367" t="s">
        <v>980</v>
      </c>
      <c r="E141" s="369" t="s">
        <v>734</v>
      </c>
      <c r="F141" s="369">
        <v>2.2000000000000002</v>
      </c>
      <c r="G141" s="369">
        <v>3.5</v>
      </c>
      <c r="H141" s="369">
        <v>1.25</v>
      </c>
      <c r="I141" s="384">
        <v>0.1</v>
      </c>
      <c r="J141" s="232" t="s">
        <v>1011</v>
      </c>
      <c r="K141" s="218">
        <f t="shared" si="61"/>
        <v>0.95000000000000018</v>
      </c>
      <c r="L141" s="218">
        <v>100</v>
      </c>
      <c r="M141" s="232">
        <f t="shared" si="62"/>
        <v>3700.0000000000009</v>
      </c>
      <c r="N141" s="122">
        <v>4000</v>
      </c>
      <c r="O141" s="123" t="s">
        <v>621</v>
      </c>
      <c r="P141" s="126">
        <v>44393</v>
      </c>
      <c r="Q141" s="220"/>
      <c r="R141" s="245" t="s">
        <v>636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>
      <c r="A142" s="364">
        <v>18</v>
      </c>
      <c r="B142" s="382">
        <v>44391</v>
      </c>
      <c r="C142" s="383"/>
      <c r="D142" s="367" t="s">
        <v>981</v>
      </c>
      <c r="E142" s="369" t="s">
        <v>734</v>
      </c>
      <c r="F142" s="369">
        <v>5</v>
      </c>
      <c r="G142" s="369">
        <v>7.1</v>
      </c>
      <c r="H142" s="369">
        <v>3.6</v>
      </c>
      <c r="I142" s="384">
        <v>0.1</v>
      </c>
      <c r="J142" s="232" t="s">
        <v>1001</v>
      </c>
      <c r="K142" s="218">
        <f t="shared" ref="K142" si="63">F142-H142</f>
        <v>1.4</v>
      </c>
      <c r="L142" s="218">
        <v>100</v>
      </c>
      <c r="M142" s="232">
        <f t="shared" ref="M142" si="64">(K142*N142)-100</f>
        <v>3539.9999999999995</v>
      </c>
      <c r="N142" s="122">
        <v>2600</v>
      </c>
      <c r="O142" s="123" t="s">
        <v>621</v>
      </c>
      <c r="P142" s="126">
        <v>44393</v>
      </c>
      <c r="Q142" s="220"/>
      <c r="R142" s="245" t="s">
        <v>622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>
      <c r="A143" s="364">
        <v>19</v>
      </c>
      <c r="B143" s="382">
        <v>44391</v>
      </c>
      <c r="C143" s="383"/>
      <c r="D143" s="367" t="s">
        <v>982</v>
      </c>
      <c r="E143" s="369" t="s">
        <v>734</v>
      </c>
      <c r="F143" s="369">
        <v>6.5</v>
      </c>
      <c r="G143" s="369">
        <v>10.5</v>
      </c>
      <c r="H143" s="369">
        <v>4.0999999999999996</v>
      </c>
      <c r="I143" s="384">
        <v>0.1</v>
      </c>
      <c r="J143" s="232" t="s">
        <v>990</v>
      </c>
      <c r="K143" s="218">
        <f t="shared" ref="K143:K144" si="65">F143-H143</f>
        <v>2.4000000000000004</v>
      </c>
      <c r="L143" s="218">
        <v>100</v>
      </c>
      <c r="M143" s="232">
        <f t="shared" ref="M143:M144" si="66">(K143*N143)-100</f>
        <v>3200.0000000000005</v>
      </c>
      <c r="N143" s="122">
        <v>1375</v>
      </c>
      <c r="O143" s="123" t="s">
        <v>621</v>
      </c>
      <c r="P143" s="126">
        <v>44392</v>
      </c>
      <c r="Q143" s="220"/>
      <c r="R143" s="245" t="s">
        <v>622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385">
        <v>20</v>
      </c>
      <c r="B144" s="373">
        <v>44391</v>
      </c>
      <c r="C144" s="374"/>
      <c r="D144" s="386" t="s">
        <v>761</v>
      </c>
      <c r="E144" s="376" t="s">
        <v>734</v>
      </c>
      <c r="F144" s="376">
        <v>2.5</v>
      </c>
      <c r="G144" s="376">
        <v>4.2</v>
      </c>
      <c r="H144" s="376">
        <v>4.2</v>
      </c>
      <c r="I144" s="387">
        <v>0.1</v>
      </c>
      <c r="J144" s="246" t="s">
        <v>991</v>
      </c>
      <c r="K144" s="225">
        <f t="shared" si="65"/>
        <v>-1.7000000000000002</v>
      </c>
      <c r="L144" s="225">
        <v>100</v>
      </c>
      <c r="M144" s="246">
        <f t="shared" si="66"/>
        <v>-5200.0000000000009</v>
      </c>
      <c r="N144" s="195">
        <v>3000</v>
      </c>
      <c r="O144" s="247" t="s">
        <v>659</v>
      </c>
      <c r="P144" s="198">
        <v>44392</v>
      </c>
      <c r="Q144" s="220"/>
      <c r="R144" s="245" t="s">
        <v>622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37">
        <v>21</v>
      </c>
      <c r="B145" s="183">
        <v>44393</v>
      </c>
      <c r="C145" s="184"/>
      <c r="D145" s="130" t="s">
        <v>1002</v>
      </c>
      <c r="E145" s="127" t="s">
        <v>623</v>
      </c>
      <c r="F145" s="127" t="s">
        <v>1003</v>
      </c>
      <c r="G145" s="127">
        <v>0.8</v>
      </c>
      <c r="H145" s="127"/>
      <c r="I145" s="186" t="s">
        <v>1004</v>
      </c>
      <c r="J145" s="228" t="s">
        <v>630</v>
      </c>
      <c r="K145" s="230"/>
      <c r="L145" s="230"/>
      <c r="M145" s="228"/>
      <c r="N145" s="228"/>
      <c r="O145" s="199"/>
      <c r="P145" s="136"/>
      <c r="Q145" s="220"/>
      <c r="R145" s="245" t="s">
        <v>622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364">
        <v>22</v>
      </c>
      <c r="B146" s="382">
        <v>44393</v>
      </c>
      <c r="C146" s="383"/>
      <c r="D146" s="367" t="s">
        <v>1005</v>
      </c>
      <c r="E146" s="369" t="s">
        <v>623</v>
      </c>
      <c r="F146" s="369">
        <v>65</v>
      </c>
      <c r="G146" s="369">
        <v>20</v>
      </c>
      <c r="H146" s="369">
        <v>83</v>
      </c>
      <c r="I146" s="384" t="s">
        <v>1006</v>
      </c>
      <c r="J146" s="232" t="s">
        <v>1007</v>
      </c>
      <c r="K146" s="218">
        <f>H146-F146</f>
        <v>18</v>
      </c>
      <c r="L146" s="218">
        <v>100</v>
      </c>
      <c r="M146" s="232">
        <f t="shared" ref="M146" si="67">(K146*N146)-100</f>
        <v>1250</v>
      </c>
      <c r="N146" s="232">
        <v>75</v>
      </c>
      <c r="O146" s="123" t="s">
        <v>621</v>
      </c>
      <c r="P146" s="201">
        <v>44393</v>
      </c>
      <c r="Q146" s="220"/>
      <c r="R146" s="245" t="s">
        <v>636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>
      <c r="A147" s="364">
        <v>23</v>
      </c>
      <c r="B147" s="365">
        <v>44399</v>
      </c>
      <c r="C147" s="383"/>
      <c r="D147" s="367" t="s">
        <v>1075</v>
      </c>
      <c r="E147" s="369" t="s">
        <v>623</v>
      </c>
      <c r="F147" s="369">
        <v>21</v>
      </c>
      <c r="G147" s="369"/>
      <c r="H147" s="369">
        <v>27</v>
      </c>
      <c r="I147" s="384">
        <v>50</v>
      </c>
      <c r="J147" s="232" t="s">
        <v>1084</v>
      </c>
      <c r="K147" s="218">
        <f>H147-F147</f>
        <v>6</v>
      </c>
      <c r="L147" s="218">
        <v>100</v>
      </c>
      <c r="M147" s="232">
        <f t="shared" ref="M147" si="68">(K147*N147)-100</f>
        <v>350</v>
      </c>
      <c r="N147" s="232">
        <v>75</v>
      </c>
      <c r="O147" s="123" t="s">
        <v>621</v>
      </c>
      <c r="P147" s="201">
        <v>44399</v>
      </c>
      <c r="Q147" s="220"/>
      <c r="R147" s="245" t="s">
        <v>636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>
      <c r="A148" s="137">
        <v>24</v>
      </c>
      <c r="B148" s="128">
        <v>44399</v>
      </c>
      <c r="C148" s="184"/>
      <c r="D148" s="130" t="s">
        <v>1080</v>
      </c>
      <c r="E148" s="127" t="s">
        <v>734</v>
      </c>
      <c r="F148" s="127" t="s">
        <v>1081</v>
      </c>
      <c r="G148" s="127">
        <v>115</v>
      </c>
      <c r="H148" s="127"/>
      <c r="I148" s="133">
        <v>0.1</v>
      </c>
      <c r="J148" s="228" t="s">
        <v>630</v>
      </c>
      <c r="K148" s="230"/>
      <c r="L148" s="230"/>
      <c r="M148" s="228"/>
      <c r="N148" s="228"/>
      <c r="O148" s="199"/>
      <c r="P148" s="136"/>
      <c r="Q148" s="220"/>
      <c r="R148" s="245" t="s">
        <v>622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137">
        <v>25</v>
      </c>
      <c r="B149" s="128">
        <v>44399</v>
      </c>
      <c r="C149" s="184"/>
      <c r="D149" s="130" t="s">
        <v>1082</v>
      </c>
      <c r="E149" s="127" t="s">
        <v>734</v>
      </c>
      <c r="F149" s="127" t="s">
        <v>1083</v>
      </c>
      <c r="G149" s="127">
        <v>17</v>
      </c>
      <c r="H149" s="127"/>
      <c r="I149" s="133">
        <v>0.1</v>
      </c>
      <c r="J149" s="228" t="s">
        <v>630</v>
      </c>
      <c r="K149" s="230"/>
      <c r="L149" s="230"/>
      <c r="M149" s="228"/>
      <c r="N149" s="228"/>
      <c r="O149" s="199"/>
      <c r="P149" s="136"/>
      <c r="Q149" s="220"/>
      <c r="R149" s="245" t="s">
        <v>636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137"/>
      <c r="B150" s="183"/>
      <c r="C150" s="184"/>
      <c r="D150" s="130"/>
      <c r="E150" s="127"/>
      <c r="F150" s="127"/>
      <c r="G150" s="127"/>
      <c r="H150" s="127"/>
      <c r="I150" s="133"/>
      <c r="J150" s="228"/>
      <c r="K150" s="230"/>
      <c r="L150" s="230"/>
      <c r="M150" s="228"/>
      <c r="N150" s="228"/>
      <c r="O150" s="199"/>
      <c r="P150" s="136"/>
      <c r="Q150" s="220"/>
      <c r="R150" s="245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37"/>
      <c r="B151" s="128"/>
      <c r="C151" s="184"/>
      <c r="D151" s="130"/>
      <c r="E151" s="127"/>
      <c r="F151" s="127"/>
      <c r="G151" s="127"/>
      <c r="H151" s="127"/>
      <c r="I151" s="133"/>
      <c r="J151" s="133"/>
      <c r="K151" s="133"/>
      <c r="L151" s="133"/>
      <c r="M151" s="231"/>
      <c r="N151" s="133"/>
      <c r="O151" s="199"/>
      <c r="P151" s="186"/>
      <c r="Q151" s="220"/>
      <c r="R151" s="245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"/>
      <c r="B152" s="220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240"/>
      <c r="B154" s="253"/>
      <c r="C154" s="253"/>
      <c r="D154" s="254"/>
      <c r="E154" s="240"/>
      <c r="F154" s="255"/>
      <c r="G154" s="240"/>
      <c r="H154" s="240"/>
      <c r="I154" s="240"/>
      <c r="J154" s="253"/>
      <c r="K154" s="256"/>
      <c r="L154" s="240"/>
      <c r="M154" s="240"/>
      <c r="N154" s="240"/>
      <c r="O154" s="257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100" t="s">
        <v>764</v>
      </c>
      <c r="B155" s="258"/>
      <c r="C155" s="258"/>
      <c r="D155" s="259"/>
      <c r="E155" s="176"/>
      <c r="F155" s="6"/>
      <c r="G155" s="6"/>
      <c r="H155" s="177"/>
      <c r="I155" s="260"/>
      <c r="J155" s="1"/>
      <c r="K155" s="6"/>
      <c r="L155" s="6"/>
      <c r="M155" s="6"/>
      <c r="N155" s="1"/>
      <c r="O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38.25" customHeight="1">
      <c r="A156" s="101" t="s">
        <v>16</v>
      </c>
      <c r="B156" s="102" t="s">
        <v>590</v>
      </c>
      <c r="C156" s="102"/>
      <c r="D156" s="103" t="s">
        <v>607</v>
      </c>
      <c r="E156" s="102" t="s">
        <v>608</v>
      </c>
      <c r="F156" s="102" t="s">
        <v>609</v>
      </c>
      <c r="G156" s="102" t="s">
        <v>610</v>
      </c>
      <c r="H156" s="102" t="s">
        <v>611</v>
      </c>
      <c r="I156" s="102" t="s">
        <v>612</v>
      </c>
      <c r="J156" s="101" t="s">
        <v>613</v>
      </c>
      <c r="K156" s="180" t="s">
        <v>653</v>
      </c>
      <c r="L156" s="181" t="s">
        <v>615</v>
      </c>
      <c r="M156" s="104" t="s">
        <v>616</v>
      </c>
      <c r="N156" s="102" t="s">
        <v>617</v>
      </c>
      <c r="O156" s="103" t="s">
        <v>618</v>
      </c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4.25" customHeight="1">
      <c r="A157" s="127">
        <v>1</v>
      </c>
      <c r="B157" s="128">
        <v>44363</v>
      </c>
      <c r="C157" s="261"/>
      <c r="D157" s="130" t="s">
        <v>283</v>
      </c>
      <c r="E157" s="131" t="s">
        <v>623</v>
      </c>
      <c r="F157" s="127" t="s">
        <v>765</v>
      </c>
      <c r="G157" s="127">
        <v>2070</v>
      </c>
      <c r="H157" s="131"/>
      <c r="I157" s="132" t="s">
        <v>766</v>
      </c>
      <c r="J157" s="133" t="s">
        <v>630</v>
      </c>
      <c r="K157" s="133"/>
      <c r="L157" s="134"/>
      <c r="M157" s="135"/>
      <c r="N157" s="133"/>
      <c r="O157" s="186"/>
      <c r="P157" s="115"/>
      <c r="Q157" s="1"/>
      <c r="R157" s="1" t="s">
        <v>622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4.25" customHeight="1">
      <c r="A158" s="127"/>
      <c r="B158" s="128"/>
      <c r="C158" s="261"/>
      <c r="D158" s="130"/>
      <c r="E158" s="131"/>
      <c r="F158" s="127"/>
      <c r="G158" s="127"/>
      <c r="H158" s="131"/>
      <c r="I158" s="132"/>
      <c r="J158" s="133"/>
      <c r="K158" s="133"/>
      <c r="L158" s="134"/>
      <c r="M158" s="135"/>
      <c r="N158" s="133"/>
      <c r="O158" s="186"/>
      <c r="P158" s="115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4.25" customHeight="1">
      <c r="A159" s="262"/>
      <c r="B159" s="184"/>
      <c r="C159" s="263"/>
      <c r="D159" s="130"/>
      <c r="E159" s="264"/>
      <c r="F159" s="264"/>
      <c r="G159" s="264"/>
      <c r="H159" s="264"/>
      <c r="I159" s="264"/>
      <c r="J159" s="264"/>
      <c r="K159" s="265"/>
      <c r="L159" s="266"/>
      <c r="M159" s="264"/>
      <c r="N159" s="267"/>
      <c r="O159" s="268"/>
      <c r="P159" s="269"/>
      <c r="R159" s="6"/>
      <c r="S159" s="44"/>
      <c r="T159" s="1"/>
      <c r="U159" s="1"/>
      <c r="V159" s="1"/>
      <c r="W159" s="1"/>
      <c r="X159" s="1"/>
      <c r="Y159" s="1"/>
      <c r="Z159" s="1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</row>
    <row r="160" spans="1:38" ht="12.75" customHeight="1">
      <c r="A160" s="160" t="s">
        <v>646</v>
      </c>
      <c r="B160" s="160"/>
      <c r="C160" s="160"/>
      <c r="D160" s="160"/>
      <c r="E160" s="44"/>
      <c r="F160" s="168" t="s">
        <v>648</v>
      </c>
      <c r="G160" s="61"/>
      <c r="H160" s="61"/>
      <c r="I160" s="61"/>
      <c r="J160" s="6"/>
      <c r="K160" s="210"/>
      <c r="L160" s="211"/>
      <c r="M160" s="6"/>
      <c r="N160" s="150"/>
      <c r="O160" s="270"/>
      <c r="P160" s="1"/>
      <c r="Q160" s="1"/>
      <c r="R160" s="6"/>
      <c r="S160" s="1"/>
      <c r="T160" s="1"/>
      <c r="U160" s="1"/>
      <c r="V160" s="1"/>
      <c r="W160" s="1"/>
      <c r="X160" s="1"/>
      <c r="Y160" s="1"/>
    </row>
    <row r="161" spans="1:38" ht="12.75" customHeight="1">
      <c r="A161" s="167" t="s">
        <v>647</v>
      </c>
      <c r="B161" s="160"/>
      <c r="C161" s="160"/>
      <c r="D161" s="160"/>
      <c r="E161" s="6"/>
      <c r="F161" s="168" t="s">
        <v>650</v>
      </c>
      <c r="G161" s="6"/>
      <c r="H161" s="6"/>
      <c r="I161" s="6"/>
      <c r="J161" s="1"/>
      <c r="K161" s="6"/>
      <c r="L161" s="6"/>
      <c r="M161" s="6"/>
      <c r="N161" s="1"/>
      <c r="O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38" ht="12.75" customHeight="1">
      <c r="A162" s="167"/>
      <c r="B162" s="160"/>
      <c r="C162" s="160"/>
      <c r="D162" s="160"/>
      <c r="E162" s="6"/>
      <c r="F162" s="168"/>
      <c r="G162" s="6"/>
      <c r="H162" s="6"/>
      <c r="I162" s="6"/>
      <c r="J162" s="1"/>
      <c r="K162" s="6"/>
      <c r="L162" s="6"/>
      <c r="M162" s="6"/>
      <c r="N162" s="1"/>
      <c r="O162" s="1"/>
      <c r="Q162" s="1"/>
      <c r="R162" s="61"/>
      <c r="S162" s="1"/>
      <c r="T162" s="1"/>
      <c r="U162" s="1"/>
      <c r="V162" s="1"/>
      <c r="W162" s="1"/>
      <c r="X162" s="1"/>
      <c r="Y162" s="1"/>
      <c r="Z162" s="1"/>
    </row>
    <row r="163" spans="1:38" ht="12.75" customHeight="1">
      <c r="A163" s="1"/>
      <c r="B163" s="175" t="s">
        <v>767</v>
      </c>
      <c r="C163" s="175"/>
      <c r="D163" s="175"/>
      <c r="E163" s="175"/>
      <c r="F163" s="176"/>
      <c r="G163" s="6"/>
      <c r="H163" s="6"/>
      <c r="I163" s="177"/>
      <c r="J163" s="178"/>
      <c r="K163" s="179"/>
      <c r="L163" s="178"/>
      <c r="M163" s="6"/>
      <c r="N163" s="1"/>
      <c r="O163" s="1"/>
      <c r="Q163" s="1"/>
      <c r="R163" s="61"/>
      <c r="S163" s="1"/>
      <c r="T163" s="1"/>
      <c r="U163" s="1"/>
      <c r="V163" s="1"/>
      <c r="W163" s="1"/>
      <c r="X163" s="1"/>
      <c r="Y163" s="1"/>
      <c r="Z163" s="1"/>
    </row>
    <row r="164" spans="1:38" ht="38.25" customHeight="1">
      <c r="A164" s="101" t="s">
        <v>16</v>
      </c>
      <c r="B164" s="102" t="s">
        <v>590</v>
      </c>
      <c r="C164" s="102"/>
      <c r="D164" s="103" t="s">
        <v>607</v>
      </c>
      <c r="E164" s="102" t="s">
        <v>608</v>
      </c>
      <c r="F164" s="102" t="s">
        <v>609</v>
      </c>
      <c r="G164" s="102" t="s">
        <v>652</v>
      </c>
      <c r="H164" s="102" t="s">
        <v>611</v>
      </c>
      <c r="I164" s="102" t="s">
        <v>612</v>
      </c>
      <c r="J164" s="271" t="s">
        <v>613</v>
      </c>
      <c r="K164" s="180" t="s">
        <v>653</v>
      </c>
      <c r="L164" s="214" t="s">
        <v>687</v>
      </c>
      <c r="M164" s="102" t="s">
        <v>688</v>
      </c>
      <c r="N164" s="181" t="s">
        <v>615</v>
      </c>
      <c r="O164" s="104" t="s">
        <v>616</v>
      </c>
      <c r="P164" s="102" t="s">
        <v>617</v>
      </c>
      <c r="Q164" s="103" t="s">
        <v>618</v>
      </c>
      <c r="R164" s="61"/>
      <c r="S164" s="1"/>
      <c r="T164" s="1"/>
      <c r="U164" s="1"/>
      <c r="V164" s="1"/>
      <c r="W164" s="1"/>
      <c r="X164" s="1"/>
      <c r="Y164" s="1"/>
      <c r="Z164" s="1"/>
    </row>
    <row r="165" spans="1:38" ht="14.25" customHeight="1">
      <c r="A165" s="137"/>
      <c r="B165" s="139"/>
      <c r="C165" s="272"/>
      <c r="D165" s="140"/>
      <c r="E165" s="141"/>
      <c r="F165" s="273"/>
      <c r="G165" s="137"/>
      <c r="H165" s="141"/>
      <c r="I165" s="142"/>
      <c r="J165" s="274"/>
      <c r="K165" s="274"/>
      <c r="L165" s="275"/>
      <c r="M165" s="127"/>
      <c r="N165" s="275"/>
      <c r="O165" s="276"/>
      <c r="P165" s="277"/>
      <c r="Q165" s="278"/>
      <c r="R165" s="208"/>
      <c r="S165" s="154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38" ht="14.25" customHeight="1">
      <c r="A166" s="137"/>
      <c r="B166" s="139"/>
      <c r="C166" s="272"/>
      <c r="D166" s="140"/>
      <c r="E166" s="141"/>
      <c r="F166" s="273"/>
      <c r="G166" s="137"/>
      <c r="H166" s="141"/>
      <c r="I166" s="142"/>
      <c r="J166" s="274"/>
      <c r="K166" s="274"/>
      <c r="L166" s="275"/>
      <c r="M166" s="127"/>
      <c r="N166" s="275"/>
      <c r="O166" s="276"/>
      <c r="P166" s="277"/>
      <c r="Q166" s="278"/>
      <c r="R166" s="208"/>
      <c r="S166" s="154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38" ht="14.25" customHeight="1">
      <c r="A167" s="137"/>
      <c r="B167" s="139"/>
      <c r="C167" s="272"/>
      <c r="D167" s="140"/>
      <c r="E167" s="141"/>
      <c r="F167" s="273"/>
      <c r="G167" s="137"/>
      <c r="H167" s="141"/>
      <c r="I167" s="142"/>
      <c r="J167" s="274"/>
      <c r="K167" s="274"/>
      <c r="L167" s="275"/>
      <c r="M167" s="127"/>
      <c r="N167" s="275"/>
      <c r="O167" s="276"/>
      <c r="P167" s="277"/>
      <c r="Q167" s="278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37"/>
      <c r="B168" s="139"/>
      <c r="C168" s="272"/>
      <c r="D168" s="140"/>
      <c r="E168" s="141"/>
      <c r="F168" s="274"/>
      <c r="G168" s="137"/>
      <c r="H168" s="141"/>
      <c r="I168" s="142"/>
      <c r="J168" s="274"/>
      <c r="K168" s="274"/>
      <c r="L168" s="275"/>
      <c r="M168" s="127"/>
      <c r="N168" s="275"/>
      <c r="O168" s="276"/>
      <c r="P168" s="277"/>
      <c r="Q168" s="278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37"/>
      <c r="B169" s="139"/>
      <c r="C169" s="272"/>
      <c r="D169" s="140"/>
      <c r="E169" s="141"/>
      <c r="F169" s="274"/>
      <c r="G169" s="137"/>
      <c r="H169" s="141"/>
      <c r="I169" s="142"/>
      <c r="J169" s="274"/>
      <c r="K169" s="274"/>
      <c r="L169" s="275"/>
      <c r="M169" s="127"/>
      <c r="N169" s="275"/>
      <c r="O169" s="276"/>
      <c r="P169" s="277"/>
      <c r="Q169" s="278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37"/>
      <c r="B170" s="139"/>
      <c r="C170" s="272"/>
      <c r="D170" s="140"/>
      <c r="E170" s="141"/>
      <c r="F170" s="273"/>
      <c r="G170" s="137"/>
      <c r="H170" s="141"/>
      <c r="I170" s="142"/>
      <c r="J170" s="274"/>
      <c r="K170" s="274"/>
      <c r="L170" s="275"/>
      <c r="M170" s="127"/>
      <c r="N170" s="275"/>
      <c r="O170" s="276"/>
      <c r="P170" s="277"/>
      <c r="Q170" s="278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37"/>
      <c r="B171" s="139"/>
      <c r="C171" s="272"/>
      <c r="D171" s="140"/>
      <c r="E171" s="141"/>
      <c r="F171" s="273"/>
      <c r="G171" s="137"/>
      <c r="H171" s="141"/>
      <c r="I171" s="142"/>
      <c r="J171" s="274"/>
      <c r="K171" s="274"/>
      <c r="L171" s="274"/>
      <c r="M171" s="274"/>
      <c r="N171" s="275"/>
      <c r="O171" s="279"/>
      <c r="P171" s="277"/>
      <c r="Q171" s="278"/>
      <c r="R171" s="6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37"/>
      <c r="B172" s="139"/>
      <c r="C172" s="272"/>
      <c r="D172" s="140"/>
      <c r="E172" s="141"/>
      <c r="F172" s="274"/>
      <c r="G172" s="137"/>
      <c r="H172" s="141"/>
      <c r="I172" s="142"/>
      <c r="J172" s="274"/>
      <c r="K172" s="274"/>
      <c r="L172" s="275"/>
      <c r="M172" s="127"/>
      <c r="N172" s="275"/>
      <c r="O172" s="276"/>
      <c r="P172" s="277"/>
      <c r="Q172" s="278"/>
      <c r="R172" s="208"/>
      <c r="S172" s="154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137"/>
      <c r="B173" s="139"/>
      <c r="C173" s="272"/>
      <c r="D173" s="140"/>
      <c r="E173" s="141"/>
      <c r="F173" s="273"/>
      <c r="G173" s="137"/>
      <c r="H173" s="141"/>
      <c r="I173" s="142"/>
      <c r="J173" s="280"/>
      <c r="K173" s="280"/>
      <c r="L173" s="280"/>
      <c r="M173" s="280"/>
      <c r="N173" s="281"/>
      <c r="O173" s="276"/>
      <c r="P173" s="143"/>
      <c r="Q173" s="278"/>
      <c r="R173" s="208"/>
      <c r="S173" s="154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>
      <c r="A174" s="167"/>
      <c r="B174" s="160"/>
      <c r="C174" s="160"/>
      <c r="D174" s="160"/>
      <c r="E174" s="6"/>
      <c r="F174" s="168"/>
      <c r="G174" s="6"/>
      <c r="H174" s="6"/>
      <c r="I174" s="6"/>
      <c r="J174" s="1"/>
      <c r="K174" s="6"/>
      <c r="L174" s="6"/>
      <c r="M174" s="6"/>
      <c r="N174" s="1"/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167"/>
      <c r="B175" s="160"/>
      <c r="C175" s="160"/>
      <c r="D175" s="160"/>
      <c r="E175" s="6"/>
      <c r="F175" s="168"/>
      <c r="G175" s="61"/>
      <c r="H175" s="44"/>
      <c r="I175" s="61"/>
      <c r="J175" s="6"/>
      <c r="K175" s="210"/>
      <c r="L175" s="211"/>
      <c r="M175" s="6"/>
      <c r="N175" s="150"/>
      <c r="O175" s="212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61"/>
      <c r="B176" s="149"/>
      <c r="C176" s="149"/>
      <c r="D176" s="44"/>
      <c r="E176" s="61"/>
      <c r="F176" s="61"/>
      <c r="G176" s="61"/>
      <c r="H176" s="44"/>
      <c r="I176" s="61"/>
      <c r="J176" s="6"/>
      <c r="K176" s="210"/>
      <c r="L176" s="211"/>
      <c r="M176" s="6"/>
      <c r="N176" s="150"/>
      <c r="O176" s="212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44"/>
      <c r="B177" s="282" t="s">
        <v>768</v>
      </c>
      <c r="C177" s="282"/>
      <c r="D177" s="282"/>
      <c r="E177" s="282"/>
      <c r="F177" s="6"/>
      <c r="G177" s="6"/>
      <c r="H177" s="178"/>
      <c r="I177" s="6"/>
      <c r="J177" s="178"/>
      <c r="K177" s="179"/>
      <c r="L177" s="6"/>
      <c r="M177" s="6"/>
      <c r="N177" s="1"/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38.25" customHeight="1">
      <c r="A178" s="101" t="s">
        <v>16</v>
      </c>
      <c r="B178" s="102" t="s">
        <v>590</v>
      </c>
      <c r="C178" s="102"/>
      <c r="D178" s="103" t="s">
        <v>607</v>
      </c>
      <c r="E178" s="102" t="s">
        <v>608</v>
      </c>
      <c r="F178" s="102" t="s">
        <v>609</v>
      </c>
      <c r="G178" s="102" t="s">
        <v>769</v>
      </c>
      <c r="H178" s="102" t="s">
        <v>770</v>
      </c>
      <c r="I178" s="102" t="s">
        <v>612</v>
      </c>
      <c r="J178" s="283" t="s">
        <v>613</v>
      </c>
      <c r="K178" s="102" t="s">
        <v>614</v>
      </c>
      <c r="L178" s="102" t="s">
        <v>771</v>
      </c>
      <c r="M178" s="102" t="s">
        <v>617</v>
      </c>
      <c r="N178" s="103" t="s">
        <v>618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84">
        <v>1</v>
      </c>
      <c r="B179" s="285">
        <v>41579</v>
      </c>
      <c r="C179" s="285"/>
      <c r="D179" s="286" t="s">
        <v>772</v>
      </c>
      <c r="E179" s="287" t="s">
        <v>773</v>
      </c>
      <c r="F179" s="288">
        <v>82</v>
      </c>
      <c r="G179" s="287" t="s">
        <v>774</v>
      </c>
      <c r="H179" s="287">
        <v>100</v>
      </c>
      <c r="I179" s="289">
        <v>100</v>
      </c>
      <c r="J179" s="290" t="s">
        <v>775</v>
      </c>
      <c r="K179" s="291">
        <f t="shared" ref="K179:K231" si="69">H179-F179</f>
        <v>18</v>
      </c>
      <c r="L179" s="292">
        <f t="shared" ref="L179:L231" si="70">K179/F179</f>
        <v>0.21951219512195122</v>
      </c>
      <c r="M179" s="287" t="s">
        <v>621</v>
      </c>
      <c r="N179" s="293">
        <v>42657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84">
        <v>2</v>
      </c>
      <c r="B180" s="285">
        <v>41794</v>
      </c>
      <c r="C180" s="285"/>
      <c r="D180" s="286" t="s">
        <v>776</v>
      </c>
      <c r="E180" s="287" t="s">
        <v>623</v>
      </c>
      <c r="F180" s="288">
        <v>257</v>
      </c>
      <c r="G180" s="287" t="s">
        <v>774</v>
      </c>
      <c r="H180" s="287">
        <v>300</v>
      </c>
      <c r="I180" s="289">
        <v>300</v>
      </c>
      <c r="J180" s="290" t="s">
        <v>775</v>
      </c>
      <c r="K180" s="291">
        <f t="shared" si="69"/>
        <v>43</v>
      </c>
      <c r="L180" s="292">
        <f t="shared" si="70"/>
        <v>0.16731517509727625</v>
      </c>
      <c r="M180" s="287" t="s">
        <v>621</v>
      </c>
      <c r="N180" s="293">
        <v>41822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84">
        <v>3</v>
      </c>
      <c r="B181" s="285">
        <v>41828</v>
      </c>
      <c r="C181" s="285"/>
      <c r="D181" s="286" t="s">
        <v>777</v>
      </c>
      <c r="E181" s="287" t="s">
        <v>623</v>
      </c>
      <c r="F181" s="288">
        <v>393</v>
      </c>
      <c r="G181" s="287" t="s">
        <v>774</v>
      </c>
      <c r="H181" s="287">
        <v>468</v>
      </c>
      <c r="I181" s="289">
        <v>468</v>
      </c>
      <c r="J181" s="290" t="s">
        <v>775</v>
      </c>
      <c r="K181" s="291">
        <f t="shared" si="69"/>
        <v>75</v>
      </c>
      <c r="L181" s="292">
        <f t="shared" si="70"/>
        <v>0.19083969465648856</v>
      </c>
      <c r="M181" s="287" t="s">
        <v>621</v>
      </c>
      <c r="N181" s="293">
        <v>41863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84">
        <v>4</v>
      </c>
      <c r="B182" s="285">
        <v>41857</v>
      </c>
      <c r="C182" s="285"/>
      <c r="D182" s="286" t="s">
        <v>778</v>
      </c>
      <c r="E182" s="287" t="s">
        <v>623</v>
      </c>
      <c r="F182" s="288">
        <v>205</v>
      </c>
      <c r="G182" s="287" t="s">
        <v>774</v>
      </c>
      <c r="H182" s="287">
        <v>275</v>
      </c>
      <c r="I182" s="289">
        <v>250</v>
      </c>
      <c r="J182" s="290" t="s">
        <v>775</v>
      </c>
      <c r="K182" s="291">
        <f t="shared" si="69"/>
        <v>70</v>
      </c>
      <c r="L182" s="292">
        <f t="shared" si="70"/>
        <v>0.34146341463414637</v>
      </c>
      <c r="M182" s="287" t="s">
        <v>621</v>
      </c>
      <c r="N182" s="293">
        <v>41962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84">
        <v>5</v>
      </c>
      <c r="B183" s="285">
        <v>41886</v>
      </c>
      <c r="C183" s="285"/>
      <c r="D183" s="286" t="s">
        <v>779</v>
      </c>
      <c r="E183" s="287" t="s">
        <v>623</v>
      </c>
      <c r="F183" s="288">
        <v>162</v>
      </c>
      <c r="G183" s="287" t="s">
        <v>774</v>
      </c>
      <c r="H183" s="287">
        <v>190</v>
      </c>
      <c r="I183" s="289">
        <v>190</v>
      </c>
      <c r="J183" s="290" t="s">
        <v>775</v>
      </c>
      <c r="K183" s="291">
        <f t="shared" si="69"/>
        <v>28</v>
      </c>
      <c r="L183" s="292">
        <f t="shared" si="70"/>
        <v>0.1728395061728395</v>
      </c>
      <c r="M183" s="287" t="s">
        <v>621</v>
      </c>
      <c r="N183" s="293">
        <v>42006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84">
        <v>6</v>
      </c>
      <c r="B184" s="285">
        <v>41886</v>
      </c>
      <c r="C184" s="285"/>
      <c r="D184" s="286" t="s">
        <v>780</v>
      </c>
      <c r="E184" s="287" t="s">
        <v>623</v>
      </c>
      <c r="F184" s="288">
        <v>75</v>
      </c>
      <c r="G184" s="287" t="s">
        <v>774</v>
      </c>
      <c r="H184" s="287">
        <v>91.5</v>
      </c>
      <c r="I184" s="289" t="s">
        <v>781</v>
      </c>
      <c r="J184" s="290" t="s">
        <v>782</v>
      </c>
      <c r="K184" s="291">
        <f t="shared" si="69"/>
        <v>16.5</v>
      </c>
      <c r="L184" s="292">
        <f t="shared" si="70"/>
        <v>0.22</v>
      </c>
      <c r="M184" s="287" t="s">
        <v>621</v>
      </c>
      <c r="N184" s="293">
        <v>41954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84">
        <v>7</v>
      </c>
      <c r="B185" s="285">
        <v>41913</v>
      </c>
      <c r="C185" s="285"/>
      <c r="D185" s="286" t="s">
        <v>783</v>
      </c>
      <c r="E185" s="287" t="s">
        <v>623</v>
      </c>
      <c r="F185" s="288">
        <v>850</v>
      </c>
      <c r="G185" s="287" t="s">
        <v>774</v>
      </c>
      <c r="H185" s="287">
        <v>982.5</v>
      </c>
      <c r="I185" s="289">
        <v>1050</v>
      </c>
      <c r="J185" s="290" t="s">
        <v>784</v>
      </c>
      <c r="K185" s="291">
        <f t="shared" si="69"/>
        <v>132.5</v>
      </c>
      <c r="L185" s="292">
        <f t="shared" si="70"/>
        <v>0.15588235294117647</v>
      </c>
      <c r="M185" s="287" t="s">
        <v>621</v>
      </c>
      <c r="N185" s="293">
        <v>42039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84">
        <v>8</v>
      </c>
      <c r="B186" s="285">
        <v>41913</v>
      </c>
      <c r="C186" s="285"/>
      <c r="D186" s="286" t="s">
        <v>785</v>
      </c>
      <c r="E186" s="287" t="s">
        <v>623</v>
      </c>
      <c r="F186" s="288">
        <v>475</v>
      </c>
      <c r="G186" s="287" t="s">
        <v>774</v>
      </c>
      <c r="H186" s="287">
        <v>515</v>
      </c>
      <c r="I186" s="289">
        <v>600</v>
      </c>
      <c r="J186" s="290" t="s">
        <v>786</v>
      </c>
      <c r="K186" s="291">
        <f t="shared" si="69"/>
        <v>40</v>
      </c>
      <c r="L186" s="292">
        <f t="shared" si="70"/>
        <v>8.4210526315789472E-2</v>
      </c>
      <c r="M186" s="287" t="s">
        <v>621</v>
      </c>
      <c r="N186" s="293">
        <v>41939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84">
        <v>9</v>
      </c>
      <c r="B187" s="285">
        <v>41913</v>
      </c>
      <c r="C187" s="285"/>
      <c r="D187" s="286" t="s">
        <v>787</v>
      </c>
      <c r="E187" s="287" t="s">
        <v>623</v>
      </c>
      <c r="F187" s="288">
        <v>86</v>
      </c>
      <c r="G187" s="287" t="s">
        <v>774</v>
      </c>
      <c r="H187" s="287">
        <v>99</v>
      </c>
      <c r="I187" s="289">
        <v>140</v>
      </c>
      <c r="J187" s="290" t="s">
        <v>788</v>
      </c>
      <c r="K187" s="291">
        <f t="shared" si="69"/>
        <v>13</v>
      </c>
      <c r="L187" s="292">
        <f t="shared" si="70"/>
        <v>0.15116279069767441</v>
      </c>
      <c r="M187" s="287" t="s">
        <v>621</v>
      </c>
      <c r="N187" s="293">
        <v>41939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84">
        <v>10</v>
      </c>
      <c r="B188" s="285">
        <v>41926</v>
      </c>
      <c r="C188" s="285"/>
      <c r="D188" s="286" t="s">
        <v>789</v>
      </c>
      <c r="E188" s="287" t="s">
        <v>623</v>
      </c>
      <c r="F188" s="288">
        <v>496.6</v>
      </c>
      <c r="G188" s="287" t="s">
        <v>774</v>
      </c>
      <c r="H188" s="287">
        <v>621</v>
      </c>
      <c r="I188" s="289">
        <v>580</v>
      </c>
      <c r="J188" s="290" t="s">
        <v>775</v>
      </c>
      <c r="K188" s="291">
        <f t="shared" si="69"/>
        <v>124.39999999999998</v>
      </c>
      <c r="L188" s="292">
        <f t="shared" si="70"/>
        <v>0.25050342327829234</v>
      </c>
      <c r="M188" s="287" t="s">
        <v>621</v>
      </c>
      <c r="N188" s="293">
        <v>42605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84">
        <v>11</v>
      </c>
      <c r="B189" s="285">
        <v>41926</v>
      </c>
      <c r="C189" s="285"/>
      <c r="D189" s="286" t="s">
        <v>790</v>
      </c>
      <c r="E189" s="287" t="s">
        <v>623</v>
      </c>
      <c r="F189" s="288">
        <v>2481.9</v>
      </c>
      <c r="G189" s="287" t="s">
        <v>774</v>
      </c>
      <c r="H189" s="287">
        <v>2840</v>
      </c>
      <c r="I189" s="289">
        <v>2870</v>
      </c>
      <c r="J189" s="290" t="s">
        <v>791</v>
      </c>
      <c r="K189" s="291">
        <f t="shared" si="69"/>
        <v>358.09999999999991</v>
      </c>
      <c r="L189" s="292">
        <f t="shared" si="70"/>
        <v>0.14428462065353154</v>
      </c>
      <c r="M189" s="287" t="s">
        <v>621</v>
      </c>
      <c r="N189" s="293">
        <v>42017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84">
        <v>12</v>
      </c>
      <c r="B190" s="285">
        <v>41928</v>
      </c>
      <c r="C190" s="285"/>
      <c r="D190" s="286" t="s">
        <v>792</v>
      </c>
      <c r="E190" s="287" t="s">
        <v>623</v>
      </c>
      <c r="F190" s="288">
        <v>84.5</v>
      </c>
      <c r="G190" s="287" t="s">
        <v>774</v>
      </c>
      <c r="H190" s="287">
        <v>93</v>
      </c>
      <c r="I190" s="289">
        <v>110</v>
      </c>
      <c r="J190" s="290" t="s">
        <v>793</v>
      </c>
      <c r="K190" s="291">
        <f t="shared" si="69"/>
        <v>8.5</v>
      </c>
      <c r="L190" s="292">
        <f t="shared" si="70"/>
        <v>0.10059171597633136</v>
      </c>
      <c r="M190" s="287" t="s">
        <v>621</v>
      </c>
      <c r="N190" s="293">
        <v>41939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84">
        <v>13</v>
      </c>
      <c r="B191" s="285">
        <v>41928</v>
      </c>
      <c r="C191" s="285"/>
      <c r="D191" s="286" t="s">
        <v>794</v>
      </c>
      <c r="E191" s="287" t="s">
        <v>623</v>
      </c>
      <c r="F191" s="288">
        <v>401</v>
      </c>
      <c r="G191" s="287" t="s">
        <v>774</v>
      </c>
      <c r="H191" s="287">
        <v>428</v>
      </c>
      <c r="I191" s="289">
        <v>450</v>
      </c>
      <c r="J191" s="290" t="s">
        <v>795</v>
      </c>
      <c r="K191" s="291">
        <f t="shared" si="69"/>
        <v>27</v>
      </c>
      <c r="L191" s="292">
        <f t="shared" si="70"/>
        <v>6.7331670822942641E-2</v>
      </c>
      <c r="M191" s="287" t="s">
        <v>621</v>
      </c>
      <c r="N191" s="293">
        <v>42020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84">
        <v>14</v>
      </c>
      <c r="B192" s="285">
        <v>41928</v>
      </c>
      <c r="C192" s="285"/>
      <c r="D192" s="286" t="s">
        <v>796</v>
      </c>
      <c r="E192" s="287" t="s">
        <v>623</v>
      </c>
      <c r="F192" s="288">
        <v>101</v>
      </c>
      <c r="G192" s="287" t="s">
        <v>774</v>
      </c>
      <c r="H192" s="287">
        <v>112</v>
      </c>
      <c r="I192" s="289">
        <v>120</v>
      </c>
      <c r="J192" s="290" t="s">
        <v>797</v>
      </c>
      <c r="K192" s="291">
        <f t="shared" si="69"/>
        <v>11</v>
      </c>
      <c r="L192" s="292">
        <f t="shared" si="70"/>
        <v>0.10891089108910891</v>
      </c>
      <c r="M192" s="287" t="s">
        <v>621</v>
      </c>
      <c r="N192" s="293">
        <v>41939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84">
        <v>15</v>
      </c>
      <c r="B193" s="285">
        <v>41954</v>
      </c>
      <c r="C193" s="285"/>
      <c r="D193" s="286" t="s">
        <v>798</v>
      </c>
      <c r="E193" s="287" t="s">
        <v>623</v>
      </c>
      <c r="F193" s="288">
        <v>59</v>
      </c>
      <c r="G193" s="287" t="s">
        <v>774</v>
      </c>
      <c r="H193" s="287">
        <v>76</v>
      </c>
      <c r="I193" s="289">
        <v>76</v>
      </c>
      <c r="J193" s="290" t="s">
        <v>775</v>
      </c>
      <c r="K193" s="291">
        <f t="shared" si="69"/>
        <v>17</v>
      </c>
      <c r="L193" s="292">
        <f t="shared" si="70"/>
        <v>0.28813559322033899</v>
      </c>
      <c r="M193" s="287" t="s">
        <v>621</v>
      </c>
      <c r="N193" s="293">
        <v>43032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84">
        <v>16</v>
      </c>
      <c r="B194" s="285">
        <v>41954</v>
      </c>
      <c r="C194" s="285"/>
      <c r="D194" s="286" t="s">
        <v>787</v>
      </c>
      <c r="E194" s="287" t="s">
        <v>623</v>
      </c>
      <c r="F194" s="288">
        <v>99</v>
      </c>
      <c r="G194" s="287" t="s">
        <v>774</v>
      </c>
      <c r="H194" s="287">
        <v>120</v>
      </c>
      <c r="I194" s="289">
        <v>120</v>
      </c>
      <c r="J194" s="290" t="s">
        <v>661</v>
      </c>
      <c r="K194" s="291">
        <f t="shared" si="69"/>
        <v>21</v>
      </c>
      <c r="L194" s="292">
        <f t="shared" si="70"/>
        <v>0.21212121212121213</v>
      </c>
      <c r="M194" s="287" t="s">
        <v>621</v>
      </c>
      <c r="N194" s="293">
        <v>41960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84">
        <v>17</v>
      </c>
      <c r="B195" s="285">
        <v>41956</v>
      </c>
      <c r="C195" s="285"/>
      <c r="D195" s="286" t="s">
        <v>799</v>
      </c>
      <c r="E195" s="287" t="s">
        <v>623</v>
      </c>
      <c r="F195" s="288">
        <v>22</v>
      </c>
      <c r="G195" s="287" t="s">
        <v>774</v>
      </c>
      <c r="H195" s="287">
        <v>33.549999999999997</v>
      </c>
      <c r="I195" s="289">
        <v>32</v>
      </c>
      <c r="J195" s="290" t="s">
        <v>800</v>
      </c>
      <c r="K195" s="291">
        <f t="shared" si="69"/>
        <v>11.549999999999997</v>
      </c>
      <c r="L195" s="292">
        <f t="shared" si="70"/>
        <v>0.52499999999999991</v>
      </c>
      <c r="M195" s="287" t="s">
        <v>621</v>
      </c>
      <c r="N195" s="293">
        <v>42188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84">
        <v>18</v>
      </c>
      <c r="B196" s="285">
        <v>41976</v>
      </c>
      <c r="C196" s="285"/>
      <c r="D196" s="286" t="s">
        <v>801</v>
      </c>
      <c r="E196" s="287" t="s">
        <v>623</v>
      </c>
      <c r="F196" s="288">
        <v>440</v>
      </c>
      <c r="G196" s="287" t="s">
        <v>774</v>
      </c>
      <c r="H196" s="287">
        <v>520</v>
      </c>
      <c r="I196" s="289">
        <v>520</v>
      </c>
      <c r="J196" s="290" t="s">
        <v>802</v>
      </c>
      <c r="K196" s="291">
        <f t="shared" si="69"/>
        <v>80</v>
      </c>
      <c r="L196" s="292">
        <f t="shared" si="70"/>
        <v>0.18181818181818182</v>
      </c>
      <c r="M196" s="287" t="s">
        <v>621</v>
      </c>
      <c r="N196" s="293">
        <v>42208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84">
        <v>19</v>
      </c>
      <c r="B197" s="285">
        <v>41976</v>
      </c>
      <c r="C197" s="285"/>
      <c r="D197" s="286" t="s">
        <v>803</v>
      </c>
      <c r="E197" s="287" t="s">
        <v>623</v>
      </c>
      <c r="F197" s="288">
        <v>360</v>
      </c>
      <c r="G197" s="287" t="s">
        <v>774</v>
      </c>
      <c r="H197" s="287">
        <v>427</v>
      </c>
      <c r="I197" s="289">
        <v>425</v>
      </c>
      <c r="J197" s="290" t="s">
        <v>804</v>
      </c>
      <c r="K197" s="291">
        <f t="shared" si="69"/>
        <v>67</v>
      </c>
      <c r="L197" s="292">
        <f t="shared" si="70"/>
        <v>0.18611111111111112</v>
      </c>
      <c r="M197" s="287" t="s">
        <v>621</v>
      </c>
      <c r="N197" s="293">
        <v>42058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84">
        <v>20</v>
      </c>
      <c r="B198" s="285">
        <v>42012</v>
      </c>
      <c r="C198" s="285"/>
      <c r="D198" s="286" t="s">
        <v>805</v>
      </c>
      <c r="E198" s="287" t="s">
        <v>623</v>
      </c>
      <c r="F198" s="288">
        <v>360</v>
      </c>
      <c r="G198" s="287" t="s">
        <v>774</v>
      </c>
      <c r="H198" s="287">
        <v>455</v>
      </c>
      <c r="I198" s="289">
        <v>420</v>
      </c>
      <c r="J198" s="290" t="s">
        <v>806</v>
      </c>
      <c r="K198" s="291">
        <f t="shared" si="69"/>
        <v>95</v>
      </c>
      <c r="L198" s="292">
        <f t="shared" si="70"/>
        <v>0.2638888888888889</v>
      </c>
      <c r="M198" s="287" t="s">
        <v>621</v>
      </c>
      <c r="N198" s="293">
        <v>42024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84">
        <v>21</v>
      </c>
      <c r="B199" s="285">
        <v>42012</v>
      </c>
      <c r="C199" s="285"/>
      <c r="D199" s="286" t="s">
        <v>807</v>
      </c>
      <c r="E199" s="287" t="s">
        <v>623</v>
      </c>
      <c r="F199" s="288">
        <v>130</v>
      </c>
      <c r="G199" s="287"/>
      <c r="H199" s="287">
        <v>175.5</v>
      </c>
      <c r="I199" s="289">
        <v>165</v>
      </c>
      <c r="J199" s="290" t="s">
        <v>808</v>
      </c>
      <c r="K199" s="291">
        <f t="shared" si="69"/>
        <v>45.5</v>
      </c>
      <c r="L199" s="292">
        <f t="shared" si="70"/>
        <v>0.35</v>
      </c>
      <c r="M199" s="287" t="s">
        <v>621</v>
      </c>
      <c r="N199" s="293">
        <v>43088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84">
        <v>22</v>
      </c>
      <c r="B200" s="285">
        <v>42040</v>
      </c>
      <c r="C200" s="285"/>
      <c r="D200" s="286" t="s">
        <v>392</v>
      </c>
      <c r="E200" s="287" t="s">
        <v>773</v>
      </c>
      <c r="F200" s="288">
        <v>98</v>
      </c>
      <c r="G200" s="287"/>
      <c r="H200" s="287">
        <v>120</v>
      </c>
      <c r="I200" s="289">
        <v>120</v>
      </c>
      <c r="J200" s="290" t="s">
        <v>775</v>
      </c>
      <c r="K200" s="291">
        <f t="shared" si="69"/>
        <v>22</v>
      </c>
      <c r="L200" s="292">
        <f t="shared" si="70"/>
        <v>0.22448979591836735</v>
      </c>
      <c r="M200" s="287" t="s">
        <v>621</v>
      </c>
      <c r="N200" s="293">
        <v>42753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84">
        <v>23</v>
      </c>
      <c r="B201" s="285">
        <v>42040</v>
      </c>
      <c r="C201" s="285"/>
      <c r="D201" s="286" t="s">
        <v>809</v>
      </c>
      <c r="E201" s="287" t="s">
        <v>773</v>
      </c>
      <c r="F201" s="288">
        <v>196</v>
      </c>
      <c r="G201" s="287"/>
      <c r="H201" s="287">
        <v>262</v>
      </c>
      <c r="I201" s="289">
        <v>255</v>
      </c>
      <c r="J201" s="290" t="s">
        <v>775</v>
      </c>
      <c r="K201" s="291">
        <f t="shared" si="69"/>
        <v>66</v>
      </c>
      <c r="L201" s="292">
        <f t="shared" si="70"/>
        <v>0.33673469387755101</v>
      </c>
      <c r="M201" s="287" t="s">
        <v>621</v>
      </c>
      <c r="N201" s="293">
        <v>42599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94">
        <v>24</v>
      </c>
      <c r="B202" s="295">
        <v>42067</v>
      </c>
      <c r="C202" s="295"/>
      <c r="D202" s="296" t="s">
        <v>391</v>
      </c>
      <c r="E202" s="297" t="s">
        <v>773</v>
      </c>
      <c r="F202" s="298">
        <v>235</v>
      </c>
      <c r="G202" s="298"/>
      <c r="H202" s="299">
        <v>77</v>
      </c>
      <c r="I202" s="299" t="s">
        <v>810</v>
      </c>
      <c r="J202" s="300" t="s">
        <v>811</v>
      </c>
      <c r="K202" s="301">
        <f t="shared" si="69"/>
        <v>-158</v>
      </c>
      <c r="L202" s="302">
        <f t="shared" si="70"/>
        <v>-0.67234042553191486</v>
      </c>
      <c r="M202" s="298" t="s">
        <v>659</v>
      </c>
      <c r="N202" s="295">
        <v>43522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84">
        <v>25</v>
      </c>
      <c r="B203" s="285">
        <v>42067</v>
      </c>
      <c r="C203" s="285"/>
      <c r="D203" s="286" t="s">
        <v>812</v>
      </c>
      <c r="E203" s="287" t="s">
        <v>773</v>
      </c>
      <c r="F203" s="288">
        <v>185</v>
      </c>
      <c r="G203" s="287"/>
      <c r="H203" s="287">
        <v>224</v>
      </c>
      <c r="I203" s="289" t="s">
        <v>813</v>
      </c>
      <c r="J203" s="290" t="s">
        <v>775</v>
      </c>
      <c r="K203" s="291">
        <f t="shared" si="69"/>
        <v>39</v>
      </c>
      <c r="L203" s="292">
        <f t="shared" si="70"/>
        <v>0.21081081081081082</v>
      </c>
      <c r="M203" s="287" t="s">
        <v>621</v>
      </c>
      <c r="N203" s="293">
        <v>42647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94">
        <v>26</v>
      </c>
      <c r="B204" s="295">
        <v>42090</v>
      </c>
      <c r="C204" s="295"/>
      <c r="D204" s="303" t="s">
        <v>814</v>
      </c>
      <c r="E204" s="298" t="s">
        <v>773</v>
      </c>
      <c r="F204" s="298">
        <v>49.5</v>
      </c>
      <c r="G204" s="299"/>
      <c r="H204" s="299">
        <v>15.85</v>
      </c>
      <c r="I204" s="299">
        <v>67</v>
      </c>
      <c r="J204" s="300" t="s">
        <v>815</v>
      </c>
      <c r="K204" s="299">
        <f t="shared" si="69"/>
        <v>-33.65</v>
      </c>
      <c r="L204" s="304">
        <f t="shared" si="70"/>
        <v>-0.67979797979797973</v>
      </c>
      <c r="M204" s="298" t="s">
        <v>659</v>
      </c>
      <c r="N204" s="305">
        <v>43627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84">
        <v>27</v>
      </c>
      <c r="B205" s="285">
        <v>42093</v>
      </c>
      <c r="C205" s="285"/>
      <c r="D205" s="286" t="s">
        <v>816</v>
      </c>
      <c r="E205" s="287" t="s">
        <v>773</v>
      </c>
      <c r="F205" s="288">
        <v>183.5</v>
      </c>
      <c r="G205" s="287"/>
      <c r="H205" s="287">
        <v>219</v>
      </c>
      <c r="I205" s="289">
        <v>218</v>
      </c>
      <c r="J205" s="290" t="s">
        <v>817</v>
      </c>
      <c r="K205" s="291">
        <f t="shared" si="69"/>
        <v>35.5</v>
      </c>
      <c r="L205" s="292">
        <f t="shared" si="70"/>
        <v>0.19346049046321526</v>
      </c>
      <c r="M205" s="287" t="s">
        <v>621</v>
      </c>
      <c r="N205" s="293">
        <v>42103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84">
        <v>28</v>
      </c>
      <c r="B206" s="285">
        <v>42114</v>
      </c>
      <c r="C206" s="285"/>
      <c r="D206" s="286" t="s">
        <v>818</v>
      </c>
      <c r="E206" s="287" t="s">
        <v>773</v>
      </c>
      <c r="F206" s="288">
        <f>(227+237)/2</f>
        <v>232</v>
      </c>
      <c r="G206" s="287"/>
      <c r="H206" s="287">
        <v>298</v>
      </c>
      <c r="I206" s="289">
        <v>298</v>
      </c>
      <c r="J206" s="290" t="s">
        <v>775</v>
      </c>
      <c r="K206" s="291">
        <f t="shared" si="69"/>
        <v>66</v>
      </c>
      <c r="L206" s="292">
        <f t="shared" si="70"/>
        <v>0.28448275862068967</v>
      </c>
      <c r="M206" s="287" t="s">
        <v>621</v>
      </c>
      <c r="N206" s="293">
        <v>42823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84">
        <v>29</v>
      </c>
      <c r="B207" s="285">
        <v>42128</v>
      </c>
      <c r="C207" s="285"/>
      <c r="D207" s="286" t="s">
        <v>819</v>
      </c>
      <c r="E207" s="287" t="s">
        <v>623</v>
      </c>
      <c r="F207" s="288">
        <v>385</v>
      </c>
      <c r="G207" s="287"/>
      <c r="H207" s="287">
        <f>212.5+331</f>
        <v>543.5</v>
      </c>
      <c r="I207" s="289">
        <v>510</v>
      </c>
      <c r="J207" s="290" t="s">
        <v>820</v>
      </c>
      <c r="K207" s="291">
        <f t="shared" si="69"/>
        <v>158.5</v>
      </c>
      <c r="L207" s="292">
        <f t="shared" si="70"/>
        <v>0.41168831168831171</v>
      </c>
      <c r="M207" s="287" t="s">
        <v>621</v>
      </c>
      <c r="N207" s="293">
        <v>42235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84">
        <v>30</v>
      </c>
      <c r="B208" s="285">
        <v>42128</v>
      </c>
      <c r="C208" s="285"/>
      <c r="D208" s="286" t="s">
        <v>821</v>
      </c>
      <c r="E208" s="287" t="s">
        <v>623</v>
      </c>
      <c r="F208" s="288">
        <v>115.5</v>
      </c>
      <c r="G208" s="287"/>
      <c r="H208" s="287">
        <v>146</v>
      </c>
      <c r="I208" s="289">
        <v>142</v>
      </c>
      <c r="J208" s="290" t="s">
        <v>822</v>
      </c>
      <c r="K208" s="291">
        <f t="shared" si="69"/>
        <v>30.5</v>
      </c>
      <c r="L208" s="292">
        <f t="shared" si="70"/>
        <v>0.26406926406926406</v>
      </c>
      <c r="M208" s="287" t="s">
        <v>621</v>
      </c>
      <c r="N208" s="293">
        <v>42202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84">
        <v>31</v>
      </c>
      <c r="B209" s="285">
        <v>42151</v>
      </c>
      <c r="C209" s="285"/>
      <c r="D209" s="286" t="s">
        <v>823</v>
      </c>
      <c r="E209" s="287" t="s">
        <v>623</v>
      </c>
      <c r="F209" s="288">
        <v>237.5</v>
      </c>
      <c r="G209" s="287"/>
      <c r="H209" s="287">
        <v>279.5</v>
      </c>
      <c r="I209" s="289">
        <v>278</v>
      </c>
      <c r="J209" s="290" t="s">
        <v>775</v>
      </c>
      <c r="K209" s="291">
        <f t="shared" si="69"/>
        <v>42</v>
      </c>
      <c r="L209" s="292">
        <f t="shared" si="70"/>
        <v>0.17684210526315788</v>
      </c>
      <c r="M209" s="287" t="s">
        <v>621</v>
      </c>
      <c r="N209" s="293">
        <v>42222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84">
        <v>32</v>
      </c>
      <c r="B210" s="285">
        <v>42174</v>
      </c>
      <c r="C210" s="285"/>
      <c r="D210" s="286" t="s">
        <v>794</v>
      </c>
      <c r="E210" s="287" t="s">
        <v>773</v>
      </c>
      <c r="F210" s="288">
        <v>340</v>
      </c>
      <c r="G210" s="287"/>
      <c r="H210" s="287">
        <v>448</v>
      </c>
      <c r="I210" s="289">
        <v>448</v>
      </c>
      <c r="J210" s="290" t="s">
        <v>775</v>
      </c>
      <c r="K210" s="291">
        <f t="shared" si="69"/>
        <v>108</v>
      </c>
      <c r="L210" s="292">
        <f t="shared" si="70"/>
        <v>0.31764705882352939</v>
      </c>
      <c r="M210" s="287" t="s">
        <v>621</v>
      </c>
      <c r="N210" s="293">
        <v>43018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84">
        <v>33</v>
      </c>
      <c r="B211" s="285">
        <v>42191</v>
      </c>
      <c r="C211" s="285"/>
      <c r="D211" s="286" t="s">
        <v>824</v>
      </c>
      <c r="E211" s="287" t="s">
        <v>773</v>
      </c>
      <c r="F211" s="288">
        <v>390</v>
      </c>
      <c r="G211" s="287"/>
      <c r="H211" s="287">
        <v>460</v>
      </c>
      <c r="I211" s="289">
        <v>460</v>
      </c>
      <c r="J211" s="290" t="s">
        <v>775</v>
      </c>
      <c r="K211" s="291">
        <f t="shared" si="69"/>
        <v>70</v>
      </c>
      <c r="L211" s="292">
        <f t="shared" si="70"/>
        <v>0.17948717948717949</v>
      </c>
      <c r="M211" s="287" t="s">
        <v>621</v>
      </c>
      <c r="N211" s="293">
        <v>42478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94">
        <v>34</v>
      </c>
      <c r="B212" s="295">
        <v>42195</v>
      </c>
      <c r="C212" s="295"/>
      <c r="D212" s="296" t="s">
        <v>825</v>
      </c>
      <c r="E212" s="297" t="s">
        <v>773</v>
      </c>
      <c r="F212" s="298">
        <v>122.5</v>
      </c>
      <c r="G212" s="298"/>
      <c r="H212" s="299">
        <v>61</v>
      </c>
      <c r="I212" s="299">
        <v>172</v>
      </c>
      <c r="J212" s="300" t="s">
        <v>826</v>
      </c>
      <c r="K212" s="301">
        <f t="shared" si="69"/>
        <v>-61.5</v>
      </c>
      <c r="L212" s="302">
        <f t="shared" si="70"/>
        <v>-0.50204081632653064</v>
      </c>
      <c r="M212" s="298" t="s">
        <v>659</v>
      </c>
      <c r="N212" s="295">
        <v>43333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84">
        <v>35</v>
      </c>
      <c r="B213" s="285">
        <v>42219</v>
      </c>
      <c r="C213" s="285"/>
      <c r="D213" s="286" t="s">
        <v>827</v>
      </c>
      <c r="E213" s="287" t="s">
        <v>773</v>
      </c>
      <c r="F213" s="288">
        <v>297.5</v>
      </c>
      <c r="G213" s="287"/>
      <c r="H213" s="287">
        <v>350</v>
      </c>
      <c r="I213" s="289">
        <v>360</v>
      </c>
      <c r="J213" s="290" t="s">
        <v>828</v>
      </c>
      <c r="K213" s="291">
        <f t="shared" si="69"/>
        <v>52.5</v>
      </c>
      <c r="L213" s="292">
        <f t="shared" si="70"/>
        <v>0.17647058823529413</v>
      </c>
      <c r="M213" s="287" t="s">
        <v>621</v>
      </c>
      <c r="N213" s="293">
        <v>42232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84">
        <v>36</v>
      </c>
      <c r="B214" s="285">
        <v>42219</v>
      </c>
      <c r="C214" s="285"/>
      <c r="D214" s="286" t="s">
        <v>829</v>
      </c>
      <c r="E214" s="287" t="s">
        <v>773</v>
      </c>
      <c r="F214" s="288">
        <v>115.5</v>
      </c>
      <c r="G214" s="287"/>
      <c r="H214" s="287">
        <v>149</v>
      </c>
      <c r="I214" s="289">
        <v>140</v>
      </c>
      <c r="J214" s="290" t="s">
        <v>830</v>
      </c>
      <c r="K214" s="291">
        <f t="shared" si="69"/>
        <v>33.5</v>
      </c>
      <c r="L214" s="292">
        <f t="shared" si="70"/>
        <v>0.29004329004329005</v>
      </c>
      <c r="M214" s="287" t="s">
        <v>621</v>
      </c>
      <c r="N214" s="293">
        <v>42740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84">
        <v>37</v>
      </c>
      <c r="B215" s="285">
        <v>42251</v>
      </c>
      <c r="C215" s="285"/>
      <c r="D215" s="286" t="s">
        <v>823</v>
      </c>
      <c r="E215" s="287" t="s">
        <v>773</v>
      </c>
      <c r="F215" s="288">
        <v>226</v>
      </c>
      <c r="G215" s="287"/>
      <c r="H215" s="287">
        <v>292</v>
      </c>
      <c r="I215" s="289">
        <v>292</v>
      </c>
      <c r="J215" s="290" t="s">
        <v>831</v>
      </c>
      <c r="K215" s="291">
        <f t="shared" si="69"/>
        <v>66</v>
      </c>
      <c r="L215" s="292">
        <f t="shared" si="70"/>
        <v>0.29203539823008851</v>
      </c>
      <c r="M215" s="287" t="s">
        <v>621</v>
      </c>
      <c r="N215" s="293">
        <v>42286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4">
        <v>38</v>
      </c>
      <c r="B216" s="285">
        <v>42254</v>
      </c>
      <c r="C216" s="285"/>
      <c r="D216" s="286" t="s">
        <v>818</v>
      </c>
      <c r="E216" s="287" t="s">
        <v>773</v>
      </c>
      <c r="F216" s="288">
        <v>232.5</v>
      </c>
      <c r="G216" s="287"/>
      <c r="H216" s="287">
        <v>312.5</v>
      </c>
      <c r="I216" s="289">
        <v>310</v>
      </c>
      <c r="J216" s="290" t="s">
        <v>775</v>
      </c>
      <c r="K216" s="291">
        <f t="shared" si="69"/>
        <v>80</v>
      </c>
      <c r="L216" s="292">
        <f t="shared" si="70"/>
        <v>0.34408602150537637</v>
      </c>
      <c r="M216" s="287" t="s">
        <v>621</v>
      </c>
      <c r="N216" s="293">
        <v>42823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84">
        <v>39</v>
      </c>
      <c r="B217" s="285">
        <v>42268</v>
      </c>
      <c r="C217" s="285"/>
      <c r="D217" s="286" t="s">
        <v>832</v>
      </c>
      <c r="E217" s="287" t="s">
        <v>773</v>
      </c>
      <c r="F217" s="288">
        <v>196.5</v>
      </c>
      <c r="G217" s="287"/>
      <c r="H217" s="287">
        <v>238</v>
      </c>
      <c r="I217" s="289">
        <v>238</v>
      </c>
      <c r="J217" s="290" t="s">
        <v>831</v>
      </c>
      <c r="K217" s="291">
        <f t="shared" si="69"/>
        <v>41.5</v>
      </c>
      <c r="L217" s="292">
        <f t="shared" si="70"/>
        <v>0.21119592875318066</v>
      </c>
      <c r="M217" s="287" t="s">
        <v>621</v>
      </c>
      <c r="N217" s="293">
        <v>42291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4">
        <v>40</v>
      </c>
      <c r="B218" s="285">
        <v>42271</v>
      </c>
      <c r="C218" s="285"/>
      <c r="D218" s="286" t="s">
        <v>772</v>
      </c>
      <c r="E218" s="287" t="s">
        <v>773</v>
      </c>
      <c r="F218" s="288">
        <v>65</v>
      </c>
      <c r="G218" s="287"/>
      <c r="H218" s="287">
        <v>82</v>
      </c>
      <c r="I218" s="289">
        <v>82</v>
      </c>
      <c r="J218" s="290" t="s">
        <v>831</v>
      </c>
      <c r="K218" s="291">
        <f t="shared" si="69"/>
        <v>17</v>
      </c>
      <c r="L218" s="292">
        <f t="shared" si="70"/>
        <v>0.26153846153846155</v>
      </c>
      <c r="M218" s="287" t="s">
        <v>621</v>
      </c>
      <c r="N218" s="293">
        <v>42578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84">
        <v>41</v>
      </c>
      <c r="B219" s="285">
        <v>42291</v>
      </c>
      <c r="C219" s="285"/>
      <c r="D219" s="286" t="s">
        <v>833</v>
      </c>
      <c r="E219" s="287" t="s">
        <v>773</v>
      </c>
      <c r="F219" s="288">
        <v>144</v>
      </c>
      <c r="G219" s="287"/>
      <c r="H219" s="287">
        <v>182.5</v>
      </c>
      <c r="I219" s="289">
        <v>181</v>
      </c>
      <c r="J219" s="290" t="s">
        <v>831</v>
      </c>
      <c r="K219" s="291">
        <f t="shared" si="69"/>
        <v>38.5</v>
      </c>
      <c r="L219" s="292">
        <f t="shared" si="70"/>
        <v>0.2673611111111111</v>
      </c>
      <c r="M219" s="287" t="s">
        <v>621</v>
      </c>
      <c r="N219" s="293">
        <v>42817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84">
        <v>42</v>
      </c>
      <c r="B220" s="285">
        <v>42291</v>
      </c>
      <c r="C220" s="285"/>
      <c r="D220" s="286" t="s">
        <v>834</v>
      </c>
      <c r="E220" s="287" t="s">
        <v>773</v>
      </c>
      <c r="F220" s="288">
        <v>264</v>
      </c>
      <c r="G220" s="287"/>
      <c r="H220" s="287">
        <v>311</v>
      </c>
      <c r="I220" s="289">
        <v>311</v>
      </c>
      <c r="J220" s="290" t="s">
        <v>831</v>
      </c>
      <c r="K220" s="291">
        <f t="shared" si="69"/>
        <v>47</v>
      </c>
      <c r="L220" s="292">
        <f t="shared" si="70"/>
        <v>0.17803030303030304</v>
      </c>
      <c r="M220" s="287" t="s">
        <v>621</v>
      </c>
      <c r="N220" s="293">
        <v>42604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84">
        <v>43</v>
      </c>
      <c r="B221" s="285">
        <v>42318</v>
      </c>
      <c r="C221" s="285"/>
      <c r="D221" s="286" t="s">
        <v>835</v>
      </c>
      <c r="E221" s="287" t="s">
        <v>623</v>
      </c>
      <c r="F221" s="288">
        <v>549.5</v>
      </c>
      <c r="G221" s="287"/>
      <c r="H221" s="287">
        <v>630</v>
      </c>
      <c r="I221" s="289">
        <v>630</v>
      </c>
      <c r="J221" s="290" t="s">
        <v>831</v>
      </c>
      <c r="K221" s="291">
        <f t="shared" si="69"/>
        <v>80.5</v>
      </c>
      <c r="L221" s="292">
        <f t="shared" si="70"/>
        <v>0.1464968152866242</v>
      </c>
      <c r="M221" s="287" t="s">
        <v>621</v>
      </c>
      <c r="N221" s="293">
        <v>42419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84">
        <v>44</v>
      </c>
      <c r="B222" s="285">
        <v>42342</v>
      </c>
      <c r="C222" s="285"/>
      <c r="D222" s="286" t="s">
        <v>836</v>
      </c>
      <c r="E222" s="287" t="s">
        <v>773</v>
      </c>
      <c r="F222" s="288">
        <v>1027.5</v>
      </c>
      <c r="G222" s="287"/>
      <c r="H222" s="287">
        <v>1315</v>
      </c>
      <c r="I222" s="289">
        <v>1250</v>
      </c>
      <c r="J222" s="290" t="s">
        <v>831</v>
      </c>
      <c r="K222" s="291">
        <f t="shared" si="69"/>
        <v>287.5</v>
      </c>
      <c r="L222" s="292">
        <f t="shared" si="70"/>
        <v>0.27980535279805352</v>
      </c>
      <c r="M222" s="287" t="s">
        <v>621</v>
      </c>
      <c r="N222" s="293">
        <v>43244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84">
        <v>45</v>
      </c>
      <c r="B223" s="285">
        <v>42367</v>
      </c>
      <c r="C223" s="285"/>
      <c r="D223" s="286" t="s">
        <v>837</v>
      </c>
      <c r="E223" s="287" t="s">
        <v>773</v>
      </c>
      <c r="F223" s="288">
        <v>465</v>
      </c>
      <c r="G223" s="287"/>
      <c r="H223" s="287">
        <v>540</v>
      </c>
      <c r="I223" s="289">
        <v>540</v>
      </c>
      <c r="J223" s="290" t="s">
        <v>831</v>
      </c>
      <c r="K223" s="291">
        <f t="shared" si="69"/>
        <v>75</v>
      </c>
      <c r="L223" s="292">
        <f t="shared" si="70"/>
        <v>0.16129032258064516</v>
      </c>
      <c r="M223" s="287" t="s">
        <v>621</v>
      </c>
      <c r="N223" s="293">
        <v>42530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84">
        <v>46</v>
      </c>
      <c r="B224" s="285">
        <v>42380</v>
      </c>
      <c r="C224" s="285"/>
      <c r="D224" s="286" t="s">
        <v>392</v>
      </c>
      <c r="E224" s="287" t="s">
        <v>623</v>
      </c>
      <c r="F224" s="288">
        <v>81</v>
      </c>
      <c r="G224" s="287"/>
      <c r="H224" s="287">
        <v>110</v>
      </c>
      <c r="I224" s="289">
        <v>110</v>
      </c>
      <c r="J224" s="290" t="s">
        <v>831</v>
      </c>
      <c r="K224" s="291">
        <f t="shared" si="69"/>
        <v>29</v>
      </c>
      <c r="L224" s="292">
        <f t="shared" si="70"/>
        <v>0.35802469135802467</v>
      </c>
      <c r="M224" s="287" t="s">
        <v>621</v>
      </c>
      <c r="N224" s="293">
        <v>42745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84">
        <v>47</v>
      </c>
      <c r="B225" s="285">
        <v>42382</v>
      </c>
      <c r="C225" s="285"/>
      <c r="D225" s="286" t="s">
        <v>838</v>
      </c>
      <c r="E225" s="287" t="s">
        <v>623</v>
      </c>
      <c r="F225" s="288">
        <v>417.5</v>
      </c>
      <c r="G225" s="287"/>
      <c r="H225" s="287">
        <v>547</v>
      </c>
      <c r="I225" s="289">
        <v>535</v>
      </c>
      <c r="J225" s="290" t="s">
        <v>831</v>
      </c>
      <c r="K225" s="291">
        <f t="shared" si="69"/>
        <v>129.5</v>
      </c>
      <c r="L225" s="292">
        <f t="shared" si="70"/>
        <v>0.31017964071856285</v>
      </c>
      <c r="M225" s="287" t="s">
        <v>621</v>
      </c>
      <c r="N225" s="293">
        <v>42578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4">
        <v>48</v>
      </c>
      <c r="B226" s="285">
        <v>42408</v>
      </c>
      <c r="C226" s="285"/>
      <c r="D226" s="286" t="s">
        <v>839</v>
      </c>
      <c r="E226" s="287" t="s">
        <v>773</v>
      </c>
      <c r="F226" s="288">
        <v>650</v>
      </c>
      <c r="G226" s="287"/>
      <c r="H226" s="287">
        <v>800</v>
      </c>
      <c r="I226" s="289">
        <v>800</v>
      </c>
      <c r="J226" s="290" t="s">
        <v>831</v>
      </c>
      <c r="K226" s="291">
        <f t="shared" si="69"/>
        <v>150</v>
      </c>
      <c r="L226" s="292">
        <f t="shared" si="70"/>
        <v>0.23076923076923078</v>
      </c>
      <c r="M226" s="287" t="s">
        <v>621</v>
      </c>
      <c r="N226" s="293">
        <v>43154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84">
        <v>49</v>
      </c>
      <c r="B227" s="285">
        <v>42433</v>
      </c>
      <c r="C227" s="285"/>
      <c r="D227" s="286" t="s">
        <v>212</v>
      </c>
      <c r="E227" s="287" t="s">
        <v>773</v>
      </c>
      <c r="F227" s="288">
        <v>437.5</v>
      </c>
      <c r="G227" s="287"/>
      <c r="H227" s="287">
        <v>504.5</v>
      </c>
      <c r="I227" s="289">
        <v>522</v>
      </c>
      <c r="J227" s="290" t="s">
        <v>840</v>
      </c>
      <c r="K227" s="291">
        <f t="shared" si="69"/>
        <v>67</v>
      </c>
      <c r="L227" s="292">
        <f t="shared" si="70"/>
        <v>0.15314285714285714</v>
      </c>
      <c r="M227" s="287" t="s">
        <v>621</v>
      </c>
      <c r="N227" s="293">
        <v>42480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84">
        <v>50</v>
      </c>
      <c r="B228" s="285">
        <v>42438</v>
      </c>
      <c r="C228" s="285"/>
      <c r="D228" s="286" t="s">
        <v>841</v>
      </c>
      <c r="E228" s="287" t="s">
        <v>773</v>
      </c>
      <c r="F228" s="288">
        <v>189.5</v>
      </c>
      <c r="G228" s="287"/>
      <c r="H228" s="287">
        <v>218</v>
      </c>
      <c r="I228" s="289">
        <v>218</v>
      </c>
      <c r="J228" s="290" t="s">
        <v>831</v>
      </c>
      <c r="K228" s="291">
        <f t="shared" si="69"/>
        <v>28.5</v>
      </c>
      <c r="L228" s="292">
        <f t="shared" si="70"/>
        <v>0.15039577836411611</v>
      </c>
      <c r="M228" s="287" t="s">
        <v>621</v>
      </c>
      <c r="N228" s="293">
        <v>43034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94">
        <v>51</v>
      </c>
      <c r="B229" s="295">
        <v>42471</v>
      </c>
      <c r="C229" s="295"/>
      <c r="D229" s="303" t="s">
        <v>842</v>
      </c>
      <c r="E229" s="298" t="s">
        <v>773</v>
      </c>
      <c r="F229" s="298">
        <v>36.5</v>
      </c>
      <c r="G229" s="299"/>
      <c r="H229" s="299">
        <v>15.85</v>
      </c>
      <c r="I229" s="299">
        <v>60</v>
      </c>
      <c r="J229" s="300" t="s">
        <v>843</v>
      </c>
      <c r="K229" s="301">
        <f t="shared" si="69"/>
        <v>-20.65</v>
      </c>
      <c r="L229" s="302">
        <f t="shared" si="70"/>
        <v>-0.5657534246575342</v>
      </c>
      <c r="M229" s="298" t="s">
        <v>659</v>
      </c>
      <c r="N229" s="306">
        <v>43627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84">
        <v>52</v>
      </c>
      <c r="B230" s="285">
        <v>42472</v>
      </c>
      <c r="C230" s="285"/>
      <c r="D230" s="286" t="s">
        <v>844</v>
      </c>
      <c r="E230" s="287" t="s">
        <v>773</v>
      </c>
      <c r="F230" s="288">
        <v>93</v>
      </c>
      <c r="G230" s="287"/>
      <c r="H230" s="287">
        <v>149</v>
      </c>
      <c r="I230" s="289">
        <v>140</v>
      </c>
      <c r="J230" s="290" t="s">
        <v>845</v>
      </c>
      <c r="K230" s="291">
        <f t="shared" si="69"/>
        <v>56</v>
      </c>
      <c r="L230" s="292">
        <f t="shared" si="70"/>
        <v>0.60215053763440862</v>
      </c>
      <c r="M230" s="287" t="s">
        <v>621</v>
      </c>
      <c r="N230" s="293">
        <v>42740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84">
        <v>53</v>
      </c>
      <c r="B231" s="285">
        <v>42472</v>
      </c>
      <c r="C231" s="285"/>
      <c r="D231" s="286" t="s">
        <v>846</v>
      </c>
      <c r="E231" s="287" t="s">
        <v>773</v>
      </c>
      <c r="F231" s="288">
        <v>130</v>
      </c>
      <c r="G231" s="287"/>
      <c r="H231" s="287">
        <v>150</v>
      </c>
      <c r="I231" s="289" t="s">
        <v>847</v>
      </c>
      <c r="J231" s="290" t="s">
        <v>831</v>
      </c>
      <c r="K231" s="291">
        <f t="shared" si="69"/>
        <v>20</v>
      </c>
      <c r="L231" s="292">
        <f t="shared" si="70"/>
        <v>0.15384615384615385</v>
      </c>
      <c r="M231" s="287" t="s">
        <v>621</v>
      </c>
      <c r="N231" s="293">
        <v>42564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84">
        <v>54</v>
      </c>
      <c r="B232" s="285">
        <v>42473</v>
      </c>
      <c r="C232" s="285"/>
      <c r="D232" s="286" t="s">
        <v>848</v>
      </c>
      <c r="E232" s="287" t="s">
        <v>773</v>
      </c>
      <c r="F232" s="288">
        <v>196</v>
      </c>
      <c r="G232" s="287"/>
      <c r="H232" s="287">
        <v>299</v>
      </c>
      <c r="I232" s="289">
        <v>299</v>
      </c>
      <c r="J232" s="290" t="s">
        <v>831</v>
      </c>
      <c r="K232" s="291">
        <v>103</v>
      </c>
      <c r="L232" s="292">
        <v>0.52551020408163296</v>
      </c>
      <c r="M232" s="287" t="s">
        <v>621</v>
      </c>
      <c r="N232" s="293">
        <v>42620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84">
        <v>55</v>
      </c>
      <c r="B233" s="285">
        <v>42473</v>
      </c>
      <c r="C233" s="285"/>
      <c r="D233" s="286" t="s">
        <v>849</v>
      </c>
      <c r="E233" s="287" t="s">
        <v>773</v>
      </c>
      <c r="F233" s="288">
        <v>88</v>
      </c>
      <c r="G233" s="287"/>
      <c r="H233" s="287">
        <v>103</v>
      </c>
      <c r="I233" s="289">
        <v>103</v>
      </c>
      <c r="J233" s="290" t="s">
        <v>831</v>
      </c>
      <c r="K233" s="291">
        <v>15</v>
      </c>
      <c r="L233" s="292">
        <v>0.170454545454545</v>
      </c>
      <c r="M233" s="287" t="s">
        <v>621</v>
      </c>
      <c r="N233" s="293">
        <v>42530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84">
        <v>56</v>
      </c>
      <c r="B234" s="285">
        <v>42492</v>
      </c>
      <c r="C234" s="285"/>
      <c r="D234" s="286" t="s">
        <v>850</v>
      </c>
      <c r="E234" s="287" t="s">
        <v>773</v>
      </c>
      <c r="F234" s="288">
        <v>127.5</v>
      </c>
      <c r="G234" s="287"/>
      <c r="H234" s="287">
        <v>148</v>
      </c>
      <c r="I234" s="289" t="s">
        <v>851</v>
      </c>
      <c r="J234" s="290" t="s">
        <v>831</v>
      </c>
      <c r="K234" s="291">
        <f t="shared" ref="K234:K238" si="71">H234-F234</f>
        <v>20.5</v>
      </c>
      <c r="L234" s="292">
        <f t="shared" ref="L234:L238" si="72">K234/F234</f>
        <v>0.16078431372549021</v>
      </c>
      <c r="M234" s="287" t="s">
        <v>621</v>
      </c>
      <c r="N234" s="293">
        <v>42564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84">
        <v>57</v>
      </c>
      <c r="B235" s="285">
        <v>42493</v>
      </c>
      <c r="C235" s="285"/>
      <c r="D235" s="286" t="s">
        <v>852</v>
      </c>
      <c r="E235" s="287" t="s">
        <v>773</v>
      </c>
      <c r="F235" s="288">
        <v>675</v>
      </c>
      <c r="G235" s="287"/>
      <c r="H235" s="287">
        <v>815</v>
      </c>
      <c r="I235" s="289" t="s">
        <v>853</v>
      </c>
      <c r="J235" s="290" t="s">
        <v>831</v>
      </c>
      <c r="K235" s="291">
        <f t="shared" si="71"/>
        <v>140</v>
      </c>
      <c r="L235" s="292">
        <f t="shared" si="72"/>
        <v>0.2074074074074074</v>
      </c>
      <c r="M235" s="287" t="s">
        <v>621</v>
      </c>
      <c r="N235" s="293">
        <v>43154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94">
        <v>58</v>
      </c>
      <c r="B236" s="295">
        <v>42522</v>
      </c>
      <c r="C236" s="295"/>
      <c r="D236" s="296" t="s">
        <v>854</v>
      </c>
      <c r="E236" s="297" t="s">
        <v>773</v>
      </c>
      <c r="F236" s="298">
        <v>500</v>
      </c>
      <c r="G236" s="298"/>
      <c r="H236" s="299">
        <v>232.5</v>
      </c>
      <c r="I236" s="299" t="s">
        <v>855</v>
      </c>
      <c r="J236" s="300" t="s">
        <v>856</v>
      </c>
      <c r="K236" s="301">
        <f t="shared" si="71"/>
        <v>-267.5</v>
      </c>
      <c r="L236" s="302">
        <f t="shared" si="72"/>
        <v>-0.53500000000000003</v>
      </c>
      <c r="M236" s="298" t="s">
        <v>659</v>
      </c>
      <c r="N236" s="295">
        <v>43735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84">
        <v>59</v>
      </c>
      <c r="B237" s="285">
        <v>42527</v>
      </c>
      <c r="C237" s="285"/>
      <c r="D237" s="286" t="s">
        <v>562</v>
      </c>
      <c r="E237" s="287" t="s">
        <v>773</v>
      </c>
      <c r="F237" s="288">
        <v>110</v>
      </c>
      <c r="G237" s="287"/>
      <c r="H237" s="287">
        <v>126.5</v>
      </c>
      <c r="I237" s="289">
        <v>125</v>
      </c>
      <c r="J237" s="290" t="s">
        <v>782</v>
      </c>
      <c r="K237" s="291">
        <f t="shared" si="71"/>
        <v>16.5</v>
      </c>
      <c r="L237" s="292">
        <f t="shared" si="72"/>
        <v>0.15</v>
      </c>
      <c r="M237" s="287" t="s">
        <v>621</v>
      </c>
      <c r="N237" s="293">
        <v>42552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84">
        <v>60</v>
      </c>
      <c r="B238" s="285">
        <v>42538</v>
      </c>
      <c r="C238" s="285"/>
      <c r="D238" s="286" t="s">
        <v>857</v>
      </c>
      <c r="E238" s="287" t="s">
        <v>773</v>
      </c>
      <c r="F238" s="288">
        <v>44</v>
      </c>
      <c r="G238" s="287"/>
      <c r="H238" s="287">
        <v>69.5</v>
      </c>
      <c r="I238" s="289">
        <v>69.5</v>
      </c>
      <c r="J238" s="290" t="s">
        <v>858</v>
      </c>
      <c r="K238" s="291">
        <f t="shared" si="71"/>
        <v>25.5</v>
      </c>
      <c r="L238" s="292">
        <f t="shared" si="72"/>
        <v>0.57954545454545459</v>
      </c>
      <c r="M238" s="287" t="s">
        <v>621</v>
      </c>
      <c r="N238" s="293">
        <v>42977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84">
        <v>61</v>
      </c>
      <c r="B239" s="285">
        <v>42549</v>
      </c>
      <c r="C239" s="285"/>
      <c r="D239" s="286" t="s">
        <v>859</v>
      </c>
      <c r="E239" s="287" t="s">
        <v>773</v>
      </c>
      <c r="F239" s="288">
        <v>262.5</v>
      </c>
      <c r="G239" s="287"/>
      <c r="H239" s="287">
        <v>340</v>
      </c>
      <c r="I239" s="289">
        <v>333</v>
      </c>
      <c r="J239" s="290" t="s">
        <v>860</v>
      </c>
      <c r="K239" s="291">
        <v>77.5</v>
      </c>
      <c r="L239" s="292">
        <v>0.29523809523809502</v>
      </c>
      <c r="M239" s="287" t="s">
        <v>621</v>
      </c>
      <c r="N239" s="293">
        <v>43017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84">
        <v>62</v>
      </c>
      <c r="B240" s="285">
        <v>42549</v>
      </c>
      <c r="C240" s="285"/>
      <c r="D240" s="286" t="s">
        <v>861</v>
      </c>
      <c r="E240" s="287" t="s">
        <v>773</v>
      </c>
      <c r="F240" s="288">
        <v>840</v>
      </c>
      <c r="G240" s="287"/>
      <c r="H240" s="287">
        <v>1230</v>
      </c>
      <c r="I240" s="289">
        <v>1230</v>
      </c>
      <c r="J240" s="290" t="s">
        <v>831</v>
      </c>
      <c r="K240" s="291">
        <v>390</v>
      </c>
      <c r="L240" s="292">
        <v>0.46428571428571402</v>
      </c>
      <c r="M240" s="287" t="s">
        <v>621</v>
      </c>
      <c r="N240" s="293">
        <v>42649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307">
        <v>63</v>
      </c>
      <c r="B241" s="308">
        <v>42556</v>
      </c>
      <c r="C241" s="308"/>
      <c r="D241" s="309" t="s">
        <v>862</v>
      </c>
      <c r="E241" s="310" t="s">
        <v>773</v>
      </c>
      <c r="F241" s="310">
        <v>395</v>
      </c>
      <c r="G241" s="311"/>
      <c r="H241" s="311">
        <f>(468.5+342.5)/2</f>
        <v>405.5</v>
      </c>
      <c r="I241" s="311">
        <v>510</v>
      </c>
      <c r="J241" s="312" t="s">
        <v>863</v>
      </c>
      <c r="K241" s="313">
        <f t="shared" ref="K241:K247" si="73">H241-F241</f>
        <v>10.5</v>
      </c>
      <c r="L241" s="314">
        <f t="shared" ref="L241:L247" si="74">K241/F241</f>
        <v>2.6582278481012658E-2</v>
      </c>
      <c r="M241" s="310" t="s">
        <v>864</v>
      </c>
      <c r="N241" s="308">
        <v>43606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94">
        <v>64</v>
      </c>
      <c r="B242" s="295">
        <v>42584</v>
      </c>
      <c r="C242" s="295"/>
      <c r="D242" s="296" t="s">
        <v>865</v>
      </c>
      <c r="E242" s="297" t="s">
        <v>623</v>
      </c>
      <c r="F242" s="298">
        <f>169.5-12.8</f>
        <v>156.69999999999999</v>
      </c>
      <c r="G242" s="298"/>
      <c r="H242" s="299">
        <v>77</v>
      </c>
      <c r="I242" s="299" t="s">
        <v>866</v>
      </c>
      <c r="J242" s="300" t="s">
        <v>867</v>
      </c>
      <c r="K242" s="301">
        <f t="shared" si="73"/>
        <v>-79.699999999999989</v>
      </c>
      <c r="L242" s="302">
        <f t="shared" si="74"/>
        <v>-0.50861518825781749</v>
      </c>
      <c r="M242" s="298" t="s">
        <v>659</v>
      </c>
      <c r="N242" s="295">
        <v>43522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94">
        <v>65</v>
      </c>
      <c r="B243" s="295">
        <v>42586</v>
      </c>
      <c r="C243" s="295"/>
      <c r="D243" s="296" t="s">
        <v>868</v>
      </c>
      <c r="E243" s="297" t="s">
        <v>773</v>
      </c>
      <c r="F243" s="298">
        <v>400</v>
      </c>
      <c r="G243" s="298"/>
      <c r="H243" s="299">
        <v>305</v>
      </c>
      <c r="I243" s="299">
        <v>475</v>
      </c>
      <c r="J243" s="300" t="s">
        <v>869</v>
      </c>
      <c r="K243" s="301">
        <f t="shared" si="73"/>
        <v>-95</v>
      </c>
      <c r="L243" s="302">
        <f t="shared" si="74"/>
        <v>-0.23749999999999999</v>
      </c>
      <c r="M243" s="298" t="s">
        <v>659</v>
      </c>
      <c r="N243" s="295">
        <v>43606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84">
        <v>66</v>
      </c>
      <c r="B244" s="285">
        <v>42593</v>
      </c>
      <c r="C244" s="285"/>
      <c r="D244" s="286" t="s">
        <v>870</v>
      </c>
      <c r="E244" s="287" t="s">
        <v>773</v>
      </c>
      <c r="F244" s="288">
        <v>86.5</v>
      </c>
      <c r="G244" s="287"/>
      <c r="H244" s="287">
        <v>130</v>
      </c>
      <c r="I244" s="289">
        <v>130</v>
      </c>
      <c r="J244" s="290" t="s">
        <v>871</v>
      </c>
      <c r="K244" s="291">
        <f t="shared" si="73"/>
        <v>43.5</v>
      </c>
      <c r="L244" s="292">
        <f t="shared" si="74"/>
        <v>0.50289017341040465</v>
      </c>
      <c r="M244" s="287" t="s">
        <v>621</v>
      </c>
      <c r="N244" s="293">
        <v>43091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94">
        <v>67</v>
      </c>
      <c r="B245" s="295">
        <v>42600</v>
      </c>
      <c r="C245" s="295"/>
      <c r="D245" s="296" t="s">
        <v>111</v>
      </c>
      <c r="E245" s="297" t="s">
        <v>773</v>
      </c>
      <c r="F245" s="298">
        <v>133.5</v>
      </c>
      <c r="G245" s="298"/>
      <c r="H245" s="299">
        <v>126.5</v>
      </c>
      <c r="I245" s="299">
        <v>178</v>
      </c>
      <c r="J245" s="300" t="s">
        <v>872</v>
      </c>
      <c r="K245" s="301">
        <f t="shared" si="73"/>
        <v>-7</v>
      </c>
      <c r="L245" s="302">
        <f t="shared" si="74"/>
        <v>-5.2434456928838954E-2</v>
      </c>
      <c r="M245" s="298" t="s">
        <v>659</v>
      </c>
      <c r="N245" s="295">
        <v>42615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84">
        <v>68</v>
      </c>
      <c r="B246" s="285">
        <v>42613</v>
      </c>
      <c r="C246" s="285"/>
      <c r="D246" s="286" t="s">
        <v>873</v>
      </c>
      <c r="E246" s="287" t="s">
        <v>773</v>
      </c>
      <c r="F246" s="288">
        <v>560</v>
      </c>
      <c r="G246" s="287"/>
      <c r="H246" s="287">
        <v>725</v>
      </c>
      <c r="I246" s="289">
        <v>725</v>
      </c>
      <c r="J246" s="290" t="s">
        <v>775</v>
      </c>
      <c r="K246" s="291">
        <f t="shared" si="73"/>
        <v>165</v>
      </c>
      <c r="L246" s="292">
        <f t="shared" si="74"/>
        <v>0.29464285714285715</v>
      </c>
      <c r="M246" s="287" t="s">
        <v>621</v>
      </c>
      <c r="N246" s="293">
        <v>42456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84">
        <v>69</v>
      </c>
      <c r="B247" s="285">
        <v>42614</v>
      </c>
      <c r="C247" s="285"/>
      <c r="D247" s="286" t="s">
        <v>874</v>
      </c>
      <c r="E247" s="287" t="s">
        <v>773</v>
      </c>
      <c r="F247" s="288">
        <v>160.5</v>
      </c>
      <c r="G247" s="287"/>
      <c r="H247" s="287">
        <v>210</v>
      </c>
      <c r="I247" s="289">
        <v>210</v>
      </c>
      <c r="J247" s="290" t="s">
        <v>775</v>
      </c>
      <c r="K247" s="291">
        <f t="shared" si="73"/>
        <v>49.5</v>
      </c>
      <c r="L247" s="292">
        <f t="shared" si="74"/>
        <v>0.30841121495327101</v>
      </c>
      <c r="M247" s="287" t="s">
        <v>621</v>
      </c>
      <c r="N247" s="293">
        <v>42871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84">
        <v>70</v>
      </c>
      <c r="B248" s="285">
        <v>42646</v>
      </c>
      <c r="C248" s="285"/>
      <c r="D248" s="286" t="s">
        <v>407</v>
      </c>
      <c r="E248" s="287" t="s">
        <v>773</v>
      </c>
      <c r="F248" s="288">
        <v>430</v>
      </c>
      <c r="G248" s="287"/>
      <c r="H248" s="287">
        <v>596</v>
      </c>
      <c r="I248" s="289">
        <v>575</v>
      </c>
      <c r="J248" s="290" t="s">
        <v>875</v>
      </c>
      <c r="K248" s="291">
        <v>166</v>
      </c>
      <c r="L248" s="292">
        <v>0.38604651162790699</v>
      </c>
      <c r="M248" s="287" t="s">
        <v>621</v>
      </c>
      <c r="N248" s="293">
        <v>42769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84">
        <v>71</v>
      </c>
      <c r="B249" s="285">
        <v>42657</v>
      </c>
      <c r="C249" s="285"/>
      <c r="D249" s="286" t="s">
        <v>876</v>
      </c>
      <c r="E249" s="287" t="s">
        <v>773</v>
      </c>
      <c r="F249" s="288">
        <v>280</v>
      </c>
      <c r="G249" s="287"/>
      <c r="H249" s="287">
        <v>345</v>
      </c>
      <c r="I249" s="289">
        <v>345</v>
      </c>
      <c r="J249" s="290" t="s">
        <v>775</v>
      </c>
      <c r="K249" s="291">
        <f t="shared" ref="K249:K254" si="75">H249-F249</f>
        <v>65</v>
      </c>
      <c r="L249" s="292">
        <f t="shared" ref="L249:L250" si="76">K249/F249</f>
        <v>0.23214285714285715</v>
      </c>
      <c r="M249" s="287" t="s">
        <v>621</v>
      </c>
      <c r="N249" s="293">
        <v>42814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4">
        <v>72</v>
      </c>
      <c r="B250" s="285">
        <v>42657</v>
      </c>
      <c r="C250" s="285"/>
      <c r="D250" s="286" t="s">
        <v>877</v>
      </c>
      <c r="E250" s="287" t="s">
        <v>773</v>
      </c>
      <c r="F250" s="288">
        <v>245</v>
      </c>
      <c r="G250" s="287"/>
      <c r="H250" s="287">
        <v>325.5</v>
      </c>
      <c r="I250" s="289">
        <v>330</v>
      </c>
      <c r="J250" s="290" t="s">
        <v>878</v>
      </c>
      <c r="K250" s="291">
        <f t="shared" si="75"/>
        <v>80.5</v>
      </c>
      <c r="L250" s="292">
        <f t="shared" si="76"/>
        <v>0.32857142857142857</v>
      </c>
      <c r="M250" s="287" t="s">
        <v>621</v>
      </c>
      <c r="N250" s="293">
        <v>42769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84">
        <v>73</v>
      </c>
      <c r="B251" s="285">
        <v>42660</v>
      </c>
      <c r="C251" s="285"/>
      <c r="D251" s="286" t="s">
        <v>352</v>
      </c>
      <c r="E251" s="287" t="s">
        <v>773</v>
      </c>
      <c r="F251" s="288">
        <v>125</v>
      </c>
      <c r="G251" s="287"/>
      <c r="H251" s="287">
        <v>160</v>
      </c>
      <c r="I251" s="289">
        <v>160</v>
      </c>
      <c r="J251" s="290" t="s">
        <v>831</v>
      </c>
      <c r="K251" s="291">
        <f t="shared" si="75"/>
        <v>35</v>
      </c>
      <c r="L251" s="292">
        <v>0.28000000000000003</v>
      </c>
      <c r="M251" s="287" t="s">
        <v>621</v>
      </c>
      <c r="N251" s="293">
        <v>42803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84">
        <v>74</v>
      </c>
      <c r="B252" s="285">
        <v>42660</v>
      </c>
      <c r="C252" s="285"/>
      <c r="D252" s="286" t="s">
        <v>484</v>
      </c>
      <c r="E252" s="287" t="s">
        <v>773</v>
      </c>
      <c r="F252" s="288">
        <v>114</v>
      </c>
      <c r="G252" s="287"/>
      <c r="H252" s="287">
        <v>145</v>
      </c>
      <c r="I252" s="289">
        <v>145</v>
      </c>
      <c r="J252" s="290" t="s">
        <v>831</v>
      </c>
      <c r="K252" s="291">
        <f t="shared" si="75"/>
        <v>31</v>
      </c>
      <c r="L252" s="292">
        <f t="shared" ref="L252:L254" si="77">K252/F252</f>
        <v>0.27192982456140352</v>
      </c>
      <c r="M252" s="287" t="s">
        <v>621</v>
      </c>
      <c r="N252" s="293">
        <v>42859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84">
        <v>75</v>
      </c>
      <c r="B253" s="285">
        <v>42660</v>
      </c>
      <c r="C253" s="285"/>
      <c r="D253" s="286" t="s">
        <v>879</v>
      </c>
      <c r="E253" s="287" t="s">
        <v>773</v>
      </c>
      <c r="F253" s="288">
        <v>212</v>
      </c>
      <c r="G253" s="287"/>
      <c r="H253" s="287">
        <v>280</v>
      </c>
      <c r="I253" s="289">
        <v>276</v>
      </c>
      <c r="J253" s="290" t="s">
        <v>880</v>
      </c>
      <c r="K253" s="291">
        <f t="shared" si="75"/>
        <v>68</v>
      </c>
      <c r="L253" s="292">
        <f t="shared" si="77"/>
        <v>0.32075471698113206</v>
      </c>
      <c r="M253" s="287" t="s">
        <v>621</v>
      </c>
      <c r="N253" s="293">
        <v>42858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84">
        <v>76</v>
      </c>
      <c r="B254" s="285">
        <v>42678</v>
      </c>
      <c r="C254" s="285"/>
      <c r="D254" s="286" t="s">
        <v>472</v>
      </c>
      <c r="E254" s="287" t="s">
        <v>773</v>
      </c>
      <c r="F254" s="288">
        <v>155</v>
      </c>
      <c r="G254" s="287"/>
      <c r="H254" s="287">
        <v>210</v>
      </c>
      <c r="I254" s="289">
        <v>210</v>
      </c>
      <c r="J254" s="290" t="s">
        <v>881</v>
      </c>
      <c r="K254" s="291">
        <f t="shared" si="75"/>
        <v>55</v>
      </c>
      <c r="L254" s="292">
        <f t="shared" si="77"/>
        <v>0.35483870967741937</v>
      </c>
      <c r="M254" s="287" t="s">
        <v>621</v>
      </c>
      <c r="N254" s="293">
        <v>42944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4">
        <v>77</v>
      </c>
      <c r="B255" s="295">
        <v>42710</v>
      </c>
      <c r="C255" s="295"/>
      <c r="D255" s="296" t="s">
        <v>882</v>
      </c>
      <c r="E255" s="297" t="s">
        <v>773</v>
      </c>
      <c r="F255" s="298">
        <v>150.5</v>
      </c>
      <c r="G255" s="298"/>
      <c r="H255" s="299">
        <v>72.5</v>
      </c>
      <c r="I255" s="299">
        <v>174</v>
      </c>
      <c r="J255" s="300" t="s">
        <v>883</v>
      </c>
      <c r="K255" s="301">
        <v>-78</v>
      </c>
      <c r="L255" s="302">
        <v>-0.51827242524916906</v>
      </c>
      <c r="M255" s="298" t="s">
        <v>659</v>
      </c>
      <c r="N255" s="295">
        <v>43333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4">
        <v>78</v>
      </c>
      <c r="B256" s="285">
        <v>42712</v>
      </c>
      <c r="C256" s="285"/>
      <c r="D256" s="286" t="s">
        <v>884</v>
      </c>
      <c r="E256" s="287" t="s">
        <v>773</v>
      </c>
      <c r="F256" s="288">
        <v>380</v>
      </c>
      <c r="G256" s="287"/>
      <c r="H256" s="287">
        <v>478</v>
      </c>
      <c r="I256" s="289">
        <v>468</v>
      </c>
      <c r="J256" s="290" t="s">
        <v>831</v>
      </c>
      <c r="K256" s="291">
        <f t="shared" ref="K256:K258" si="78">H256-F256</f>
        <v>98</v>
      </c>
      <c r="L256" s="292">
        <f t="shared" ref="L256:L258" si="79">K256/F256</f>
        <v>0.25789473684210529</v>
      </c>
      <c r="M256" s="287" t="s">
        <v>621</v>
      </c>
      <c r="N256" s="293">
        <v>43025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4">
        <v>79</v>
      </c>
      <c r="B257" s="285">
        <v>42734</v>
      </c>
      <c r="C257" s="285"/>
      <c r="D257" s="286" t="s">
        <v>110</v>
      </c>
      <c r="E257" s="287" t="s">
        <v>773</v>
      </c>
      <c r="F257" s="288">
        <v>305</v>
      </c>
      <c r="G257" s="287"/>
      <c r="H257" s="287">
        <v>375</v>
      </c>
      <c r="I257" s="289">
        <v>375</v>
      </c>
      <c r="J257" s="290" t="s">
        <v>831</v>
      </c>
      <c r="K257" s="291">
        <f t="shared" si="78"/>
        <v>70</v>
      </c>
      <c r="L257" s="292">
        <f t="shared" si="79"/>
        <v>0.22950819672131148</v>
      </c>
      <c r="M257" s="287" t="s">
        <v>621</v>
      </c>
      <c r="N257" s="293">
        <v>42768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84">
        <v>80</v>
      </c>
      <c r="B258" s="285">
        <v>42739</v>
      </c>
      <c r="C258" s="285"/>
      <c r="D258" s="286" t="s">
        <v>96</v>
      </c>
      <c r="E258" s="287" t="s">
        <v>773</v>
      </c>
      <c r="F258" s="288">
        <v>99.5</v>
      </c>
      <c r="G258" s="287"/>
      <c r="H258" s="287">
        <v>158</v>
      </c>
      <c r="I258" s="289">
        <v>158</v>
      </c>
      <c r="J258" s="290" t="s">
        <v>831</v>
      </c>
      <c r="K258" s="291">
        <f t="shared" si="78"/>
        <v>58.5</v>
      </c>
      <c r="L258" s="292">
        <f t="shared" si="79"/>
        <v>0.5879396984924623</v>
      </c>
      <c r="M258" s="287" t="s">
        <v>621</v>
      </c>
      <c r="N258" s="293">
        <v>42898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4">
        <v>81</v>
      </c>
      <c r="B259" s="285">
        <v>42739</v>
      </c>
      <c r="C259" s="285"/>
      <c r="D259" s="286" t="s">
        <v>96</v>
      </c>
      <c r="E259" s="287" t="s">
        <v>773</v>
      </c>
      <c r="F259" s="288">
        <v>99.5</v>
      </c>
      <c r="G259" s="287"/>
      <c r="H259" s="287">
        <v>158</v>
      </c>
      <c r="I259" s="289">
        <v>158</v>
      </c>
      <c r="J259" s="290" t="s">
        <v>831</v>
      </c>
      <c r="K259" s="291">
        <v>58.5</v>
      </c>
      <c r="L259" s="292">
        <v>0.58793969849246197</v>
      </c>
      <c r="M259" s="287" t="s">
        <v>621</v>
      </c>
      <c r="N259" s="293">
        <v>42898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84">
        <v>82</v>
      </c>
      <c r="B260" s="285">
        <v>42786</v>
      </c>
      <c r="C260" s="285"/>
      <c r="D260" s="286" t="s">
        <v>187</v>
      </c>
      <c r="E260" s="287" t="s">
        <v>773</v>
      </c>
      <c r="F260" s="288">
        <v>140.5</v>
      </c>
      <c r="G260" s="287"/>
      <c r="H260" s="287">
        <v>220</v>
      </c>
      <c r="I260" s="289">
        <v>220</v>
      </c>
      <c r="J260" s="290" t="s">
        <v>831</v>
      </c>
      <c r="K260" s="291">
        <f>H260-F260</f>
        <v>79.5</v>
      </c>
      <c r="L260" s="292">
        <f>K260/F260</f>
        <v>0.5658362989323843</v>
      </c>
      <c r="M260" s="287" t="s">
        <v>621</v>
      </c>
      <c r="N260" s="293">
        <v>42864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84">
        <v>83</v>
      </c>
      <c r="B261" s="285">
        <v>42786</v>
      </c>
      <c r="C261" s="285"/>
      <c r="D261" s="286" t="s">
        <v>885</v>
      </c>
      <c r="E261" s="287" t="s">
        <v>773</v>
      </c>
      <c r="F261" s="288">
        <v>202.5</v>
      </c>
      <c r="G261" s="287"/>
      <c r="H261" s="287">
        <v>234</v>
      </c>
      <c r="I261" s="289">
        <v>234</v>
      </c>
      <c r="J261" s="290" t="s">
        <v>831</v>
      </c>
      <c r="K261" s="291">
        <v>31.5</v>
      </c>
      <c r="L261" s="292">
        <v>0.155555555555556</v>
      </c>
      <c r="M261" s="287" t="s">
        <v>621</v>
      </c>
      <c r="N261" s="293">
        <v>42836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84">
        <v>84</v>
      </c>
      <c r="B262" s="285">
        <v>42818</v>
      </c>
      <c r="C262" s="285"/>
      <c r="D262" s="286" t="s">
        <v>886</v>
      </c>
      <c r="E262" s="287" t="s">
        <v>773</v>
      </c>
      <c r="F262" s="288">
        <v>300.5</v>
      </c>
      <c r="G262" s="287"/>
      <c r="H262" s="287">
        <v>417.5</v>
      </c>
      <c r="I262" s="289">
        <v>420</v>
      </c>
      <c r="J262" s="290" t="s">
        <v>887</v>
      </c>
      <c r="K262" s="291">
        <f>H262-F262</f>
        <v>117</v>
      </c>
      <c r="L262" s="292">
        <f>K262/F262</f>
        <v>0.38935108153078202</v>
      </c>
      <c r="M262" s="287" t="s">
        <v>621</v>
      </c>
      <c r="N262" s="293">
        <v>43070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84">
        <v>85</v>
      </c>
      <c r="B263" s="285">
        <v>42818</v>
      </c>
      <c r="C263" s="285"/>
      <c r="D263" s="286" t="s">
        <v>861</v>
      </c>
      <c r="E263" s="287" t="s">
        <v>773</v>
      </c>
      <c r="F263" s="288">
        <v>850</v>
      </c>
      <c r="G263" s="287"/>
      <c r="H263" s="287">
        <v>1042.5</v>
      </c>
      <c r="I263" s="289">
        <v>1023</v>
      </c>
      <c r="J263" s="290" t="s">
        <v>888</v>
      </c>
      <c r="K263" s="291">
        <v>192.5</v>
      </c>
      <c r="L263" s="292">
        <v>0.22647058823529401</v>
      </c>
      <c r="M263" s="287" t="s">
        <v>621</v>
      </c>
      <c r="N263" s="293">
        <v>42830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4">
        <v>86</v>
      </c>
      <c r="B264" s="285">
        <v>42830</v>
      </c>
      <c r="C264" s="285"/>
      <c r="D264" s="286" t="s">
        <v>503</v>
      </c>
      <c r="E264" s="287" t="s">
        <v>773</v>
      </c>
      <c r="F264" s="288">
        <v>785</v>
      </c>
      <c r="G264" s="287"/>
      <c r="H264" s="287">
        <v>930</v>
      </c>
      <c r="I264" s="289">
        <v>920</v>
      </c>
      <c r="J264" s="290" t="s">
        <v>889</v>
      </c>
      <c r="K264" s="291">
        <f>H264-F264</f>
        <v>145</v>
      </c>
      <c r="L264" s="292">
        <f>K264/F264</f>
        <v>0.18471337579617833</v>
      </c>
      <c r="M264" s="287" t="s">
        <v>621</v>
      </c>
      <c r="N264" s="293">
        <v>42976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94">
        <v>87</v>
      </c>
      <c r="B265" s="295">
        <v>42831</v>
      </c>
      <c r="C265" s="295"/>
      <c r="D265" s="296" t="s">
        <v>890</v>
      </c>
      <c r="E265" s="297" t="s">
        <v>773</v>
      </c>
      <c r="F265" s="298">
        <v>40</v>
      </c>
      <c r="G265" s="298"/>
      <c r="H265" s="299">
        <v>13.1</v>
      </c>
      <c r="I265" s="299">
        <v>60</v>
      </c>
      <c r="J265" s="300" t="s">
        <v>891</v>
      </c>
      <c r="K265" s="301">
        <v>-26.9</v>
      </c>
      <c r="L265" s="302">
        <v>-0.67249999999999999</v>
      </c>
      <c r="M265" s="298" t="s">
        <v>659</v>
      </c>
      <c r="N265" s="295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84">
        <v>88</v>
      </c>
      <c r="B266" s="285">
        <v>42837</v>
      </c>
      <c r="C266" s="285"/>
      <c r="D266" s="286" t="s">
        <v>95</v>
      </c>
      <c r="E266" s="287" t="s">
        <v>773</v>
      </c>
      <c r="F266" s="288">
        <v>289.5</v>
      </c>
      <c r="G266" s="287"/>
      <c r="H266" s="287">
        <v>354</v>
      </c>
      <c r="I266" s="289">
        <v>360</v>
      </c>
      <c r="J266" s="290" t="s">
        <v>892</v>
      </c>
      <c r="K266" s="291">
        <f t="shared" ref="K266:K274" si="80">H266-F266</f>
        <v>64.5</v>
      </c>
      <c r="L266" s="292">
        <f t="shared" ref="L266:L274" si="81">K266/F266</f>
        <v>0.22279792746113988</v>
      </c>
      <c r="M266" s="287" t="s">
        <v>621</v>
      </c>
      <c r="N266" s="293">
        <v>43040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84">
        <v>89</v>
      </c>
      <c r="B267" s="285">
        <v>42845</v>
      </c>
      <c r="C267" s="285"/>
      <c r="D267" s="286" t="s">
        <v>439</v>
      </c>
      <c r="E267" s="287" t="s">
        <v>773</v>
      </c>
      <c r="F267" s="288">
        <v>700</v>
      </c>
      <c r="G267" s="287"/>
      <c r="H267" s="287">
        <v>840</v>
      </c>
      <c r="I267" s="289">
        <v>840</v>
      </c>
      <c r="J267" s="290" t="s">
        <v>893</v>
      </c>
      <c r="K267" s="291">
        <f t="shared" si="80"/>
        <v>140</v>
      </c>
      <c r="L267" s="292">
        <f t="shared" si="81"/>
        <v>0.2</v>
      </c>
      <c r="M267" s="287" t="s">
        <v>621</v>
      </c>
      <c r="N267" s="293">
        <v>42893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84">
        <v>90</v>
      </c>
      <c r="B268" s="285">
        <v>42887</v>
      </c>
      <c r="C268" s="285"/>
      <c r="D268" s="286" t="s">
        <v>894</v>
      </c>
      <c r="E268" s="287" t="s">
        <v>773</v>
      </c>
      <c r="F268" s="288">
        <v>130</v>
      </c>
      <c r="G268" s="287"/>
      <c r="H268" s="287">
        <v>144.25</v>
      </c>
      <c r="I268" s="289">
        <v>170</v>
      </c>
      <c r="J268" s="290" t="s">
        <v>895</v>
      </c>
      <c r="K268" s="291">
        <f t="shared" si="80"/>
        <v>14.25</v>
      </c>
      <c r="L268" s="292">
        <f t="shared" si="81"/>
        <v>0.10961538461538461</v>
      </c>
      <c r="M268" s="287" t="s">
        <v>621</v>
      </c>
      <c r="N268" s="293">
        <v>43675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4">
        <v>91</v>
      </c>
      <c r="B269" s="285">
        <v>42901</v>
      </c>
      <c r="C269" s="285"/>
      <c r="D269" s="286" t="s">
        <v>896</v>
      </c>
      <c r="E269" s="287" t="s">
        <v>773</v>
      </c>
      <c r="F269" s="288">
        <v>214.5</v>
      </c>
      <c r="G269" s="287"/>
      <c r="H269" s="287">
        <v>262</v>
      </c>
      <c r="I269" s="289">
        <v>262</v>
      </c>
      <c r="J269" s="290" t="s">
        <v>897</v>
      </c>
      <c r="K269" s="291">
        <f t="shared" si="80"/>
        <v>47.5</v>
      </c>
      <c r="L269" s="292">
        <f t="shared" si="81"/>
        <v>0.22144522144522144</v>
      </c>
      <c r="M269" s="287" t="s">
        <v>621</v>
      </c>
      <c r="N269" s="293">
        <v>42977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315">
        <v>92</v>
      </c>
      <c r="B270" s="316">
        <v>42933</v>
      </c>
      <c r="C270" s="316"/>
      <c r="D270" s="317" t="s">
        <v>898</v>
      </c>
      <c r="E270" s="318" t="s">
        <v>773</v>
      </c>
      <c r="F270" s="319">
        <v>370</v>
      </c>
      <c r="G270" s="318"/>
      <c r="H270" s="318">
        <v>447.5</v>
      </c>
      <c r="I270" s="320">
        <v>450</v>
      </c>
      <c r="J270" s="321" t="s">
        <v>831</v>
      </c>
      <c r="K270" s="291">
        <f t="shared" si="80"/>
        <v>77.5</v>
      </c>
      <c r="L270" s="322">
        <f t="shared" si="81"/>
        <v>0.20945945945945946</v>
      </c>
      <c r="M270" s="318" t="s">
        <v>621</v>
      </c>
      <c r="N270" s="323">
        <v>43035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315">
        <v>93</v>
      </c>
      <c r="B271" s="316">
        <v>42943</v>
      </c>
      <c r="C271" s="316"/>
      <c r="D271" s="317" t="s">
        <v>185</v>
      </c>
      <c r="E271" s="318" t="s">
        <v>773</v>
      </c>
      <c r="F271" s="319">
        <v>657.5</v>
      </c>
      <c r="G271" s="318"/>
      <c r="H271" s="318">
        <v>825</v>
      </c>
      <c r="I271" s="320">
        <v>820</v>
      </c>
      <c r="J271" s="321" t="s">
        <v>831</v>
      </c>
      <c r="K271" s="291">
        <f t="shared" si="80"/>
        <v>167.5</v>
      </c>
      <c r="L271" s="322">
        <f t="shared" si="81"/>
        <v>0.25475285171102663</v>
      </c>
      <c r="M271" s="318" t="s">
        <v>621</v>
      </c>
      <c r="N271" s="323">
        <v>43090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84">
        <v>94</v>
      </c>
      <c r="B272" s="285">
        <v>42964</v>
      </c>
      <c r="C272" s="285"/>
      <c r="D272" s="286" t="s">
        <v>370</v>
      </c>
      <c r="E272" s="287" t="s">
        <v>773</v>
      </c>
      <c r="F272" s="288">
        <v>605</v>
      </c>
      <c r="G272" s="287"/>
      <c r="H272" s="287">
        <v>750</v>
      </c>
      <c r="I272" s="289">
        <v>750</v>
      </c>
      <c r="J272" s="290" t="s">
        <v>889</v>
      </c>
      <c r="K272" s="291">
        <f t="shared" si="80"/>
        <v>145</v>
      </c>
      <c r="L272" s="292">
        <f t="shared" si="81"/>
        <v>0.23966942148760331</v>
      </c>
      <c r="M272" s="287" t="s">
        <v>621</v>
      </c>
      <c r="N272" s="293">
        <v>43027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94">
        <v>95</v>
      </c>
      <c r="B273" s="295">
        <v>42979</v>
      </c>
      <c r="C273" s="295"/>
      <c r="D273" s="303" t="s">
        <v>899</v>
      </c>
      <c r="E273" s="298" t="s">
        <v>773</v>
      </c>
      <c r="F273" s="298">
        <v>255</v>
      </c>
      <c r="G273" s="299"/>
      <c r="H273" s="299">
        <v>217.25</v>
      </c>
      <c r="I273" s="299">
        <v>320</v>
      </c>
      <c r="J273" s="300" t="s">
        <v>900</v>
      </c>
      <c r="K273" s="301">
        <f t="shared" si="80"/>
        <v>-37.75</v>
      </c>
      <c r="L273" s="304">
        <f t="shared" si="81"/>
        <v>-0.14803921568627451</v>
      </c>
      <c r="M273" s="298" t="s">
        <v>659</v>
      </c>
      <c r="N273" s="295">
        <v>43661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84">
        <v>96</v>
      </c>
      <c r="B274" s="285">
        <v>42997</v>
      </c>
      <c r="C274" s="285"/>
      <c r="D274" s="286" t="s">
        <v>901</v>
      </c>
      <c r="E274" s="287" t="s">
        <v>773</v>
      </c>
      <c r="F274" s="288">
        <v>215</v>
      </c>
      <c r="G274" s="287"/>
      <c r="H274" s="287">
        <v>258</v>
      </c>
      <c r="I274" s="289">
        <v>258</v>
      </c>
      <c r="J274" s="290" t="s">
        <v>831</v>
      </c>
      <c r="K274" s="291">
        <f t="shared" si="80"/>
        <v>43</v>
      </c>
      <c r="L274" s="292">
        <f t="shared" si="81"/>
        <v>0.2</v>
      </c>
      <c r="M274" s="287" t="s">
        <v>621</v>
      </c>
      <c r="N274" s="293">
        <v>43040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84">
        <v>97</v>
      </c>
      <c r="B275" s="285">
        <v>42997</v>
      </c>
      <c r="C275" s="285"/>
      <c r="D275" s="286" t="s">
        <v>901</v>
      </c>
      <c r="E275" s="287" t="s">
        <v>773</v>
      </c>
      <c r="F275" s="288">
        <v>215</v>
      </c>
      <c r="G275" s="287"/>
      <c r="H275" s="287">
        <v>258</v>
      </c>
      <c r="I275" s="289">
        <v>258</v>
      </c>
      <c r="J275" s="321" t="s">
        <v>831</v>
      </c>
      <c r="K275" s="291">
        <v>43</v>
      </c>
      <c r="L275" s="292">
        <v>0.2</v>
      </c>
      <c r="M275" s="287" t="s">
        <v>621</v>
      </c>
      <c r="N275" s="293">
        <v>43040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315">
        <v>98</v>
      </c>
      <c r="B276" s="316">
        <v>42998</v>
      </c>
      <c r="C276" s="316"/>
      <c r="D276" s="317" t="s">
        <v>902</v>
      </c>
      <c r="E276" s="318" t="s">
        <v>773</v>
      </c>
      <c r="F276" s="288">
        <v>75</v>
      </c>
      <c r="G276" s="318"/>
      <c r="H276" s="318">
        <v>90</v>
      </c>
      <c r="I276" s="320">
        <v>90</v>
      </c>
      <c r="J276" s="290" t="s">
        <v>903</v>
      </c>
      <c r="K276" s="291">
        <f t="shared" ref="K276:K281" si="82">H276-F276</f>
        <v>15</v>
      </c>
      <c r="L276" s="292">
        <f t="shared" ref="L276:L281" si="83">K276/F276</f>
        <v>0.2</v>
      </c>
      <c r="M276" s="287" t="s">
        <v>621</v>
      </c>
      <c r="N276" s="293">
        <v>43019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315">
        <v>99</v>
      </c>
      <c r="B277" s="316">
        <v>43011</v>
      </c>
      <c r="C277" s="316"/>
      <c r="D277" s="317" t="s">
        <v>671</v>
      </c>
      <c r="E277" s="318" t="s">
        <v>773</v>
      </c>
      <c r="F277" s="319">
        <v>315</v>
      </c>
      <c r="G277" s="318"/>
      <c r="H277" s="318">
        <v>392</v>
      </c>
      <c r="I277" s="320">
        <v>384</v>
      </c>
      <c r="J277" s="321" t="s">
        <v>904</v>
      </c>
      <c r="K277" s="291">
        <f t="shared" si="82"/>
        <v>77</v>
      </c>
      <c r="L277" s="322">
        <f t="shared" si="83"/>
        <v>0.24444444444444444</v>
      </c>
      <c r="M277" s="318" t="s">
        <v>621</v>
      </c>
      <c r="N277" s="323">
        <v>43017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315">
        <v>100</v>
      </c>
      <c r="B278" s="316">
        <v>43013</v>
      </c>
      <c r="C278" s="316"/>
      <c r="D278" s="317" t="s">
        <v>477</v>
      </c>
      <c r="E278" s="318" t="s">
        <v>773</v>
      </c>
      <c r="F278" s="319">
        <v>145</v>
      </c>
      <c r="G278" s="318"/>
      <c r="H278" s="318">
        <v>179</v>
      </c>
      <c r="I278" s="320">
        <v>180</v>
      </c>
      <c r="J278" s="321" t="s">
        <v>905</v>
      </c>
      <c r="K278" s="291">
        <f t="shared" si="82"/>
        <v>34</v>
      </c>
      <c r="L278" s="322">
        <f t="shared" si="83"/>
        <v>0.23448275862068965</v>
      </c>
      <c r="M278" s="318" t="s">
        <v>621</v>
      </c>
      <c r="N278" s="323">
        <v>43025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315">
        <v>101</v>
      </c>
      <c r="B279" s="316">
        <v>43014</v>
      </c>
      <c r="C279" s="316"/>
      <c r="D279" s="317" t="s">
        <v>342</v>
      </c>
      <c r="E279" s="318" t="s">
        <v>773</v>
      </c>
      <c r="F279" s="319">
        <v>256</v>
      </c>
      <c r="G279" s="318"/>
      <c r="H279" s="318">
        <v>323</v>
      </c>
      <c r="I279" s="320">
        <v>320</v>
      </c>
      <c r="J279" s="321" t="s">
        <v>831</v>
      </c>
      <c r="K279" s="291">
        <f t="shared" si="82"/>
        <v>67</v>
      </c>
      <c r="L279" s="322">
        <f t="shared" si="83"/>
        <v>0.26171875</v>
      </c>
      <c r="M279" s="318" t="s">
        <v>621</v>
      </c>
      <c r="N279" s="323">
        <v>43067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315">
        <v>102</v>
      </c>
      <c r="B280" s="316">
        <v>43017</v>
      </c>
      <c r="C280" s="316"/>
      <c r="D280" s="317" t="s">
        <v>360</v>
      </c>
      <c r="E280" s="318" t="s">
        <v>773</v>
      </c>
      <c r="F280" s="319">
        <v>137.5</v>
      </c>
      <c r="G280" s="318"/>
      <c r="H280" s="318">
        <v>184</v>
      </c>
      <c r="I280" s="320">
        <v>183</v>
      </c>
      <c r="J280" s="321" t="s">
        <v>906</v>
      </c>
      <c r="K280" s="291">
        <f t="shared" si="82"/>
        <v>46.5</v>
      </c>
      <c r="L280" s="322">
        <f t="shared" si="83"/>
        <v>0.33818181818181819</v>
      </c>
      <c r="M280" s="318" t="s">
        <v>621</v>
      </c>
      <c r="N280" s="323">
        <v>43108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315">
        <v>103</v>
      </c>
      <c r="B281" s="316">
        <v>43018</v>
      </c>
      <c r="C281" s="316"/>
      <c r="D281" s="317" t="s">
        <v>907</v>
      </c>
      <c r="E281" s="318" t="s">
        <v>773</v>
      </c>
      <c r="F281" s="319">
        <v>125.5</v>
      </c>
      <c r="G281" s="318"/>
      <c r="H281" s="318">
        <v>158</v>
      </c>
      <c r="I281" s="320">
        <v>155</v>
      </c>
      <c r="J281" s="321" t="s">
        <v>908</v>
      </c>
      <c r="K281" s="291">
        <f t="shared" si="82"/>
        <v>32.5</v>
      </c>
      <c r="L281" s="322">
        <f t="shared" si="83"/>
        <v>0.25896414342629481</v>
      </c>
      <c r="M281" s="318" t="s">
        <v>621</v>
      </c>
      <c r="N281" s="323">
        <v>43067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315">
        <v>104</v>
      </c>
      <c r="B282" s="316">
        <v>43018</v>
      </c>
      <c r="C282" s="316"/>
      <c r="D282" s="317" t="s">
        <v>909</v>
      </c>
      <c r="E282" s="318" t="s">
        <v>773</v>
      </c>
      <c r="F282" s="319">
        <v>895</v>
      </c>
      <c r="G282" s="318"/>
      <c r="H282" s="318">
        <v>1122.5</v>
      </c>
      <c r="I282" s="320">
        <v>1078</v>
      </c>
      <c r="J282" s="321" t="s">
        <v>910</v>
      </c>
      <c r="K282" s="291">
        <v>227.5</v>
      </c>
      <c r="L282" s="322">
        <v>0.25418994413407803</v>
      </c>
      <c r="M282" s="318" t="s">
        <v>621</v>
      </c>
      <c r="N282" s="323">
        <v>43117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315">
        <v>105</v>
      </c>
      <c r="B283" s="316">
        <v>43020</v>
      </c>
      <c r="C283" s="316"/>
      <c r="D283" s="317" t="s">
        <v>351</v>
      </c>
      <c r="E283" s="318" t="s">
        <v>773</v>
      </c>
      <c r="F283" s="319">
        <v>525</v>
      </c>
      <c r="G283" s="318"/>
      <c r="H283" s="318">
        <v>629</v>
      </c>
      <c r="I283" s="320">
        <v>629</v>
      </c>
      <c r="J283" s="321" t="s">
        <v>831</v>
      </c>
      <c r="K283" s="291">
        <v>104</v>
      </c>
      <c r="L283" s="322">
        <v>0.19809523809523799</v>
      </c>
      <c r="M283" s="318" t="s">
        <v>621</v>
      </c>
      <c r="N283" s="323">
        <v>43119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15">
        <v>106</v>
      </c>
      <c r="B284" s="316">
        <v>43046</v>
      </c>
      <c r="C284" s="316"/>
      <c r="D284" s="317" t="s">
        <v>397</v>
      </c>
      <c r="E284" s="318" t="s">
        <v>773</v>
      </c>
      <c r="F284" s="319">
        <v>740</v>
      </c>
      <c r="G284" s="318"/>
      <c r="H284" s="318">
        <v>892.5</v>
      </c>
      <c r="I284" s="320">
        <v>900</v>
      </c>
      <c r="J284" s="321" t="s">
        <v>911</v>
      </c>
      <c r="K284" s="291">
        <f t="shared" ref="K284:K286" si="84">H284-F284</f>
        <v>152.5</v>
      </c>
      <c r="L284" s="322">
        <f t="shared" ref="L284:L286" si="85">K284/F284</f>
        <v>0.20608108108108109</v>
      </c>
      <c r="M284" s="318" t="s">
        <v>621</v>
      </c>
      <c r="N284" s="323">
        <v>43052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84">
        <v>107</v>
      </c>
      <c r="B285" s="285">
        <v>43073</v>
      </c>
      <c r="C285" s="285"/>
      <c r="D285" s="286" t="s">
        <v>912</v>
      </c>
      <c r="E285" s="287" t="s">
        <v>773</v>
      </c>
      <c r="F285" s="288">
        <v>118.5</v>
      </c>
      <c r="G285" s="287"/>
      <c r="H285" s="287">
        <v>143.5</v>
      </c>
      <c r="I285" s="289">
        <v>145</v>
      </c>
      <c r="J285" s="290" t="s">
        <v>694</v>
      </c>
      <c r="K285" s="291">
        <f t="shared" si="84"/>
        <v>25</v>
      </c>
      <c r="L285" s="292">
        <f t="shared" si="85"/>
        <v>0.2109704641350211</v>
      </c>
      <c r="M285" s="287" t="s">
        <v>621</v>
      </c>
      <c r="N285" s="293">
        <v>43097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94">
        <v>108</v>
      </c>
      <c r="B286" s="295">
        <v>43090</v>
      </c>
      <c r="C286" s="295"/>
      <c r="D286" s="296" t="s">
        <v>445</v>
      </c>
      <c r="E286" s="297" t="s">
        <v>773</v>
      </c>
      <c r="F286" s="298">
        <v>715</v>
      </c>
      <c r="G286" s="298"/>
      <c r="H286" s="299">
        <v>500</v>
      </c>
      <c r="I286" s="299">
        <v>872</v>
      </c>
      <c r="J286" s="300" t="s">
        <v>913</v>
      </c>
      <c r="K286" s="301">
        <f t="shared" si="84"/>
        <v>-215</v>
      </c>
      <c r="L286" s="302">
        <f t="shared" si="85"/>
        <v>-0.30069930069930068</v>
      </c>
      <c r="M286" s="298" t="s">
        <v>659</v>
      </c>
      <c r="N286" s="295">
        <v>43670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84">
        <v>109</v>
      </c>
      <c r="B287" s="285">
        <v>43098</v>
      </c>
      <c r="C287" s="285"/>
      <c r="D287" s="286" t="s">
        <v>671</v>
      </c>
      <c r="E287" s="287" t="s">
        <v>773</v>
      </c>
      <c r="F287" s="288">
        <v>435</v>
      </c>
      <c r="G287" s="287"/>
      <c r="H287" s="287">
        <v>542.5</v>
      </c>
      <c r="I287" s="289">
        <v>539</v>
      </c>
      <c r="J287" s="290" t="s">
        <v>831</v>
      </c>
      <c r="K287" s="291">
        <v>107.5</v>
      </c>
      <c r="L287" s="292">
        <v>0.247126436781609</v>
      </c>
      <c r="M287" s="287" t="s">
        <v>621</v>
      </c>
      <c r="N287" s="293">
        <v>43206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84">
        <v>110</v>
      </c>
      <c r="B288" s="285">
        <v>43098</v>
      </c>
      <c r="C288" s="285"/>
      <c r="D288" s="286" t="s">
        <v>584</v>
      </c>
      <c r="E288" s="287" t="s">
        <v>773</v>
      </c>
      <c r="F288" s="288">
        <v>885</v>
      </c>
      <c r="G288" s="287"/>
      <c r="H288" s="287">
        <v>1090</v>
      </c>
      <c r="I288" s="289">
        <v>1084</v>
      </c>
      <c r="J288" s="290" t="s">
        <v>831</v>
      </c>
      <c r="K288" s="291">
        <v>205</v>
      </c>
      <c r="L288" s="292">
        <v>0.23163841807909599</v>
      </c>
      <c r="M288" s="287" t="s">
        <v>621</v>
      </c>
      <c r="N288" s="293">
        <v>43213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324">
        <v>111</v>
      </c>
      <c r="B289" s="325">
        <v>43192</v>
      </c>
      <c r="C289" s="325"/>
      <c r="D289" s="303" t="s">
        <v>914</v>
      </c>
      <c r="E289" s="298" t="s">
        <v>773</v>
      </c>
      <c r="F289" s="326">
        <v>478.5</v>
      </c>
      <c r="G289" s="298"/>
      <c r="H289" s="298">
        <v>442</v>
      </c>
      <c r="I289" s="299">
        <v>613</v>
      </c>
      <c r="J289" s="300" t="s">
        <v>915</v>
      </c>
      <c r="K289" s="301">
        <f t="shared" ref="K289:K292" si="86">H289-F289</f>
        <v>-36.5</v>
      </c>
      <c r="L289" s="302">
        <f t="shared" ref="L289:L292" si="87">K289/F289</f>
        <v>-7.6280041797283177E-2</v>
      </c>
      <c r="M289" s="298" t="s">
        <v>659</v>
      </c>
      <c r="N289" s="295">
        <v>43762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94">
        <v>112</v>
      </c>
      <c r="B290" s="295">
        <v>43194</v>
      </c>
      <c r="C290" s="295"/>
      <c r="D290" s="296" t="s">
        <v>916</v>
      </c>
      <c r="E290" s="297" t="s">
        <v>773</v>
      </c>
      <c r="F290" s="298">
        <f>141.5-7.3</f>
        <v>134.19999999999999</v>
      </c>
      <c r="G290" s="298"/>
      <c r="H290" s="299">
        <v>77</v>
      </c>
      <c r="I290" s="299">
        <v>180</v>
      </c>
      <c r="J290" s="300" t="s">
        <v>917</v>
      </c>
      <c r="K290" s="301">
        <f t="shared" si="86"/>
        <v>-57.199999999999989</v>
      </c>
      <c r="L290" s="302">
        <f t="shared" si="87"/>
        <v>-0.42622950819672129</v>
      </c>
      <c r="M290" s="298" t="s">
        <v>659</v>
      </c>
      <c r="N290" s="295">
        <v>43522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94">
        <v>113</v>
      </c>
      <c r="B291" s="295">
        <v>43209</v>
      </c>
      <c r="C291" s="295"/>
      <c r="D291" s="296" t="s">
        <v>918</v>
      </c>
      <c r="E291" s="297" t="s">
        <v>773</v>
      </c>
      <c r="F291" s="298">
        <v>430</v>
      </c>
      <c r="G291" s="298"/>
      <c r="H291" s="299">
        <v>220</v>
      </c>
      <c r="I291" s="299">
        <v>537</v>
      </c>
      <c r="J291" s="300" t="s">
        <v>919</v>
      </c>
      <c r="K291" s="301">
        <f t="shared" si="86"/>
        <v>-210</v>
      </c>
      <c r="L291" s="302">
        <f t="shared" si="87"/>
        <v>-0.48837209302325579</v>
      </c>
      <c r="M291" s="298" t="s">
        <v>659</v>
      </c>
      <c r="N291" s="295">
        <v>43252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15">
        <v>114</v>
      </c>
      <c r="B292" s="316">
        <v>43220</v>
      </c>
      <c r="C292" s="316"/>
      <c r="D292" s="317" t="s">
        <v>398</v>
      </c>
      <c r="E292" s="318" t="s">
        <v>773</v>
      </c>
      <c r="F292" s="318">
        <v>153.5</v>
      </c>
      <c r="G292" s="318"/>
      <c r="H292" s="318">
        <v>196</v>
      </c>
      <c r="I292" s="320">
        <v>196</v>
      </c>
      <c r="J292" s="290" t="s">
        <v>920</v>
      </c>
      <c r="K292" s="291">
        <f t="shared" si="86"/>
        <v>42.5</v>
      </c>
      <c r="L292" s="292">
        <f t="shared" si="87"/>
        <v>0.27687296416938112</v>
      </c>
      <c r="M292" s="287" t="s">
        <v>621</v>
      </c>
      <c r="N292" s="293">
        <v>43605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94">
        <v>115</v>
      </c>
      <c r="B293" s="295">
        <v>43306</v>
      </c>
      <c r="C293" s="295"/>
      <c r="D293" s="296" t="s">
        <v>890</v>
      </c>
      <c r="E293" s="297" t="s">
        <v>773</v>
      </c>
      <c r="F293" s="298">
        <v>27.5</v>
      </c>
      <c r="G293" s="298"/>
      <c r="H293" s="299">
        <v>13.1</v>
      </c>
      <c r="I293" s="299">
        <v>60</v>
      </c>
      <c r="J293" s="300" t="s">
        <v>921</v>
      </c>
      <c r="K293" s="301">
        <v>-14.4</v>
      </c>
      <c r="L293" s="302">
        <v>-0.52363636363636401</v>
      </c>
      <c r="M293" s="298" t="s">
        <v>659</v>
      </c>
      <c r="N293" s="295">
        <v>43138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24">
        <v>116</v>
      </c>
      <c r="B294" s="325">
        <v>43318</v>
      </c>
      <c r="C294" s="325"/>
      <c r="D294" s="303" t="s">
        <v>922</v>
      </c>
      <c r="E294" s="298" t="s">
        <v>773</v>
      </c>
      <c r="F294" s="298">
        <v>148.5</v>
      </c>
      <c r="G294" s="298"/>
      <c r="H294" s="298">
        <v>102</v>
      </c>
      <c r="I294" s="299">
        <v>182</v>
      </c>
      <c r="J294" s="300" t="s">
        <v>923</v>
      </c>
      <c r="K294" s="301">
        <f>H294-F294</f>
        <v>-46.5</v>
      </c>
      <c r="L294" s="302">
        <f>K294/F294</f>
        <v>-0.31313131313131315</v>
      </c>
      <c r="M294" s="298" t="s">
        <v>659</v>
      </c>
      <c r="N294" s="295">
        <v>43661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84">
        <v>117</v>
      </c>
      <c r="B295" s="285">
        <v>43335</v>
      </c>
      <c r="C295" s="285"/>
      <c r="D295" s="286" t="s">
        <v>924</v>
      </c>
      <c r="E295" s="287" t="s">
        <v>773</v>
      </c>
      <c r="F295" s="318">
        <v>285</v>
      </c>
      <c r="G295" s="287"/>
      <c r="H295" s="287">
        <v>355</v>
      </c>
      <c r="I295" s="289">
        <v>364</v>
      </c>
      <c r="J295" s="290" t="s">
        <v>925</v>
      </c>
      <c r="K295" s="291">
        <v>70</v>
      </c>
      <c r="L295" s="292">
        <v>0.24561403508771901</v>
      </c>
      <c r="M295" s="287" t="s">
        <v>621</v>
      </c>
      <c r="N295" s="293">
        <v>43455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84">
        <v>118</v>
      </c>
      <c r="B296" s="285">
        <v>43341</v>
      </c>
      <c r="C296" s="285"/>
      <c r="D296" s="286" t="s">
        <v>386</v>
      </c>
      <c r="E296" s="287" t="s">
        <v>773</v>
      </c>
      <c r="F296" s="318">
        <v>525</v>
      </c>
      <c r="G296" s="287"/>
      <c r="H296" s="287">
        <v>585</v>
      </c>
      <c r="I296" s="289">
        <v>635</v>
      </c>
      <c r="J296" s="290" t="s">
        <v>926</v>
      </c>
      <c r="K296" s="291">
        <f t="shared" ref="K296:K312" si="88">H296-F296</f>
        <v>60</v>
      </c>
      <c r="L296" s="292">
        <f t="shared" ref="L296:L312" si="89">K296/F296</f>
        <v>0.11428571428571428</v>
      </c>
      <c r="M296" s="287" t="s">
        <v>621</v>
      </c>
      <c r="N296" s="293">
        <v>43662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84">
        <v>119</v>
      </c>
      <c r="B297" s="285">
        <v>43395</v>
      </c>
      <c r="C297" s="285"/>
      <c r="D297" s="286" t="s">
        <v>370</v>
      </c>
      <c r="E297" s="287" t="s">
        <v>773</v>
      </c>
      <c r="F297" s="318">
        <v>475</v>
      </c>
      <c r="G297" s="287"/>
      <c r="H297" s="287">
        <v>574</v>
      </c>
      <c r="I297" s="289">
        <v>570</v>
      </c>
      <c r="J297" s="290" t="s">
        <v>831</v>
      </c>
      <c r="K297" s="291">
        <f t="shared" si="88"/>
        <v>99</v>
      </c>
      <c r="L297" s="292">
        <f t="shared" si="89"/>
        <v>0.20842105263157895</v>
      </c>
      <c r="M297" s="287" t="s">
        <v>621</v>
      </c>
      <c r="N297" s="293">
        <v>43403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15">
        <v>120</v>
      </c>
      <c r="B298" s="316">
        <v>43397</v>
      </c>
      <c r="C298" s="316"/>
      <c r="D298" s="317" t="s">
        <v>393</v>
      </c>
      <c r="E298" s="318" t="s">
        <v>773</v>
      </c>
      <c r="F298" s="318">
        <v>707.5</v>
      </c>
      <c r="G298" s="318"/>
      <c r="H298" s="318">
        <v>872</v>
      </c>
      <c r="I298" s="320">
        <v>872</v>
      </c>
      <c r="J298" s="321" t="s">
        <v>831</v>
      </c>
      <c r="K298" s="291">
        <f t="shared" si="88"/>
        <v>164.5</v>
      </c>
      <c r="L298" s="322">
        <f t="shared" si="89"/>
        <v>0.23250883392226149</v>
      </c>
      <c r="M298" s="318" t="s">
        <v>621</v>
      </c>
      <c r="N298" s="323">
        <v>43482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315">
        <v>121</v>
      </c>
      <c r="B299" s="316">
        <v>43398</v>
      </c>
      <c r="C299" s="316"/>
      <c r="D299" s="317" t="s">
        <v>927</v>
      </c>
      <c r="E299" s="318" t="s">
        <v>773</v>
      </c>
      <c r="F299" s="318">
        <v>162</v>
      </c>
      <c r="G299" s="318"/>
      <c r="H299" s="318">
        <v>204</v>
      </c>
      <c r="I299" s="320">
        <v>209</v>
      </c>
      <c r="J299" s="321" t="s">
        <v>928</v>
      </c>
      <c r="K299" s="291">
        <f t="shared" si="88"/>
        <v>42</v>
      </c>
      <c r="L299" s="322">
        <f t="shared" si="89"/>
        <v>0.25925925925925924</v>
      </c>
      <c r="M299" s="318" t="s">
        <v>621</v>
      </c>
      <c r="N299" s="323">
        <v>43539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315">
        <v>122</v>
      </c>
      <c r="B300" s="316">
        <v>43399</v>
      </c>
      <c r="C300" s="316"/>
      <c r="D300" s="317" t="s">
        <v>496</v>
      </c>
      <c r="E300" s="318" t="s">
        <v>773</v>
      </c>
      <c r="F300" s="318">
        <v>240</v>
      </c>
      <c r="G300" s="318"/>
      <c r="H300" s="318">
        <v>297</v>
      </c>
      <c r="I300" s="320">
        <v>297</v>
      </c>
      <c r="J300" s="321" t="s">
        <v>831</v>
      </c>
      <c r="K300" s="327">
        <f t="shared" si="88"/>
        <v>57</v>
      </c>
      <c r="L300" s="322">
        <f t="shared" si="89"/>
        <v>0.23749999999999999</v>
      </c>
      <c r="M300" s="318" t="s">
        <v>621</v>
      </c>
      <c r="N300" s="323">
        <v>43417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84">
        <v>123</v>
      </c>
      <c r="B301" s="285">
        <v>43439</v>
      </c>
      <c r="C301" s="285"/>
      <c r="D301" s="286" t="s">
        <v>929</v>
      </c>
      <c r="E301" s="287" t="s">
        <v>773</v>
      </c>
      <c r="F301" s="287">
        <v>202.5</v>
      </c>
      <c r="G301" s="287"/>
      <c r="H301" s="287">
        <v>255</v>
      </c>
      <c r="I301" s="289">
        <v>252</v>
      </c>
      <c r="J301" s="290" t="s">
        <v>831</v>
      </c>
      <c r="K301" s="291">
        <f t="shared" si="88"/>
        <v>52.5</v>
      </c>
      <c r="L301" s="292">
        <f t="shared" si="89"/>
        <v>0.25925925925925924</v>
      </c>
      <c r="M301" s="287" t="s">
        <v>621</v>
      </c>
      <c r="N301" s="293">
        <v>43542</v>
      </c>
      <c r="O301" s="1"/>
      <c r="P301" s="1"/>
      <c r="Q301" s="1"/>
      <c r="R301" s="6" t="s">
        <v>930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315">
        <v>124</v>
      </c>
      <c r="B302" s="316">
        <v>43465</v>
      </c>
      <c r="C302" s="285"/>
      <c r="D302" s="317" t="s">
        <v>426</v>
      </c>
      <c r="E302" s="318" t="s">
        <v>773</v>
      </c>
      <c r="F302" s="318">
        <v>710</v>
      </c>
      <c r="G302" s="318"/>
      <c r="H302" s="318">
        <v>866</v>
      </c>
      <c r="I302" s="320">
        <v>866</v>
      </c>
      <c r="J302" s="321" t="s">
        <v>831</v>
      </c>
      <c r="K302" s="291">
        <f t="shared" si="88"/>
        <v>156</v>
      </c>
      <c r="L302" s="292">
        <f t="shared" si="89"/>
        <v>0.21971830985915494</v>
      </c>
      <c r="M302" s="287" t="s">
        <v>621</v>
      </c>
      <c r="N302" s="293">
        <v>43553</v>
      </c>
      <c r="O302" s="1"/>
      <c r="P302" s="1"/>
      <c r="Q302" s="1"/>
      <c r="R302" s="6" t="s">
        <v>930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15">
        <v>125</v>
      </c>
      <c r="B303" s="316">
        <v>43522</v>
      </c>
      <c r="C303" s="316"/>
      <c r="D303" s="317" t="s">
        <v>154</v>
      </c>
      <c r="E303" s="318" t="s">
        <v>773</v>
      </c>
      <c r="F303" s="318">
        <v>337.25</v>
      </c>
      <c r="G303" s="318"/>
      <c r="H303" s="318">
        <v>398.5</v>
      </c>
      <c r="I303" s="320">
        <v>411</v>
      </c>
      <c r="J303" s="290" t="s">
        <v>931</v>
      </c>
      <c r="K303" s="291">
        <f t="shared" si="88"/>
        <v>61.25</v>
      </c>
      <c r="L303" s="292">
        <f t="shared" si="89"/>
        <v>0.1816160118606375</v>
      </c>
      <c r="M303" s="287" t="s">
        <v>621</v>
      </c>
      <c r="N303" s="293">
        <v>43760</v>
      </c>
      <c r="O303" s="1"/>
      <c r="P303" s="1"/>
      <c r="Q303" s="1"/>
      <c r="R303" s="6" t="s">
        <v>930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328">
        <v>126</v>
      </c>
      <c r="B304" s="329">
        <v>43559</v>
      </c>
      <c r="C304" s="329"/>
      <c r="D304" s="330" t="s">
        <v>932</v>
      </c>
      <c r="E304" s="331" t="s">
        <v>773</v>
      </c>
      <c r="F304" s="331">
        <v>130</v>
      </c>
      <c r="G304" s="331"/>
      <c r="H304" s="331">
        <v>65</v>
      </c>
      <c r="I304" s="332">
        <v>158</v>
      </c>
      <c r="J304" s="300" t="s">
        <v>933</v>
      </c>
      <c r="K304" s="301">
        <f t="shared" si="88"/>
        <v>-65</v>
      </c>
      <c r="L304" s="302">
        <f t="shared" si="89"/>
        <v>-0.5</v>
      </c>
      <c r="M304" s="298" t="s">
        <v>659</v>
      </c>
      <c r="N304" s="295">
        <v>43726</v>
      </c>
      <c r="O304" s="1"/>
      <c r="P304" s="1"/>
      <c r="Q304" s="1"/>
      <c r="R304" s="6" t="s">
        <v>934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333">
        <v>127</v>
      </c>
      <c r="B305" s="334">
        <v>43017</v>
      </c>
      <c r="C305" s="334"/>
      <c r="D305" s="335" t="s">
        <v>187</v>
      </c>
      <c r="E305" s="336" t="s">
        <v>773</v>
      </c>
      <c r="F305" s="336">
        <v>141.5</v>
      </c>
      <c r="G305" s="337"/>
      <c r="H305" s="337">
        <v>183.5</v>
      </c>
      <c r="I305" s="337">
        <v>210</v>
      </c>
      <c r="J305" s="338" t="s">
        <v>935</v>
      </c>
      <c r="K305" s="339">
        <f t="shared" si="88"/>
        <v>42</v>
      </c>
      <c r="L305" s="340">
        <f t="shared" si="89"/>
        <v>0.29681978798586572</v>
      </c>
      <c r="M305" s="336" t="s">
        <v>621</v>
      </c>
      <c r="N305" s="334">
        <v>43042</v>
      </c>
      <c r="O305" s="1"/>
      <c r="P305" s="1"/>
      <c r="Q305" s="1"/>
      <c r="R305" s="6" t="s">
        <v>934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28">
        <v>128</v>
      </c>
      <c r="B306" s="329">
        <v>43074</v>
      </c>
      <c r="C306" s="329"/>
      <c r="D306" s="330" t="s">
        <v>936</v>
      </c>
      <c r="E306" s="331" t="s">
        <v>773</v>
      </c>
      <c r="F306" s="326">
        <v>172</v>
      </c>
      <c r="G306" s="331"/>
      <c r="H306" s="331">
        <v>155.25</v>
      </c>
      <c r="I306" s="332">
        <v>230</v>
      </c>
      <c r="J306" s="300" t="s">
        <v>937</v>
      </c>
      <c r="K306" s="301">
        <f t="shared" si="88"/>
        <v>-16.75</v>
      </c>
      <c r="L306" s="302">
        <f t="shared" si="89"/>
        <v>-9.7383720930232565E-2</v>
      </c>
      <c r="M306" s="298" t="s">
        <v>659</v>
      </c>
      <c r="N306" s="295">
        <v>43787</v>
      </c>
      <c r="O306" s="1"/>
      <c r="P306" s="1"/>
      <c r="Q306" s="1"/>
      <c r="R306" s="6" t="s">
        <v>934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315">
        <v>129</v>
      </c>
      <c r="B307" s="316">
        <v>43398</v>
      </c>
      <c r="C307" s="316"/>
      <c r="D307" s="317" t="s">
        <v>109</v>
      </c>
      <c r="E307" s="318" t="s">
        <v>773</v>
      </c>
      <c r="F307" s="318">
        <v>698.5</v>
      </c>
      <c r="G307" s="318"/>
      <c r="H307" s="318">
        <v>890</v>
      </c>
      <c r="I307" s="320">
        <v>890</v>
      </c>
      <c r="J307" s="290" t="s">
        <v>938</v>
      </c>
      <c r="K307" s="291">
        <f t="shared" si="88"/>
        <v>191.5</v>
      </c>
      <c r="L307" s="292">
        <f t="shared" si="89"/>
        <v>0.27415891195418757</v>
      </c>
      <c r="M307" s="287" t="s">
        <v>621</v>
      </c>
      <c r="N307" s="293">
        <v>44328</v>
      </c>
      <c r="O307" s="1"/>
      <c r="P307" s="1"/>
      <c r="Q307" s="1"/>
      <c r="R307" s="6" t="s">
        <v>930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5">
        <v>130</v>
      </c>
      <c r="B308" s="316">
        <v>42877</v>
      </c>
      <c r="C308" s="316"/>
      <c r="D308" s="317" t="s">
        <v>385</v>
      </c>
      <c r="E308" s="318" t="s">
        <v>773</v>
      </c>
      <c r="F308" s="318">
        <v>127.6</v>
      </c>
      <c r="G308" s="318"/>
      <c r="H308" s="318">
        <v>138</v>
      </c>
      <c r="I308" s="320">
        <v>190</v>
      </c>
      <c r="J308" s="290" t="s">
        <v>939</v>
      </c>
      <c r="K308" s="291">
        <f t="shared" si="88"/>
        <v>10.400000000000006</v>
      </c>
      <c r="L308" s="292">
        <f t="shared" si="89"/>
        <v>8.1504702194357417E-2</v>
      </c>
      <c r="M308" s="287" t="s">
        <v>621</v>
      </c>
      <c r="N308" s="293">
        <v>43774</v>
      </c>
      <c r="O308" s="1"/>
      <c r="P308" s="1"/>
      <c r="Q308" s="1"/>
      <c r="R308" s="6" t="s">
        <v>934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315">
        <v>131</v>
      </c>
      <c r="B309" s="316">
        <v>43158</v>
      </c>
      <c r="C309" s="316"/>
      <c r="D309" s="317" t="s">
        <v>940</v>
      </c>
      <c r="E309" s="318" t="s">
        <v>773</v>
      </c>
      <c r="F309" s="318">
        <v>317</v>
      </c>
      <c r="G309" s="318"/>
      <c r="H309" s="318">
        <v>382.5</v>
      </c>
      <c r="I309" s="320">
        <v>398</v>
      </c>
      <c r="J309" s="290" t="s">
        <v>941</v>
      </c>
      <c r="K309" s="291">
        <f t="shared" si="88"/>
        <v>65.5</v>
      </c>
      <c r="L309" s="292">
        <f t="shared" si="89"/>
        <v>0.20662460567823343</v>
      </c>
      <c r="M309" s="287" t="s">
        <v>621</v>
      </c>
      <c r="N309" s="293">
        <v>44238</v>
      </c>
      <c r="O309" s="1"/>
      <c r="P309" s="1"/>
      <c r="Q309" s="1"/>
      <c r="R309" s="6" t="s">
        <v>934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328">
        <v>132</v>
      </c>
      <c r="B310" s="329">
        <v>43164</v>
      </c>
      <c r="C310" s="329"/>
      <c r="D310" s="330" t="s">
        <v>146</v>
      </c>
      <c r="E310" s="331" t="s">
        <v>773</v>
      </c>
      <c r="F310" s="326">
        <f>510-14.4</f>
        <v>495.6</v>
      </c>
      <c r="G310" s="331"/>
      <c r="H310" s="331">
        <v>350</v>
      </c>
      <c r="I310" s="332">
        <v>672</v>
      </c>
      <c r="J310" s="300" t="s">
        <v>942</v>
      </c>
      <c r="K310" s="301">
        <f t="shared" si="88"/>
        <v>-145.60000000000002</v>
      </c>
      <c r="L310" s="302">
        <f t="shared" si="89"/>
        <v>-0.29378531073446329</v>
      </c>
      <c r="M310" s="298" t="s">
        <v>659</v>
      </c>
      <c r="N310" s="295">
        <v>43887</v>
      </c>
      <c r="O310" s="1"/>
      <c r="P310" s="1"/>
      <c r="Q310" s="1"/>
      <c r="R310" s="6" t="s">
        <v>930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328">
        <v>133</v>
      </c>
      <c r="B311" s="329">
        <v>43237</v>
      </c>
      <c r="C311" s="329"/>
      <c r="D311" s="330" t="s">
        <v>488</v>
      </c>
      <c r="E311" s="331" t="s">
        <v>773</v>
      </c>
      <c r="F311" s="326">
        <v>230.3</v>
      </c>
      <c r="G311" s="331"/>
      <c r="H311" s="331">
        <v>102.5</v>
      </c>
      <c r="I311" s="332">
        <v>348</v>
      </c>
      <c r="J311" s="300" t="s">
        <v>943</v>
      </c>
      <c r="K311" s="301">
        <f t="shared" si="88"/>
        <v>-127.80000000000001</v>
      </c>
      <c r="L311" s="302">
        <f t="shared" si="89"/>
        <v>-0.55492835432045162</v>
      </c>
      <c r="M311" s="298" t="s">
        <v>659</v>
      </c>
      <c r="N311" s="295">
        <v>43896</v>
      </c>
      <c r="O311" s="1"/>
      <c r="P311" s="1"/>
      <c r="Q311" s="1"/>
      <c r="R311" s="6" t="s">
        <v>930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15">
        <v>134</v>
      </c>
      <c r="B312" s="316">
        <v>43258</v>
      </c>
      <c r="C312" s="316"/>
      <c r="D312" s="317" t="s">
        <v>450</v>
      </c>
      <c r="E312" s="318" t="s">
        <v>773</v>
      </c>
      <c r="F312" s="318">
        <f>342.5-5.1</f>
        <v>337.4</v>
      </c>
      <c r="G312" s="318"/>
      <c r="H312" s="318">
        <v>412.5</v>
      </c>
      <c r="I312" s="320">
        <v>439</v>
      </c>
      <c r="J312" s="290" t="s">
        <v>944</v>
      </c>
      <c r="K312" s="291">
        <f t="shared" si="88"/>
        <v>75.100000000000023</v>
      </c>
      <c r="L312" s="292">
        <f t="shared" si="89"/>
        <v>0.22258446947243635</v>
      </c>
      <c r="M312" s="287" t="s">
        <v>621</v>
      </c>
      <c r="N312" s="293">
        <v>44230</v>
      </c>
      <c r="O312" s="1"/>
      <c r="P312" s="1"/>
      <c r="Q312" s="1"/>
      <c r="R312" s="6" t="s">
        <v>934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41">
        <v>135</v>
      </c>
      <c r="B313" s="342">
        <v>43285</v>
      </c>
      <c r="C313" s="342"/>
      <c r="D313" s="20" t="s">
        <v>56</v>
      </c>
      <c r="E313" s="343" t="s">
        <v>773</v>
      </c>
      <c r="F313" s="344">
        <f>127.5-5.53</f>
        <v>121.97</v>
      </c>
      <c r="G313" s="343"/>
      <c r="H313" s="343"/>
      <c r="I313" s="345">
        <v>170</v>
      </c>
      <c r="J313" s="346" t="s">
        <v>630</v>
      </c>
      <c r="K313" s="347"/>
      <c r="L313" s="348"/>
      <c r="M313" s="16" t="s">
        <v>630</v>
      </c>
      <c r="N313" s="349"/>
      <c r="O313" s="1"/>
      <c r="P313" s="1"/>
      <c r="Q313" s="1"/>
      <c r="R313" s="6" t="s">
        <v>930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28">
        <v>136</v>
      </c>
      <c r="B314" s="329">
        <v>43294</v>
      </c>
      <c r="C314" s="329"/>
      <c r="D314" s="330" t="s">
        <v>372</v>
      </c>
      <c r="E314" s="331" t="s">
        <v>773</v>
      </c>
      <c r="F314" s="326">
        <v>46.5</v>
      </c>
      <c r="G314" s="331"/>
      <c r="H314" s="331">
        <v>17</v>
      </c>
      <c r="I314" s="332">
        <v>59</v>
      </c>
      <c r="J314" s="300" t="s">
        <v>945</v>
      </c>
      <c r="K314" s="301">
        <f t="shared" ref="K314:K322" si="90">H314-F314</f>
        <v>-29.5</v>
      </c>
      <c r="L314" s="302">
        <f t="shared" ref="L314:L322" si="91">K314/F314</f>
        <v>-0.63440860215053763</v>
      </c>
      <c r="M314" s="298" t="s">
        <v>659</v>
      </c>
      <c r="N314" s="295">
        <v>43887</v>
      </c>
      <c r="O314" s="1"/>
      <c r="P314" s="1"/>
      <c r="Q314" s="1"/>
      <c r="R314" s="6" t="s">
        <v>930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315">
        <v>137</v>
      </c>
      <c r="B315" s="316">
        <v>43396</v>
      </c>
      <c r="C315" s="316"/>
      <c r="D315" s="317" t="s">
        <v>428</v>
      </c>
      <c r="E315" s="318" t="s">
        <v>773</v>
      </c>
      <c r="F315" s="318">
        <v>156.5</v>
      </c>
      <c r="G315" s="318"/>
      <c r="H315" s="318">
        <v>207.5</v>
      </c>
      <c r="I315" s="320">
        <v>191</v>
      </c>
      <c r="J315" s="290" t="s">
        <v>831</v>
      </c>
      <c r="K315" s="291">
        <f t="shared" si="90"/>
        <v>51</v>
      </c>
      <c r="L315" s="292">
        <f t="shared" si="91"/>
        <v>0.32587859424920129</v>
      </c>
      <c r="M315" s="287" t="s">
        <v>621</v>
      </c>
      <c r="N315" s="293">
        <v>44369</v>
      </c>
      <c r="O315" s="1"/>
      <c r="P315" s="1"/>
      <c r="Q315" s="1"/>
      <c r="R315" s="6" t="s">
        <v>930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15">
        <v>138</v>
      </c>
      <c r="B316" s="316">
        <v>43439</v>
      </c>
      <c r="C316" s="316"/>
      <c r="D316" s="317" t="s">
        <v>332</v>
      </c>
      <c r="E316" s="318" t="s">
        <v>773</v>
      </c>
      <c r="F316" s="318">
        <v>259.5</v>
      </c>
      <c r="G316" s="318"/>
      <c r="H316" s="318">
        <v>320</v>
      </c>
      <c r="I316" s="320">
        <v>320</v>
      </c>
      <c r="J316" s="290" t="s">
        <v>831</v>
      </c>
      <c r="K316" s="291">
        <f t="shared" si="90"/>
        <v>60.5</v>
      </c>
      <c r="L316" s="292">
        <f t="shared" si="91"/>
        <v>0.23314065510597304</v>
      </c>
      <c r="M316" s="287" t="s">
        <v>621</v>
      </c>
      <c r="N316" s="293">
        <v>44323</v>
      </c>
      <c r="O316" s="1"/>
      <c r="P316" s="1"/>
      <c r="Q316" s="1"/>
      <c r="R316" s="6" t="s">
        <v>930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28">
        <v>139</v>
      </c>
      <c r="B317" s="329">
        <v>43439</v>
      </c>
      <c r="C317" s="329"/>
      <c r="D317" s="330" t="s">
        <v>946</v>
      </c>
      <c r="E317" s="331" t="s">
        <v>773</v>
      </c>
      <c r="F317" s="331">
        <v>715</v>
      </c>
      <c r="G317" s="331"/>
      <c r="H317" s="331">
        <v>445</v>
      </c>
      <c r="I317" s="332">
        <v>840</v>
      </c>
      <c r="J317" s="300" t="s">
        <v>947</v>
      </c>
      <c r="K317" s="301">
        <f t="shared" si="90"/>
        <v>-270</v>
      </c>
      <c r="L317" s="302">
        <f t="shared" si="91"/>
        <v>-0.3776223776223776</v>
      </c>
      <c r="M317" s="298" t="s">
        <v>659</v>
      </c>
      <c r="N317" s="295">
        <v>43800</v>
      </c>
      <c r="O317" s="1"/>
      <c r="P317" s="1"/>
      <c r="Q317" s="1"/>
      <c r="R317" s="6" t="s">
        <v>930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5">
        <v>140</v>
      </c>
      <c r="B318" s="316">
        <v>43469</v>
      </c>
      <c r="C318" s="316"/>
      <c r="D318" s="317" t="s">
        <v>159</v>
      </c>
      <c r="E318" s="318" t="s">
        <v>773</v>
      </c>
      <c r="F318" s="318">
        <v>875</v>
      </c>
      <c r="G318" s="318"/>
      <c r="H318" s="318">
        <v>1165</v>
      </c>
      <c r="I318" s="320">
        <v>1185</v>
      </c>
      <c r="J318" s="290" t="s">
        <v>948</v>
      </c>
      <c r="K318" s="291">
        <f t="shared" si="90"/>
        <v>290</v>
      </c>
      <c r="L318" s="292">
        <f t="shared" si="91"/>
        <v>0.33142857142857141</v>
      </c>
      <c r="M318" s="287" t="s">
        <v>621</v>
      </c>
      <c r="N318" s="293">
        <v>43847</v>
      </c>
      <c r="O318" s="1"/>
      <c r="P318" s="1"/>
      <c r="Q318" s="1"/>
      <c r="R318" s="6" t="s">
        <v>930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15">
        <v>141</v>
      </c>
      <c r="B319" s="316">
        <v>43559</v>
      </c>
      <c r="C319" s="316"/>
      <c r="D319" s="317" t="s">
        <v>348</v>
      </c>
      <c r="E319" s="318" t="s">
        <v>773</v>
      </c>
      <c r="F319" s="318">
        <f>387-14.63</f>
        <v>372.37</v>
      </c>
      <c r="G319" s="318"/>
      <c r="H319" s="318">
        <v>490</v>
      </c>
      <c r="I319" s="320">
        <v>490</v>
      </c>
      <c r="J319" s="290" t="s">
        <v>831</v>
      </c>
      <c r="K319" s="291">
        <f t="shared" si="90"/>
        <v>117.63</v>
      </c>
      <c r="L319" s="292">
        <f t="shared" si="91"/>
        <v>0.31589548030185027</v>
      </c>
      <c r="M319" s="287" t="s">
        <v>621</v>
      </c>
      <c r="N319" s="293">
        <v>43850</v>
      </c>
      <c r="O319" s="1"/>
      <c r="P319" s="1"/>
      <c r="Q319" s="1"/>
      <c r="R319" s="6" t="s">
        <v>930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28">
        <v>142</v>
      </c>
      <c r="B320" s="329">
        <v>43578</v>
      </c>
      <c r="C320" s="329"/>
      <c r="D320" s="330" t="s">
        <v>949</v>
      </c>
      <c r="E320" s="331" t="s">
        <v>623</v>
      </c>
      <c r="F320" s="331">
        <v>220</v>
      </c>
      <c r="G320" s="331"/>
      <c r="H320" s="331">
        <v>127.5</v>
      </c>
      <c r="I320" s="332">
        <v>284</v>
      </c>
      <c r="J320" s="300" t="s">
        <v>950</v>
      </c>
      <c r="K320" s="301">
        <f t="shared" si="90"/>
        <v>-92.5</v>
      </c>
      <c r="L320" s="302">
        <f t="shared" si="91"/>
        <v>-0.42045454545454547</v>
      </c>
      <c r="M320" s="298" t="s">
        <v>659</v>
      </c>
      <c r="N320" s="295">
        <v>43896</v>
      </c>
      <c r="O320" s="1"/>
      <c r="P320" s="1"/>
      <c r="Q320" s="1"/>
      <c r="R320" s="6" t="s">
        <v>930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15">
        <v>143</v>
      </c>
      <c r="B321" s="316">
        <v>43622</v>
      </c>
      <c r="C321" s="316"/>
      <c r="D321" s="317" t="s">
        <v>497</v>
      </c>
      <c r="E321" s="318" t="s">
        <v>623</v>
      </c>
      <c r="F321" s="318">
        <v>332.8</v>
      </c>
      <c r="G321" s="318"/>
      <c r="H321" s="318">
        <v>405</v>
      </c>
      <c r="I321" s="320">
        <v>419</v>
      </c>
      <c r="J321" s="290" t="s">
        <v>951</v>
      </c>
      <c r="K321" s="291">
        <f t="shared" si="90"/>
        <v>72.199999999999989</v>
      </c>
      <c r="L321" s="292">
        <f t="shared" si="91"/>
        <v>0.21694711538461534</v>
      </c>
      <c r="M321" s="287" t="s">
        <v>621</v>
      </c>
      <c r="N321" s="293">
        <v>43860</v>
      </c>
      <c r="O321" s="1"/>
      <c r="P321" s="1"/>
      <c r="Q321" s="1"/>
      <c r="R321" s="6" t="s">
        <v>934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09">
        <v>144</v>
      </c>
      <c r="B322" s="308">
        <v>43641</v>
      </c>
      <c r="C322" s="308"/>
      <c r="D322" s="309" t="s">
        <v>152</v>
      </c>
      <c r="E322" s="310" t="s">
        <v>773</v>
      </c>
      <c r="F322" s="310">
        <v>386</v>
      </c>
      <c r="G322" s="311"/>
      <c r="H322" s="311">
        <v>395</v>
      </c>
      <c r="I322" s="311">
        <v>452</v>
      </c>
      <c r="J322" s="312" t="s">
        <v>952</v>
      </c>
      <c r="K322" s="313">
        <f t="shared" si="90"/>
        <v>9</v>
      </c>
      <c r="L322" s="314">
        <f t="shared" si="91"/>
        <v>2.3316062176165803E-2</v>
      </c>
      <c r="M322" s="310" t="s">
        <v>864</v>
      </c>
      <c r="N322" s="308">
        <v>43868</v>
      </c>
      <c r="O322" s="1"/>
      <c r="P322" s="1"/>
      <c r="Q322" s="1"/>
      <c r="R322" s="6" t="s">
        <v>934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50">
        <v>145</v>
      </c>
      <c r="B323" s="351">
        <v>43707</v>
      </c>
      <c r="C323" s="351"/>
      <c r="D323" s="20" t="s">
        <v>132</v>
      </c>
      <c r="E323" s="343" t="s">
        <v>773</v>
      </c>
      <c r="F323" s="343" t="s">
        <v>953</v>
      </c>
      <c r="G323" s="343"/>
      <c r="H323" s="343"/>
      <c r="I323" s="345">
        <v>190</v>
      </c>
      <c r="J323" s="346" t="s">
        <v>630</v>
      </c>
      <c r="K323" s="347"/>
      <c r="L323" s="348"/>
      <c r="M323" s="13" t="s">
        <v>630</v>
      </c>
      <c r="N323" s="349"/>
      <c r="O323" s="1"/>
      <c r="P323" s="1"/>
      <c r="Q323" s="1"/>
      <c r="R323" s="6" t="s">
        <v>930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15">
        <v>146</v>
      </c>
      <c r="B324" s="316">
        <v>43731</v>
      </c>
      <c r="C324" s="316"/>
      <c r="D324" s="317" t="s">
        <v>441</v>
      </c>
      <c r="E324" s="318" t="s">
        <v>773</v>
      </c>
      <c r="F324" s="318">
        <v>235</v>
      </c>
      <c r="G324" s="318"/>
      <c r="H324" s="318">
        <v>295</v>
      </c>
      <c r="I324" s="320">
        <v>296</v>
      </c>
      <c r="J324" s="290" t="s">
        <v>954</v>
      </c>
      <c r="K324" s="291">
        <f t="shared" ref="K324:K329" si="92">H324-F324</f>
        <v>60</v>
      </c>
      <c r="L324" s="292">
        <f t="shared" ref="L324:L329" si="93">K324/F324</f>
        <v>0.25531914893617019</v>
      </c>
      <c r="M324" s="287" t="s">
        <v>621</v>
      </c>
      <c r="N324" s="293">
        <v>43844</v>
      </c>
      <c r="O324" s="1"/>
      <c r="P324" s="1"/>
      <c r="Q324" s="1"/>
      <c r="R324" s="6" t="s">
        <v>934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5">
        <v>147</v>
      </c>
      <c r="B325" s="316">
        <v>43752</v>
      </c>
      <c r="C325" s="316"/>
      <c r="D325" s="317" t="s">
        <v>955</v>
      </c>
      <c r="E325" s="318" t="s">
        <v>773</v>
      </c>
      <c r="F325" s="318">
        <v>277.5</v>
      </c>
      <c r="G325" s="318"/>
      <c r="H325" s="318">
        <v>333</v>
      </c>
      <c r="I325" s="320">
        <v>333</v>
      </c>
      <c r="J325" s="290" t="s">
        <v>956</v>
      </c>
      <c r="K325" s="291">
        <f t="shared" si="92"/>
        <v>55.5</v>
      </c>
      <c r="L325" s="292">
        <f t="shared" si="93"/>
        <v>0.2</v>
      </c>
      <c r="M325" s="287" t="s">
        <v>621</v>
      </c>
      <c r="N325" s="293">
        <v>43846</v>
      </c>
      <c r="O325" s="1"/>
      <c r="P325" s="1"/>
      <c r="Q325" s="1"/>
      <c r="R325" s="6" t="s">
        <v>930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15">
        <v>148</v>
      </c>
      <c r="B326" s="316">
        <v>43752</v>
      </c>
      <c r="C326" s="316"/>
      <c r="D326" s="317" t="s">
        <v>957</v>
      </c>
      <c r="E326" s="318" t="s">
        <v>773</v>
      </c>
      <c r="F326" s="318">
        <v>930</v>
      </c>
      <c r="G326" s="318"/>
      <c r="H326" s="318">
        <v>1165</v>
      </c>
      <c r="I326" s="320">
        <v>1200</v>
      </c>
      <c r="J326" s="290" t="s">
        <v>958</v>
      </c>
      <c r="K326" s="291">
        <f t="shared" si="92"/>
        <v>235</v>
      </c>
      <c r="L326" s="292">
        <f t="shared" si="93"/>
        <v>0.25268817204301075</v>
      </c>
      <c r="M326" s="287" t="s">
        <v>621</v>
      </c>
      <c r="N326" s="293">
        <v>43847</v>
      </c>
      <c r="O326" s="1"/>
      <c r="P326" s="1"/>
      <c r="Q326" s="1"/>
      <c r="R326" s="6" t="s">
        <v>934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15">
        <v>149</v>
      </c>
      <c r="B327" s="316">
        <v>43753</v>
      </c>
      <c r="C327" s="316"/>
      <c r="D327" s="317" t="s">
        <v>959</v>
      </c>
      <c r="E327" s="318" t="s">
        <v>773</v>
      </c>
      <c r="F327" s="288">
        <v>111</v>
      </c>
      <c r="G327" s="318"/>
      <c r="H327" s="318">
        <v>141</v>
      </c>
      <c r="I327" s="320">
        <v>141</v>
      </c>
      <c r="J327" s="290" t="s">
        <v>677</v>
      </c>
      <c r="K327" s="291">
        <f t="shared" si="92"/>
        <v>30</v>
      </c>
      <c r="L327" s="292">
        <f t="shared" si="93"/>
        <v>0.27027027027027029</v>
      </c>
      <c r="M327" s="287" t="s">
        <v>621</v>
      </c>
      <c r="N327" s="293">
        <v>44328</v>
      </c>
      <c r="O327" s="1"/>
      <c r="P327" s="1"/>
      <c r="Q327" s="1"/>
      <c r="R327" s="6" t="s">
        <v>934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5">
        <v>150</v>
      </c>
      <c r="B328" s="316">
        <v>43753</v>
      </c>
      <c r="C328" s="316"/>
      <c r="D328" s="317" t="s">
        <v>960</v>
      </c>
      <c r="E328" s="318" t="s">
        <v>773</v>
      </c>
      <c r="F328" s="288">
        <v>296</v>
      </c>
      <c r="G328" s="318"/>
      <c r="H328" s="318">
        <v>370</v>
      </c>
      <c r="I328" s="320">
        <v>370</v>
      </c>
      <c r="J328" s="290" t="s">
        <v>831</v>
      </c>
      <c r="K328" s="291">
        <f t="shared" si="92"/>
        <v>74</v>
      </c>
      <c r="L328" s="292">
        <f t="shared" si="93"/>
        <v>0.25</v>
      </c>
      <c r="M328" s="287" t="s">
        <v>621</v>
      </c>
      <c r="N328" s="293">
        <v>43853</v>
      </c>
      <c r="O328" s="1"/>
      <c r="P328" s="1"/>
      <c r="Q328" s="1"/>
      <c r="R328" s="6" t="s">
        <v>934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15">
        <v>151</v>
      </c>
      <c r="B329" s="316">
        <v>43754</v>
      </c>
      <c r="C329" s="316"/>
      <c r="D329" s="317" t="s">
        <v>961</v>
      </c>
      <c r="E329" s="318" t="s">
        <v>773</v>
      </c>
      <c r="F329" s="288">
        <v>300</v>
      </c>
      <c r="G329" s="318"/>
      <c r="H329" s="318">
        <v>382.5</v>
      </c>
      <c r="I329" s="320">
        <v>344</v>
      </c>
      <c r="J329" s="290" t="s">
        <v>962</v>
      </c>
      <c r="K329" s="291">
        <f t="shared" si="92"/>
        <v>82.5</v>
      </c>
      <c r="L329" s="292">
        <f t="shared" si="93"/>
        <v>0.27500000000000002</v>
      </c>
      <c r="M329" s="287" t="s">
        <v>621</v>
      </c>
      <c r="N329" s="293">
        <v>44238</v>
      </c>
      <c r="O329" s="1"/>
      <c r="P329" s="1"/>
      <c r="Q329" s="1"/>
      <c r="R329" s="6" t="s">
        <v>934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50">
        <v>152</v>
      </c>
      <c r="B330" s="351">
        <v>43832</v>
      </c>
      <c r="C330" s="351"/>
      <c r="D330" s="352" t="s">
        <v>963</v>
      </c>
      <c r="E330" s="58" t="s">
        <v>773</v>
      </c>
      <c r="F330" s="353" t="s">
        <v>964</v>
      </c>
      <c r="G330" s="58"/>
      <c r="H330" s="58"/>
      <c r="I330" s="354">
        <v>590</v>
      </c>
      <c r="J330" s="346" t="s">
        <v>630</v>
      </c>
      <c r="K330" s="346"/>
      <c r="L330" s="355"/>
      <c r="M330" s="356" t="s">
        <v>630</v>
      </c>
      <c r="N330" s="357"/>
      <c r="O330" s="1"/>
      <c r="P330" s="1"/>
      <c r="Q330" s="1"/>
      <c r="R330" s="6" t="s">
        <v>934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15">
        <v>153</v>
      </c>
      <c r="B331" s="316">
        <v>43966</v>
      </c>
      <c r="C331" s="316"/>
      <c r="D331" s="317" t="s">
        <v>72</v>
      </c>
      <c r="E331" s="318" t="s">
        <v>773</v>
      </c>
      <c r="F331" s="288">
        <v>67.5</v>
      </c>
      <c r="G331" s="318"/>
      <c r="H331" s="318">
        <v>86</v>
      </c>
      <c r="I331" s="320">
        <v>86</v>
      </c>
      <c r="J331" s="290" t="s">
        <v>965</v>
      </c>
      <c r="K331" s="291">
        <f t="shared" ref="K331:K338" si="94">H331-F331</f>
        <v>18.5</v>
      </c>
      <c r="L331" s="292">
        <f t="shared" ref="L331:L338" si="95">K331/F331</f>
        <v>0.27407407407407408</v>
      </c>
      <c r="M331" s="287" t="s">
        <v>621</v>
      </c>
      <c r="N331" s="293">
        <v>44008</v>
      </c>
      <c r="O331" s="1"/>
      <c r="P331" s="1"/>
      <c r="Q331" s="1"/>
      <c r="R331" s="6" t="s">
        <v>934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15">
        <v>154</v>
      </c>
      <c r="B332" s="316">
        <v>44035</v>
      </c>
      <c r="C332" s="316"/>
      <c r="D332" s="317" t="s">
        <v>496</v>
      </c>
      <c r="E332" s="318" t="s">
        <v>773</v>
      </c>
      <c r="F332" s="288">
        <v>231</v>
      </c>
      <c r="G332" s="318"/>
      <c r="H332" s="318">
        <v>281</v>
      </c>
      <c r="I332" s="320">
        <v>281</v>
      </c>
      <c r="J332" s="290" t="s">
        <v>831</v>
      </c>
      <c r="K332" s="291">
        <f t="shared" si="94"/>
        <v>50</v>
      </c>
      <c r="L332" s="292">
        <f t="shared" si="95"/>
        <v>0.21645021645021645</v>
      </c>
      <c r="M332" s="287" t="s">
        <v>621</v>
      </c>
      <c r="N332" s="293">
        <v>44358</v>
      </c>
      <c r="O332" s="1"/>
      <c r="P332" s="1"/>
      <c r="Q332" s="1"/>
      <c r="R332" s="6" t="s">
        <v>934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15">
        <v>155</v>
      </c>
      <c r="B333" s="316">
        <v>44092</v>
      </c>
      <c r="C333" s="316"/>
      <c r="D333" s="317" t="s">
        <v>417</v>
      </c>
      <c r="E333" s="318" t="s">
        <v>773</v>
      </c>
      <c r="F333" s="318">
        <v>206</v>
      </c>
      <c r="G333" s="318"/>
      <c r="H333" s="318">
        <v>248</v>
      </c>
      <c r="I333" s="320">
        <v>248</v>
      </c>
      <c r="J333" s="290" t="s">
        <v>831</v>
      </c>
      <c r="K333" s="291">
        <f t="shared" si="94"/>
        <v>42</v>
      </c>
      <c r="L333" s="292">
        <f t="shared" si="95"/>
        <v>0.20388349514563106</v>
      </c>
      <c r="M333" s="287" t="s">
        <v>621</v>
      </c>
      <c r="N333" s="293">
        <v>44214</v>
      </c>
      <c r="O333" s="1"/>
      <c r="P333" s="1"/>
      <c r="Q333" s="1"/>
      <c r="R333" s="6" t="s">
        <v>934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15">
        <v>156</v>
      </c>
      <c r="B334" s="316">
        <v>44140</v>
      </c>
      <c r="C334" s="316"/>
      <c r="D334" s="317" t="s">
        <v>417</v>
      </c>
      <c r="E334" s="318" t="s">
        <v>773</v>
      </c>
      <c r="F334" s="318">
        <v>182.5</v>
      </c>
      <c r="G334" s="318"/>
      <c r="H334" s="318">
        <v>248</v>
      </c>
      <c r="I334" s="320">
        <v>248</v>
      </c>
      <c r="J334" s="290" t="s">
        <v>831</v>
      </c>
      <c r="K334" s="291">
        <f t="shared" si="94"/>
        <v>65.5</v>
      </c>
      <c r="L334" s="292">
        <f t="shared" si="95"/>
        <v>0.35890410958904112</v>
      </c>
      <c r="M334" s="287" t="s">
        <v>621</v>
      </c>
      <c r="N334" s="293">
        <v>44214</v>
      </c>
      <c r="O334" s="1"/>
      <c r="P334" s="1"/>
      <c r="Q334" s="1"/>
      <c r="R334" s="6" t="s">
        <v>934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15">
        <v>157</v>
      </c>
      <c r="B335" s="316">
        <v>44140</v>
      </c>
      <c r="C335" s="316"/>
      <c r="D335" s="317" t="s">
        <v>332</v>
      </c>
      <c r="E335" s="318" t="s">
        <v>773</v>
      </c>
      <c r="F335" s="318">
        <v>247.5</v>
      </c>
      <c r="G335" s="318"/>
      <c r="H335" s="318">
        <v>320</v>
      </c>
      <c r="I335" s="320">
        <v>320</v>
      </c>
      <c r="J335" s="290" t="s">
        <v>831</v>
      </c>
      <c r="K335" s="291">
        <f t="shared" si="94"/>
        <v>72.5</v>
      </c>
      <c r="L335" s="292">
        <f t="shared" si="95"/>
        <v>0.29292929292929293</v>
      </c>
      <c r="M335" s="287" t="s">
        <v>621</v>
      </c>
      <c r="N335" s="293">
        <v>44323</v>
      </c>
      <c r="O335" s="1"/>
      <c r="P335" s="1"/>
      <c r="Q335" s="1"/>
      <c r="R335" s="6" t="s">
        <v>934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315">
        <v>158</v>
      </c>
      <c r="B336" s="316">
        <v>44140</v>
      </c>
      <c r="C336" s="316"/>
      <c r="D336" s="317" t="s">
        <v>273</v>
      </c>
      <c r="E336" s="318" t="s">
        <v>773</v>
      </c>
      <c r="F336" s="288">
        <v>925</v>
      </c>
      <c r="G336" s="318"/>
      <c r="H336" s="318">
        <v>1095</v>
      </c>
      <c r="I336" s="320">
        <v>1093</v>
      </c>
      <c r="J336" s="290" t="s">
        <v>966</v>
      </c>
      <c r="K336" s="291">
        <f t="shared" si="94"/>
        <v>170</v>
      </c>
      <c r="L336" s="292">
        <f t="shared" si="95"/>
        <v>0.18378378378378379</v>
      </c>
      <c r="M336" s="287" t="s">
        <v>621</v>
      </c>
      <c r="N336" s="293">
        <v>44201</v>
      </c>
      <c r="O336" s="1"/>
      <c r="P336" s="1"/>
      <c r="Q336" s="1"/>
      <c r="R336" s="6" t="s">
        <v>934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15">
        <v>159</v>
      </c>
      <c r="B337" s="316">
        <v>44140</v>
      </c>
      <c r="C337" s="316"/>
      <c r="D337" s="317" t="s">
        <v>348</v>
      </c>
      <c r="E337" s="318" t="s">
        <v>773</v>
      </c>
      <c r="F337" s="288">
        <v>332.5</v>
      </c>
      <c r="G337" s="318"/>
      <c r="H337" s="318">
        <v>393</v>
      </c>
      <c r="I337" s="320">
        <v>406</v>
      </c>
      <c r="J337" s="290" t="s">
        <v>967</v>
      </c>
      <c r="K337" s="291">
        <f t="shared" si="94"/>
        <v>60.5</v>
      </c>
      <c r="L337" s="292">
        <f t="shared" si="95"/>
        <v>0.18195488721804512</v>
      </c>
      <c r="M337" s="287" t="s">
        <v>621</v>
      </c>
      <c r="N337" s="293">
        <v>44256</v>
      </c>
      <c r="O337" s="1"/>
      <c r="P337" s="1"/>
      <c r="Q337" s="1"/>
      <c r="R337" s="6" t="s">
        <v>934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15">
        <v>160</v>
      </c>
      <c r="B338" s="316">
        <v>44141</v>
      </c>
      <c r="C338" s="316"/>
      <c r="D338" s="317" t="s">
        <v>496</v>
      </c>
      <c r="E338" s="318" t="s">
        <v>773</v>
      </c>
      <c r="F338" s="288">
        <v>231</v>
      </c>
      <c r="G338" s="318"/>
      <c r="H338" s="318">
        <v>281</v>
      </c>
      <c r="I338" s="320">
        <v>281</v>
      </c>
      <c r="J338" s="290" t="s">
        <v>831</v>
      </c>
      <c r="K338" s="291">
        <f t="shared" si="94"/>
        <v>50</v>
      </c>
      <c r="L338" s="292">
        <f t="shared" si="95"/>
        <v>0.21645021645021645</v>
      </c>
      <c r="M338" s="287" t="s">
        <v>621</v>
      </c>
      <c r="N338" s="293">
        <v>44358</v>
      </c>
      <c r="O338" s="1"/>
      <c r="P338" s="1"/>
      <c r="Q338" s="1"/>
      <c r="R338" s="6" t="s">
        <v>934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58">
        <v>161</v>
      </c>
      <c r="B339" s="351">
        <v>44187</v>
      </c>
      <c r="C339" s="351"/>
      <c r="D339" s="352" t="s">
        <v>469</v>
      </c>
      <c r="E339" s="58" t="s">
        <v>773</v>
      </c>
      <c r="F339" s="353" t="s">
        <v>968</v>
      </c>
      <c r="G339" s="58"/>
      <c r="H339" s="58"/>
      <c r="I339" s="354">
        <v>239</v>
      </c>
      <c r="J339" s="346" t="s">
        <v>630</v>
      </c>
      <c r="K339" s="346"/>
      <c r="L339" s="355"/>
      <c r="M339" s="356"/>
      <c r="N339" s="357"/>
      <c r="O339" s="1"/>
      <c r="P339" s="1"/>
      <c r="Q339" s="1"/>
      <c r="R339" s="6" t="s">
        <v>934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58">
        <v>162</v>
      </c>
      <c r="B340" s="351">
        <v>44258</v>
      </c>
      <c r="C340" s="351"/>
      <c r="D340" s="352" t="s">
        <v>963</v>
      </c>
      <c r="E340" s="58" t="s">
        <v>773</v>
      </c>
      <c r="F340" s="353" t="s">
        <v>964</v>
      </c>
      <c r="G340" s="58"/>
      <c r="H340" s="58"/>
      <c r="I340" s="354">
        <v>590</v>
      </c>
      <c r="J340" s="346" t="s">
        <v>630</v>
      </c>
      <c r="K340" s="346"/>
      <c r="L340" s="355"/>
      <c r="M340" s="356"/>
      <c r="N340" s="357"/>
      <c r="O340" s="1"/>
      <c r="P340" s="1"/>
      <c r="R340" s="6" t="s">
        <v>934</v>
      </c>
    </row>
    <row r="341" spans="1:26" ht="12.75" customHeight="1">
      <c r="A341" s="315">
        <v>163</v>
      </c>
      <c r="B341" s="316">
        <v>44274</v>
      </c>
      <c r="C341" s="316"/>
      <c r="D341" s="317" t="s">
        <v>348</v>
      </c>
      <c r="E341" s="318" t="s">
        <v>773</v>
      </c>
      <c r="F341" s="288">
        <v>355</v>
      </c>
      <c r="G341" s="318"/>
      <c r="H341" s="318">
        <v>422.5</v>
      </c>
      <c r="I341" s="320">
        <v>420</v>
      </c>
      <c r="J341" s="290" t="s">
        <v>969</v>
      </c>
      <c r="K341" s="291">
        <f t="shared" ref="K341:K343" si="96">H341-F341</f>
        <v>67.5</v>
      </c>
      <c r="L341" s="292">
        <f t="shared" ref="L341:L343" si="97">K341/F341</f>
        <v>0.19014084507042253</v>
      </c>
      <c r="M341" s="287" t="s">
        <v>621</v>
      </c>
      <c r="N341" s="293">
        <v>44361</v>
      </c>
      <c r="O341" s="1"/>
      <c r="R341" s="359" t="s">
        <v>934</v>
      </c>
    </row>
    <row r="342" spans="1:26" ht="12.75" customHeight="1">
      <c r="A342" s="315">
        <v>164</v>
      </c>
      <c r="B342" s="316">
        <v>44295</v>
      </c>
      <c r="C342" s="316"/>
      <c r="D342" s="317" t="s">
        <v>970</v>
      </c>
      <c r="E342" s="318" t="s">
        <v>773</v>
      </c>
      <c r="F342" s="288">
        <v>555</v>
      </c>
      <c r="G342" s="318"/>
      <c r="H342" s="318">
        <v>663</v>
      </c>
      <c r="I342" s="320">
        <v>663</v>
      </c>
      <c r="J342" s="290" t="s">
        <v>971</v>
      </c>
      <c r="K342" s="291">
        <f t="shared" si="96"/>
        <v>108</v>
      </c>
      <c r="L342" s="292">
        <f t="shared" si="97"/>
        <v>0.19459459459459461</v>
      </c>
      <c r="M342" s="287" t="s">
        <v>621</v>
      </c>
      <c r="N342" s="293">
        <v>44321</v>
      </c>
      <c r="O342" s="1"/>
      <c r="P342" s="1"/>
      <c r="Q342" s="1"/>
      <c r="R342" s="6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15">
        <v>165</v>
      </c>
      <c r="B343" s="316">
        <v>44308</v>
      </c>
      <c r="C343" s="316"/>
      <c r="D343" s="317" t="s">
        <v>385</v>
      </c>
      <c r="E343" s="318" t="s">
        <v>773</v>
      </c>
      <c r="F343" s="288">
        <v>126.5</v>
      </c>
      <c r="G343" s="318"/>
      <c r="H343" s="318">
        <v>155</v>
      </c>
      <c r="I343" s="320">
        <v>155</v>
      </c>
      <c r="J343" s="290" t="s">
        <v>831</v>
      </c>
      <c r="K343" s="291">
        <f t="shared" si="96"/>
        <v>28.5</v>
      </c>
      <c r="L343" s="292">
        <f t="shared" si="97"/>
        <v>0.22529644268774704</v>
      </c>
      <c r="M343" s="287" t="s">
        <v>621</v>
      </c>
      <c r="N343" s="293">
        <v>44362</v>
      </c>
      <c r="O343" s="1"/>
      <c r="R343" s="359"/>
    </row>
    <row r="344" spans="1:26" ht="12.75" customHeight="1">
      <c r="A344" s="358">
        <v>166</v>
      </c>
      <c r="B344" s="351">
        <v>44368</v>
      </c>
      <c r="C344" s="351"/>
      <c r="D344" s="352" t="s">
        <v>404</v>
      </c>
      <c r="E344" s="58" t="s">
        <v>773</v>
      </c>
      <c r="F344" s="353" t="s">
        <v>972</v>
      </c>
      <c r="G344" s="58"/>
      <c r="H344" s="58"/>
      <c r="I344" s="354">
        <v>344</v>
      </c>
      <c r="J344" s="346" t="s">
        <v>630</v>
      </c>
      <c r="K344" s="358"/>
      <c r="L344" s="351"/>
      <c r="M344" s="351"/>
      <c r="N344" s="352"/>
      <c r="O344" s="1"/>
      <c r="R344" s="359"/>
    </row>
    <row r="345" spans="1:26" ht="12.75" customHeight="1">
      <c r="A345" s="358">
        <v>167</v>
      </c>
      <c r="B345" s="351">
        <v>44368</v>
      </c>
      <c r="C345" s="351"/>
      <c r="D345" s="352" t="s">
        <v>496</v>
      </c>
      <c r="E345" s="58" t="s">
        <v>773</v>
      </c>
      <c r="F345" s="353" t="s">
        <v>973</v>
      </c>
      <c r="G345" s="58"/>
      <c r="H345" s="58"/>
      <c r="I345" s="354">
        <v>320</v>
      </c>
      <c r="J345" s="346" t="s">
        <v>630</v>
      </c>
      <c r="K345" s="358"/>
      <c r="L345" s="351"/>
      <c r="M345" s="351"/>
      <c r="N345" s="352"/>
      <c r="O345" s="44"/>
      <c r="R345" s="359"/>
    </row>
    <row r="346" spans="1:26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359"/>
    </row>
    <row r="347" spans="1:26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359"/>
    </row>
    <row r="348" spans="1:26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359"/>
    </row>
    <row r="349" spans="1:26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359"/>
    </row>
    <row r="350" spans="1:26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359"/>
    </row>
    <row r="351" spans="1:26" ht="12.75" customHeight="1">
      <c r="A351" s="358"/>
      <c r="B351" s="360" t="s">
        <v>974</v>
      </c>
      <c r="F351" s="61"/>
      <c r="G351" s="61"/>
      <c r="H351" s="61"/>
      <c r="I351" s="61"/>
      <c r="J351" s="44"/>
      <c r="K351" s="61"/>
      <c r="L351" s="61"/>
      <c r="M351" s="61"/>
      <c r="O351" s="44"/>
      <c r="R351" s="359"/>
    </row>
    <row r="352" spans="1:26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1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1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1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1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1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1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1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1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1:18" ht="12.75" customHeight="1">
      <c r="A361" s="361"/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1:18" ht="12.75" customHeight="1">
      <c r="A362" s="361"/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1:18" ht="12.75" customHeight="1">
      <c r="A363" s="58"/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1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1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1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</sheetData>
  <autoFilter ref="R1:R359"/>
  <mergeCells count="30">
    <mergeCell ref="O116:O117"/>
    <mergeCell ref="P116:P117"/>
    <mergeCell ref="A116:A117"/>
    <mergeCell ref="B116:B117"/>
    <mergeCell ref="J116:J117"/>
    <mergeCell ref="M116:M117"/>
    <mergeCell ref="N116:N117"/>
    <mergeCell ref="P138:P139"/>
    <mergeCell ref="J138:J139"/>
    <mergeCell ref="M138:M139"/>
    <mergeCell ref="N138:N139"/>
    <mergeCell ref="P125:P126"/>
    <mergeCell ref="A138:A139"/>
    <mergeCell ref="B138:B139"/>
    <mergeCell ref="O122:O123"/>
    <mergeCell ref="M122:M123"/>
    <mergeCell ref="N122:N123"/>
    <mergeCell ref="J122:J123"/>
    <mergeCell ref="L122:L123"/>
    <mergeCell ref="O125:O126"/>
    <mergeCell ref="M125:M126"/>
    <mergeCell ref="N125:N126"/>
    <mergeCell ref="O138:O139"/>
    <mergeCell ref="P122:P123"/>
    <mergeCell ref="A125:A126"/>
    <mergeCell ref="B125:B126"/>
    <mergeCell ref="J125:J126"/>
    <mergeCell ref="I122:I123"/>
    <mergeCell ref="A122:A123"/>
    <mergeCell ref="B122:B1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2021-07-23T02:40:15Z</dcterms:modified>
</cp:coreProperties>
</file>