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72" i="7"/>
  <c r="L72"/>
  <c r="K73"/>
  <c r="K115"/>
  <c r="M115" s="1"/>
  <c r="K116"/>
  <c r="M116" s="1"/>
  <c r="K107"/>
  <c r="M107" s="1"/>
  <c r="M103"/>
  <c r="K103"/>
  <c r="K113"/>
  <c r="M113" s="1"/>
  <c r="K72"/>
  <c r="L52"/>
  <c r="K52"/>
  <c r="M52" s="1"/>
  <c r="L19"/>
  <c r="K19"/>
  <c r="M19" s="1"/>
  <c r="K109"/>
  <c r="L126"/>
  <c r="K126"/>
  <c r="M126" s="1"/>
  <c r="L53"/>
  <c r="K53"/>
  <c r="M53" s="1"/>
  <c r="K111"/>
  <c r="M111" s="1"/>
  <c r="M109"/>
  <c r="L50"/>
  <c r="K50"/>
  <c r="K110"/>
  <c r="M110" s="1"/>
  <c r="K108"/>
  <c r="M108" s="1"/>
  <c r="L49"/>
  <c r="K49"/>
  <c r="M49" s="1"/>
  <c r="L48"/>
  <c r="K48"/>
  <c r="L18"/>
  <c r="K18"/>
  <c r="K106"/>
  <c r="M106" s="1"/>
  <c r="K105"/>
  <c r="M105" s="1"/>
  <c r="K101"/>
  <c r="M101" s="1"/>
  <c r="K104"/>
  <c r="M104" s="1"/>
  <c r="K99"/>
  <c r="M99" s="1"/>
  <c r="K97"/>
  <c r="M97" s="1"/>
  <c r="K98"/>
  <c r="M98" s="1"/>
  <c r="L71"/>
  <c r="K71"/>
  <c r="K102"/>
  <c r="M102" s="1"/>
  <c r="L47"/>
  <c r="K47"/>
  <c r="K100"/>
  <c r="M100" s="1"/>
  <c r="L11"/>
  <c r="K11"/>
  <c r="K94"/>
  <c r="M94" s="1"/>
  <c r="L45"/>
  <c r="K45"/>
  <c r="L42"/>
  <c r="K42"/>
  <c r="K295"/>
  <c r="L295" s="1"/>
  <c r="K95"/>
  <c r="M95" s="1"/>
  <c r="L44"/>
  <c r="K44"/>
  <c r="L32"/>
  <c r="K32"/>
  <c r="L70"/>
  <c r="K70"/>
  <c r="K93"/>
  <c r="M93" s="1"/>
  <c r="K92"/>
  <c r="M92" s="1"/>
  <c r="L43"/>
  <c r="K43"/>
  <c r="L38"/>
  <c r="K38"/>
  <c r="L41"/>
  <c r="K41"/>
  <c r="L15"/>
  <c r="K15"/>
  <c r="L69"/>
  <c r="K69"/>
  <c r="K85"/>
  <c r="M85" s="1"/>
  <c r="K91"/>
  <c r="M91" s="1"/>
  <c r="L39"/>
  <c r="K39"/>
  <c r="L40"/>
  <c r="K40"/>
  <c r="L35"/>
  <c r="K35"/>
  <c r="L36"/>
  <c r="K36"/>
  <c r="K284"/>
  <c r="L284" s="1"/>
  <c r="K303"/>
  <c r="L303" s="1"/>
  <c r="K90"/>
  <c r="M90" s="1"/>
  <c r="K89"/>
  <c r="M89" s="1"/>
  <c r="L33"/>
  <c r="K33"/>
  <c r="K87"/>
  <c r="M87" s="1"/>
  <c r="K88"/>
  <c r="M88" s="1"/>
  <c r="L68"/>
  <c r="L67"/>
  <c r="L31"/>
  <c r="K31"/>
  <c r="K68"/>
  <c r="K67"/>
  <c r="M18" l="1"/>
  <c r="M50"/>
  <c r="M31"/>
  <c r="M48"/>
  <c r="M71"/>
  <c r="M11"/>
  <c r="M47"/>
  <c r="M32"/>
  <c r="M45"/>
  <c r="M70"/>
  <c r="M42"/>
  <c r="M43"/>
  <c r="M44"/>
  <c r="M41"/>
  <c r="M15"/>
  <c r="M36"/>
  <c r="M38"/>
  <c r="M39"/>
  <c r="M40"/>
  <c r="M35"/>
  <c r="M69"/>
  <c r="M33"/>
  <c r="M68"/>
  <c r="M67"/>
  <c r="K86" l="1"/>
  <c r="M86" s="1"/>
  <c r="L37"/>
  <c r="K37"/>
  <c r="K84"/>
  <c r="M84" s="1"/>
  <c r="K310"/>
  <c r="L310" s="1"/>
  <c r="M37" l="1"/>
  <c r="K83"/>
  <c r="M83" s="1"/>
  <c r="L16"/>
  <c r="K16"/>
  <c r="K82"/>
  <c r="M82" s="1"/>
  <c r="K81"/>
  <c r="M81" s="1"/>
  <c r="K80"/>
  <c r="M80" s="1"/>
  <c r="K79"/>
  <c r="M79" s="1"/>
  <c r="K34"/>
  <c r="L34"/>
  <c r="L13"/>
  <c r="K13"/>
  <c r="L12"/>
  <c r="K12"/>
  <c r="M16" l="1"/>
  <c r="M34"/>
  <c r="M13"/>
  <c r="M12"/>
  <c r="L124" l="1"/>
  <c r="K124"/>
  <c r="K305"/>
  <c r="L305" s="1"/>
  <c r="M124" l="1"/>
  <c r="K297"/>
  <c r="L297" s="1"/>
  <c r="K277"/>
  <c r="L277" s="1"/>
  <c r="K302"/>
  <c r="L302" s="1"/>
  <c r="K301"/>
  <c r="L301" s="1"/>
  <c r="K304"/>
  <c r="L304" s="1"/>
  <c r="K299"/>
  <c r="L299" s="1"/>
  <c r="M7"/>
  <c r="F287"/>
  <c r="K287" s="1"/>
  <c r="L287" s="1"/>
  <c r="K288"/>
  <c r="L288" s="1"/>
  <c r="K279"/>
  <c r="L279" s="1"/>
  <c r="K282"/>
  <c r="L282" s="1"/>
  <c r="K290"/>
  <c r="L290" s="1"/>
  <c r="F281"/>
  <c r="F280"/>
  <c r="K280" s="1"/>
  <c r="L280" s="1"/>
  <c r="F278"/>
  <c r="K278" s="1"/>
  <c r="L278" s="1"/>
  <c r="F258"/>
  <c r="K258" s="1"/>
  <c r="L258" s="1"/>
  <c r="F210"/>
  <c r="K210" s="1"/>
  <c r="L210" s="1"/>
  <c r="K289"/>
  <c r="L289" s="1"/>
  <c r="K293"/>
  <c r="L293" s="1"/>
  <c r="K294"/>
  <c r="L294" s="1"/>
  <c r="K286"/>
  <c r="L286" s="1"/>
  <c r="K296"/>
  <c r="L296" s="1"/>
  <c r="K292"/>
  <c r="L292" s="1"/>
  <c r="K285"/>
  <c r="L285" s="1"/>
  <c r="K274"/>
  <c r="L274" s="1"/>
  <c r="K276"/>
  <c r="L276" s="1"/>
  <c r="K273"/>
  <c r="L273" s="1"/>
  <c r="K275"/>
  <c r="L275" s="1"/>
  <c r="K204"/>
  <c r="L204" s="1"/>
  <c r="K257"/>
  <c r="L257" s="1"/>
  <c r="K271"/>
  <c r="L271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0"/>
  <c r="L260" s="1"/>
  <c r="K259"/>
  <c r="L259" s="1"/>
  <c r="K254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8"/>
  <c r="L228" s="1"/>
  <c r="K226"/>
  <c r="L226" s="1"/>
  <c r="K225"/>
  <c r="L225" s="1"/>
  <c r="K224"/>
  <c r="L224" s="1"/>
  <c r="K222"/>
  <c r="L222" s="1"/>
  <c r="K221"/>
  <c r="L221" s="1"/>
  <c r="K220"/>
  <c r="L220" s="1"/>
  <c r="K219"/>
  <c r="K218"/>
  <c r="L218" s="1"/>
  <c r="K217"/>
  <c r="L217" s="1"/>
  <c r="K215"/>
  <c r="L215" s="1"/>
  <c r="K214"/>
  <c r="L214" s="1"/>
  <c r="K213"/>
  <c r="L213" s="1"/>
  <c r="K212"/>
  <c r="L212" s="1"/>
  <c r="K211"/>
  <c r="L211" s="1"/>
  <c r="H209"/>
  <c r="K209" s="1"/>
  <c r="L209" s="1"/>
  <c r="K206"/>
  <c r="L206" s="1"/>
  <c r="K205"/>
  <c r="L205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H175"/>
  <c r="K175" s="1"/>
  <c r="L175" s="1"/>
  <c r="F174"/>
  <c r="K174" s="1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D7" i="6"/>
  <c r="K6" i="4"/>
  <c r="K6" i="3"/>
  <c r="L6" i="2"/>
</calcChain>
</file>

<file path=xl/sharedStrings.xml><?xml version="1.0" encoding="utf-8"?>
<sst xmlns="http://schemas.openxmlformats.org/spreadsheetml/2006/main" count="2982" uniqueCount="1146">
  <si>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</si>
  <si>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</si>
  <si>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</si>
  <si>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</si>
  <si>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</si>
  <si>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</si>
  <si>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</si>
  <si>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</si>
  <si>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</si>
  <si>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</si>
  <si>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</si>
  <si>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</si>
  <si>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</si>
  <si>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</si>
  <si>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</si>
  <si>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</si>
  <si>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</si>
  <si>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</si>
  <si>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</si>
  <si>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</si>
  <si>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</si>
  <si>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</si>
  <si>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</si>
  <si>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</si>
  <si>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</si>
  <si>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</si>
  <si>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</si>
  <si>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</si>
  <si>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</si>
  <si>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</si>
  <si>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</si>
  <si>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</si>
  <si>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</si>
  <si>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</si>
  <si>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</si>
  <si>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</si>
  <si>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</si>
  <si>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</si>
  <si>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</si>
  <si>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</si>
  <si>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</si>
  <si>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</si>
  <si>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</si>
  <si>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</si>
  <si>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</si>
  <si>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</si>
  <si>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</si>
  <si>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</si>
  <si>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</si>
  <si>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</si>
  <si>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</si>
  <si>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</si>
  <si>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</si>
  <si>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</si>
  <si>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</si>
  <si>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</si>
  <si>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</si>
  <si>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</si>
  <si>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</si>
  <si>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</si>
  <si>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</si>
  <si>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</si>
  <si>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</si>
  <si>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</si>
  <si>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</si>
  <si>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</si>
  <si>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</si>
  <si>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</si>
  <si>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</si>
  <si>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</si>
  <si>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</si>
  <si>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</si>
  <si>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</si>
  <si>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</si>
  <si>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</si>
  <si>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</si>
  <si>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</si>
  <si>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</si>
  <si>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</si>
  <si>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</si>
  <si>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</si>
  <si>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</si>
  <si>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</si>
  <si>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</si>
  <si>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</si>
  <si>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</si>
  <si>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</si>
  <si>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</si>
  <si>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</si>
  <si>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</si>
  <si>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</si>
  <si>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</si>
  <si>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</si>
  <si>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</si>
  <si>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</si>
  <si>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</si>
  <si>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</si>
  <si>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</si>
  <si>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</si>
  <si>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</si>
  <si>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</si>
  <si>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</si>
  <si>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</si>
  <si>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</si>
  <si>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</si>
  <si>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</si>
  <si>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</si>
  <si>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</si>
  <si>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</si>
  <si>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</si>
  <si>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</si>
  <si>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</si>
  <si>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</si>
  <si>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</si>
  <si>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</si>
  <si>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</si>
  <si>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</si>
  <si>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</si>
  <si>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</si>
  <si>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</si>
  <si>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</si>
  <si>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</si>
  <si>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</si>
  <si>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</si>
  <si>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</si>
  <si>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</si>
  <si>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</si>
  <si>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</si>
  <si>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</si>
  <si>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</si>
  <si>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</si>
  <si>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</si>
  <si>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</si>
  <si>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</si>
  <si>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</si>
  <si>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</si>
  <si>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</si>
  <si>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</si>
  <si>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</si>
  <si>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</si>
  <si>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</si>
  <si>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</si>
  <si>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</si>
  <si>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</si>
  <si>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</si>
  <si>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</si>
  <si>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</si>
  <si>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</si>
  <si>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</si>
  <si>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</si>
  <si>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</si>
  <si>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</si>
  <si>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</si>
  <si>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</si>
  <si>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</si>
  <si>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</si>
  <si>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</si>
  <si>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</si>
  <si>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</si>
  <si>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</si>
  <si>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</si>
  <si>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</si>
  <si>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</si>
  <si>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</si>
  <si>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</si>
  <si>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</si>
  <si>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</si>
  <si>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</si>
  <si>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</si>
  <si>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</si>
  <si>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</si>
  <si>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</si>
  <si>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</si>
  <si>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</si>
  <si>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</si>
  <si>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</si>
  <si>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</si>
  <si>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</si>
  <si>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</si>
  <si>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</si>
  <si>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</si>
  <si>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</si>
  <si>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</si>
  <si>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</si>
  <si>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</si>
  <si>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</si>
  <si>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</si>
  <si>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</si>
  <si>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</si>
  <si>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</si>
  <si>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</si>
  <si>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</si>
  <si>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</si>
  <si>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</si>
  <si>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</si>
  <si>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</si>
  <si>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</si>
  <si>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</si>
  <si>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</si>
  <si>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</si>
  <si>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</si>
  <si>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</si>
  <si>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</si>
  <si>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</si>
  <si>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</si>
  <si>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</si>
  <si>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</si>
  <si>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</si>
  <si>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</si>
  <si>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</si>
  <si>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</si>
  <si>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</si>
  <si>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</si>
  <si>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</si>
  <si>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</si>
  <si>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</si>
  <si>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</si>
  <si>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</si>
  <si>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</si>
  <si>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</si>
  <si>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</si>
  <si>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</si>
  <si>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</si>
  <si>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</si>
  <si>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</si>
  <si>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</si>
  <si>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</si>
  <si>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</si>
  <si>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</si>
  <si>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</si>
  <si>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</si>
  <si>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</si>
  <si>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</si>
  <si>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</si>
  <si>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</si>
  <si>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</si>
  <si>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</si>
  <si>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</si>
  <si>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</si>
  <si>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</si>
  <si>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</si>
  <si>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</si>
  <si>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</si>
  <si>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</si>
  <si>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</si>
  <si>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</si>
  <si>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</si>
  <si>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</si>
  <si>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</si>
  <si>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</si>
  <si>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</si>
  <si>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</si>
  <si>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</si>
  <si>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</si>
  <si>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</si>
  <si>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</si>
  <si>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</si>
  <si>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</si>
  <si>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</si>
  <si>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</si>
  <si>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</si>
  <si>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</si>
  <si>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</si>
  <si>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</si>
  <si>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</si>
  <si>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</si>
  <si>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</si>
  <si>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</si>
  <si>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</si>
  <si>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</si>
  <si>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</si>
  <si>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</si>
  <si>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</si>
  <si>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</si>
  <si>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</si>
  <si>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</si>
  <si>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</si>
  <si>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</si>
  <si>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</si>
  <si>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</si>
  <si>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</si>
  <si>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</si>
  <si>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</si>
  <si>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</si>
  <si>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</si>
  <si>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</si>
  <si>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</si>
  <si>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</si>
  <si>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</si>
  <si>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</si>
  <si>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</si>
  <si>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</si>
  <si>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</si>
  <si>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</si>
  <si>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</si>
  <si>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</si>
  <si>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</si>
  <si>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</si>
  <si>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</si>
  <si>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</si>
  <si>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</si>
  <si>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</si>
  <si>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</si>
  <si>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</si>
  <si>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</si>
  <si>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</si>
  <si>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</si>
  <si>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</si>
  <si>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</si>
  <si>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</si>
  <si>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</si>
  <si>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</si>
  <si>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</si>
  <si>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</si>
  <si>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</si>
  <si>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</si>
  <si>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</si>
  <si>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</si>
  <si>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</si>
  <si>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</si>
  <si>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</si>
  <si>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</si>
  <si>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</si>
  <si>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</si>
  <si>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</si>
  <si>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</si>
  <si>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</si>
  <si>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</si>
  <si>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</si>
  <si>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</si>
  <si>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</si>
  <si>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</si>
  <si>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</si>
  <si>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</si>
  <si>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</si>
  <si>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</si>
  <si>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</si>
  <si>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</si>
  <si>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</si>
  <si>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</si>
  <si>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</si>
  <si>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</si>
  <si>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</si>
  <si>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</si>
  <si>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</si>
  <si>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</si>
  <si>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</si>
  <si>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</si>
  <si>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</si>
  <si>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</si>
  <si>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</si>
  <si>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</si>
  <si>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</si>
  <si>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</si>
  <si>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</si>
  <si>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</si>
  <si>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</si>
  <si>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</si>
  <si>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</si>
  <si>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</si>
  <si>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</si>
  <si>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</si>
  <si>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</si>
  <si>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</si>
  <si>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</si>
  <si>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</si>
  <si>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</si>
  <si>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</si>
  <si>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</si>
  <si>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</si>
  <si>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</si>
  <si>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</si>
  <si>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</si>
  <si>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</si>
  <si>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</si>
  <si>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</si>
  <si>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</si>
  <si>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</si>
  <si>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</si>
  <si>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</si>
  <si>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</si>
  <si>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</si>
  <si>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</si>
  <si>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</si>
  <si>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</si>
  <si>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</si>
  <si>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</si>
  <si>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</si>
  <si>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</si>
  <si>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</si>
  <si>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</si>
  <si>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</si>
  <si>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</si>
  <si>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</si>
  <si>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</si>
  <si>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</si>
  <si>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</si>
  <si>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</si>
  <si>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</si>
  <si>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</si>
  <si>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</si>
  <si>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</si>
  <si>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</si>
  <si>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</si>
  <si>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</si>
  <si>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</si>
  <si>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</si>
  <si>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</si>
  <si>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</si>
  <si>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</si>
  <si>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</si>
  <si>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</si>
  <si>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</si>
  <si>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</si>
  <si>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</si>
  <si>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</si>
  <si>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</si>
  <si>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</si>
  <si>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</si>
  <si>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</si>
  <si>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</si>
  <si>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</si>
  <si>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</si>
  <si>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</si>
  <si>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</si>
  <si>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</si>
  <si>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</si>
  <si>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</si>
  <si>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</si>
  <si>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</si>
  <si>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</si>
  <si>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</si>
  <si>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</si>
  <si>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</si>
  <si>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</si>
  <si>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</si>
  <si>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</si>
  <si>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</si>
  <si>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</si>
  <si>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</si>
  <si>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</si>
  <si>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</si>
  <si>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</si>
  <si>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</si>
  <si>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</si>
  <si>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</si>
  <si>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</si>
  <si>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</si>
  <si>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</si>
  <si>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</si>
  <si>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</si>
  <si>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</si>
  <si>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</si>
  <si>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</si>
  <si>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</si>
  <si>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</si>
  <si>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</si>
  <si>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</si>
  <si>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</si>
  <si>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</si>
  <si>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</si>
  <si>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</si>
  <si>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</si>
  <si>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</si>
  <si>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</si>
  <si>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</si>
  <si>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</si>
  <si>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</si>
  <si>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</si>
  <si>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</si>
  <si>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</si>
  <si>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</si>
  <si>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</si>
  <si>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</si>
  <si>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</si>
  <si>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</si>
  <si>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</si>
  <si>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</si>
  <si>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</si>
  <si>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</si>
  <si>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</si>
  <si>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</si>
  <si>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</si>
  <si>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</si>
  <si>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</si>
  <si>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</si>
  <si>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</si>
  <si>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</si>
  <si>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</si>
  <si>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</si>
  <si>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</si>
  <si>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</si>
  <si>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</si>
  <si>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</si>
  <si>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</si>
  <si>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</si>
  <si>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</si>
  <si>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</si>
  <si>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</si>
  <si>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</si>
  <si>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</si>
  <si>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</si>
  <si>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</si>
  <si>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</si>
  <si>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</si>
  <si>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</si>
  <si>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</si>
  <si>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</si>
  <si>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</si>
  <si>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</si>
  <si>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</si>
  <si>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</si>
  <si>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</si>
  <si>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</si>
  <si>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</si>
  <si>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</si>
  <si>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</si>
  <si>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</si>
  <si>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</si>
  <si>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</si>
  <si>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</si>
  <si>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</si>
  <si>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</si>
  <si>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</si>
  <si>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</si>
  <si>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</si>
  <si>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</si>
  <si>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</si>
  <si>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</si>
  <si>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</si>
  <si>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</si>
  <si>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</si>
  <si>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</si>
  <si>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</si>
  <si>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</si>
  <si>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</si>
  <si>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</si>
  <si>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</si>
  <si>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</si>
  <si>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</si>
  <si>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</si>
  <si>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</si>
  <si>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</si>
  <si>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</si>
  <si>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</si>
  <si>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</si>
  <si>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</si>
  <si>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</si>
  <si>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</si>
  <si>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</si>
  <si>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</si>
  <si>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</si>
  <si>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</si>
  <si>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</si>
  <si>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</si>
  <si>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</si>
  <si>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</si>
  <si>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</si>
  <si>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</si>
  <si>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</si>
  <si>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</si>
  <si>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</si>
  <si>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</si>
  <si>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</si>
  <si>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</si>
  <si>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</si>
  <si>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</si>
  <si>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</si>
  <si>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</si>
  <si>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</si>
  <si>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</si>
  <si>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</si>
  <si>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</si>
  <si>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</si>
  <si>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</si>
  <si>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</si>
  <si>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</si>
  <si>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</si>
  <si>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</si>
  <si>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</si>
  <si>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</si>
  <si>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</si>
  <si>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</si>
  <si>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</si>
  <si>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</si>
  <si>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</si>
  <si>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</si>
  <si>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</si>
  <si>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</si>
  <si>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</si>
  <si>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</si>
  <si>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</si>
  <si>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</si>
  <si>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</si>
  <si>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</si>
  <si>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</si>
  <si>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</si>
  <si>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</si>
  <si>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</si>
  <si>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</si>
  <si>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</si>
  <si>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</si>
  <si>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</si>
  <si>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</si>
  <si>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</si>
  <si>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</si>
  <si>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</si>
  <si>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</si>
  <si>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</si>
  <si>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</si>
  <si>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</si>
  <si>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</si>
  <si>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</si>
  <si>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</si>
  <si>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</si>
  <si>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</si>
  <si>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</si>
  <si>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</si>
  <si>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</si>
  <si>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</si>
  <si>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</si>
  <si>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</si>
  <si>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</si>
  <si>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</si>
  <si>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</si>
  <si>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</si>
  <si>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</si>
  <si>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</si>
  <si>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</si>
  <si>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</si>
  <si>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</si>
  <si>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</si>
  <si>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</si>
  <si>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</si>
  <si>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</si>
  <si>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</si>
  <si>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</si>
  <si>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</si>
  <si>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</si>
  <si>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</si>
  <si>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</si>
  <si>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</si>
  <si>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</si>
  <si>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</si>
  <si>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</si>
  <si>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</si>
  <si>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</si>
  <si>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</si>
  <si>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</si>
  <si>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</si>
  <si>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</si>
  <si>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</si>
  <si>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</si>
  <si>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</si>
  <si>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</si>
  <si>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</si>
  <si>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</si>
  <si>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</si>
  <si>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</si>
  <si>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</si>
  <si>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</si>
  <si>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</si>
  <si>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</si>
  <si>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</si>
  <si>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</si>
  <si>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</si>
  <si>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</si>
  <si>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</si>
  <si>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</si>
  <si>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</si>
  <si>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</si>
  <si>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</si>
  <si>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</si>
  <si>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</si>
  <si>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</si>
  <si>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</si>
  <si>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</si>
  <si>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</si>
  <si>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</si>
  <si>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</si>
  <si>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</si>
  <si>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</si>
  <si>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</si>
  <si>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</si>
  <si>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</si>
  <si>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</si>
  <si>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</si>
  <si>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</si>
  <si>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</si>
  <si>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</si>
  <si>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</si>
  <si>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</si>
  <si>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</si>
  <si>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</si>
  <si>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</si>
  <si>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</si>
  <si>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</si>
  <si>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</si>
  <si>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</si>
  <si>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</si>
  <si>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</si>
  <si>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</si>
  <si>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</si>
  <si>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</si>
  <si>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</si>
  <si>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</si>
  <si>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</si>
  <si>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</si>
  <si>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</si>
  <si>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</si>
  <si>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</si>
  <si>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</si>
  <si>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</si>
  <si>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</si>
  <si>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</si>
  <si>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</si>
  <si>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</si>
  <si>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</si>
  <si>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</si>
  <si>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</si>
  <si>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</si>
  <si>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</si>
  <si>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</si>
  <si>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</si>
  <si>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</si>
  <si>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</si>
  <si>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</si>
  <si>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</si>
  <si>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</si>
  <si>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</si>
  <si>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</si>
  <si>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</si>
  <si>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</si>
  <si>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</si>
  <si>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</si>
  <si>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</si>
  <si>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</si>
  <si>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</si>
  <si>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</si>
  <si>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</si>
  <si>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</si>
  <si>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</si>
  <si>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</si>
  <si>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</si>
  <si>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</si>
  <si>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</si>
  <si>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</si>
  <si>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</si>
  <si>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</si>
  <si>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</si>
  <si>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</si>
  <si>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</si>
  <si>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</si>
  <si>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</si>
  <si>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</si>
  <si>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</si>
  <si>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</si>
  <si>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</si>
  <si>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</si>
  <si>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</si>
  <si>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</si>
  <si>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</si>
  <si>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</si>
  <si>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</si>
  <si>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</si>
  <si>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</si>
  <si>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</si>
  <si>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</si>
  <si>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</si>
  <si>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</si>
  <si>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</si>
  <si>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</si>
  <si>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</si>
  <si>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</si>
  <si>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</si>
  <si>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</si>
  <si>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</si>
  <si>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</si>
  <si>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</si>
  <si>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</si>
  <si>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</si>
  <si>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</si>
  <si>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</si>
  <si>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</si>
  <si>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</si>
  <si>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</si>
  <si>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</si>
  <si>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</si>
  <si>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</si>
  <si>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</si>
  <si>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</si>
  <si>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</si>
  <si>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</si>
  <si>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</si>
  <si>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</si>
  <si>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</si>
  <si>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</si>
  <si>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</si>
  <si>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</si>
  <si>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</si>
  <si>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</si>
  <si>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</si>
  <si>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</si>
  <si>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</si>
  <si>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</si>
  <si>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</si>
  <si>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</si>
  <si>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</si>
  <si>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</si>
  <si>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</si>
  <si>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</si>
  <si>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</si>
  <si>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</si>
  <si>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</si>
  <si>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</si>
  <si>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</si>
  <si>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</si>
  <si>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</si>
  <si>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</si>
  <si>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</si>
  <si>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</si>
  <si>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</si>
  <si>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</si>
  <si>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</si>
  <si>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</si>
  <si>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</si>
  <si>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</si>
  <si>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</si>
  <si>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</si>
  <si>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</si>
  <si>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</si>
  <si>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</si>
  <si>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</si>
  <si>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</si>
  <si>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</si>
  <si>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</si>
  <si>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</si>
  <si>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</si>
  <si>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</si>
  <si>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</si>
  <si>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</si>
  <si>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</si>
  <si>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</si>
  <si>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</si>
  <si>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</si>
  <si>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</si>
  <si>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</si>
  <si>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</si>
  <si>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</si>
  <si>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</si>
  <si>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</si>
  <si>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</si>
  <si>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</si>
  <si>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</si>
  <si>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</si>
  <si>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</si>
  <si>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</si>
  <si>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</si>
  <si>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</si>
  <si>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</si>
  <si>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</si>
  <si>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</si>
  <si>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</si>
  <si>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</si>
  <si>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</si>
  <si>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</si>
  <si>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</si>
  <si>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</si>
  <si>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</si>
  <si>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</si>
  <si>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</si>
  <si>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</si>
  <si>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</si>
  <si>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</si>
  <si>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</si>
  <si>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</si>
  <si>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</si>
  <si>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</si>
  <si>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</si>
  <si>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</si>
  <si>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</si>
  <si>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</si>
  <si>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</si>
  <si>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</si>
  <si>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</si>
  <si>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</si>
  <si>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</si>
  <si>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</si>
  <si>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</si>
  <si>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</si>
  <si>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</si>
  <si>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</si>
  <si>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</si>
  <si>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</si>
  <si>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</si>
  <si>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</si>
  <si>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</si>
  <si>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</si>
  <si>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</si>
  <si>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</si>
  <si>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</si>
  <si>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</si>
  <si>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</si>
  <si>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</si>
  <si>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</si>
  <si>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</si>
  <si>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</si>
  <si>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</si>
  <si>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</si>
  <si>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</si>
  <si>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</si>
  <si>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</si>
  <si>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</si>
  <si>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</si>
  <si>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</si>
  <si>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</si>
  <si>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</si>
  <si>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</si>
  <si>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</si>
  <si>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</si>
  <si>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</si>
  <si>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</si>
  <si>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</si>
  <si>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</si>
  <si>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</si>
  <si>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</si>
  <si>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</si>
  <si>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OLGA TRADING PRIVATE LIMITED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</si>
  <si>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</si>
  <si>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</si>
  <si>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</si>
  <si>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</si>
  <si>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</si>
  <si>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</si>
  <si>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</si>
  <si>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</si>
  <si>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</si>
  <si>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</si>
  <si>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</si>
  <si>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</si>
  <si>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</si>
  <si>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</si>
  <si>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</si>
  <si>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BATAINDIA  1420 CE MAY</t>
  </si>
  <si>
    <t>Loss of Rs.40/-</t>
  </si>
  <si>
    <t>Profit of Rs.1.75/-</t>
  </si>
  <si>
    <t>Profit of Rs.3/-</t>
  </si>
  <si>
    <t>Loss of Rs.7.5/-</t>
  </si>
  <si>
    <t>Profit of Rs.105/-</t>
  </si>
  <si>
    <t>Loss of Rs.3/-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</si>
  <si>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</si>
  <si>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</si>
  <si>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</si>
  <si>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</si>
  <si>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</si>
  <si>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</si>
  <si>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</si>
  <si>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160-190</t>
  </si>
  <si>
    <t>NK SECURITIES RESEARCH PRIVATE LIMITED</t>
  </si>
  <si>
    <t>Profit of Rs.217.5/-</t>
  </si>
  <si>
    <t>NIFTY 15100 CE 20-MAY</t>
  </si>
  <si>
    <t>100-120</t>
  </si>
  <si>
    <t>BURGERKING</t>
  </si>
  <si>
    <t>155-160</t>
  </si>
  <si>
    <t>ITC  MAY FUT</t>
  </si>
  <si>
    <t>ITC 215 CE MAY</t>
  </si>
  <si>
    <t>VMV</t>
  </si>
  <si>
    <t>Profit of Rs.130/-</t>
  </si>
  <si>
    <t>405-415</t>
  </si>
  <si>
    <t>923-927</t>
  </si>
  <si>
    <t>970-980</t>
  </si>
  <si>
    <t>Profit of Rs.65/-</t>
  </si>
  <si>
    <t>Loss of Rs. 18/-</t>
  </si>
  <si>
    <t>M&amp;M 810 CE MAY</t>
  </si>
  <si>
    <t>25-27</t>
  </si>
  <si>
    <t>Loss of Rs.38.5/-</t>
  </si>
  <si>
    <t>ANUROOP</t>
  </si>
  <si>
    <t>NIRMITEE</t>
  </si>
  <si>
    <t>OSIAJEE</t>
  </si>
  <si>
    <t>ACVC FOREX PRIVATE LIMITED</t>
  </si>
  <si>
    <t>REGENCY</t>
  </si>
  <si>
    <t>SSPNFIN</t>
  </si>
  <si>
    <t>ESPS FINSERVE PRIVATE LIMITED</t>
  </si>
  <si>
    <t>TEXMOPIPES</t>
  </si>
  <si>
    <t>Texmo Pipe &amp; Products Ltd</t>
  </si>
  <si>
    <t>RELIANCE 2000 CE MAY</t>
  </si>
  <si>
    <t>27-29</t>
  </si>
  <si>
    <t>50-60</t>
  </si>
  <si>
    <t>HDFC 2520 CE MAY</t>
  </si>
  <si>
    <t>590-595</t>
  </si>
  <si>
    <t>650-680</t>
  </si>
  <si>
    <t>1312-1316</t>
  </si>
  <si>
    <t>Profit of Rs.13/-</t>
  </si>
  <si>
    <t>Profit of Rs.2.75/-</t>
  </si>
  <si>
    <t>ARYAMAN BROKING LIMITED</t>
  </si>
  <si>
    <t>SADHNA</t>
  </si>
  <si>
    <t>SARABJIT SINGH</t>
  </si>
  <si>
    <t>GAURAV GUPTA</t>
  </si>
  <si>
    <t>SHANGAR</t>
  </si>
  <si>
    <t>SHREE SHIVSHAKTI PROJECT CONSULTANT PRIVATE LIMITED</t>
  </si>
  <si>
    <t>GOENKA BUSINESS &amp; FINANCE LIMITED</t>
  </si>
  <si>
    <t>MOHIT HIREN SHAH</t>
  </si>
  <si>
    <t>SUNIL KUMAR SINGH</t>
  </si>
  <si>
    <t>SUPRBPA</t>
  </si>
  <si>
    <t>VISTARAMAR</t>
  </si>
  <si>
    <t>HARRMALAYA</t>
  </si>
  <si>
    <t>Harrisons  Malayalam Ltd</t>
  </si>
  <si>
    <t>MANMOHAN CHAUHAN</t>
  </si>
  <si>
    <t>MOKSH</t>
  </si>
  <si>
    <t>Moksh Ornaments Limited</t>
  </si>
  <si>
    <t>ADROIT FINANCIAL SERVICES PVT LTD</t>
  </si>
  <si>
    <t>Part profit of Rs.8/-</t>
  </si>
  <si>
    <t>Loss of Rs. 18.5/-</t>
  </si>
  <si>
    <t>Profit of Rs.10/-</t>
  </si>
  <si>
    <t>Profit of Rs.1.15/-</t>
  </si>
  <si>
    <t>11-12.0</t>
  </si>
  <si>
    <t>12-14.0</t>
  </si>
  <si>
    <t>BANKNIFTY 35000 CE MAY</t>
  </si>
  <si>
    <t>600-700</t>
  </si>
  <si>
    <t>Profit of Rs.80/-</t>
  </si>
  <si>
    <t>ESCORTS 1200 CE MAY</t>
  </si>
  <si>
    <t>14-15</t>
  </si>
  <si>
    <t>Profit of Rs.37/-</t>
  </si>
  <si>
    <t>SBIN 410 CE MAY</t>
  </si>
  <si>
    <t>Profit of Rs.3.15/-</t>
  </si>
  <si>
    <t>230-232</t>
  </si>
  <si>
    <t>255-265</t>
  </si>
  <si>
    <t>ABVL</t>
  </si>
  <si>
    <t>SUDHAKAR TIRUNAGARI</t>
  </si>
  <si>
    <t>EYANTRA INDUSTRIES PRIVATE LIMITED</t>
  </si>
  <si>
    <t>PRAVEEN KUMAR PABBATHI</t>
  </si>
  <si>
    <t>RAGHU RAM RENDUCHINTALA</t>
  </si>
  <si>
    <t>RAMESH BABU CHEDELLA</t>
  </si>
  <si>
    <t>VARUN NAIDU</t>
  </si>
  <si>
    <t>DIVYAKANDA</t>
  </si>
  <si>
    <t>SHERWOOD SECURITIES PVT LTD</t>
  </si>
  <si>
    <t>BCPL</t>
  </si>
  <si>
    <t>BETXIND</t>
  </si>
  <si>
    <t>MADESWARAN SENTHAMARAI</t>
  </si>
  <si>
    <t>BRIGHTBR</t>
  </si>
  <si>
    <t>BEELINE IMPEX PRIVATE LIMITED</t>
  </si>
  <si>
    <t>CHLOGIST</t>
  </si>
  <si>
    <t>RAJYOG SHARE AND STOK BROKERS LTD</t>
  </si>
  <si>
    <t>GEE</t>
  </si>
  <si>
    <t>VENKATESH SHELTER PRIVATE LIMITED</t>
  </si>
  <si>
    <t>GKP</t>
  </si>
  <si>
    <t>PRITI SANJAY MODI</t>
  </si>
  <si>
    <t>HIRA HARESH VORA</t>
  </si>
  <si>
    <t>H V VORA HUF</t>
  </si>
  <si>
    <t>JETMALL</t>
  </si>
  <si>
    <t>KUSHBU LODHA</t>
  </si>
  <si>
    <t>ANANTPANKAJJAIN</t>
  </si>
  <si>
    <t>LIMECHM</t>
  </si>
  <si>
    <t>NIKHIL JAIN</t>
  </si>
  <si>
    <t>Y SHAH BHARATIBEN</t>
  </si>
  <si>
    <t>POONAM SANJEEV MISHRA</t>
  </si>
  <si>
    <t>VIJAY KUMAR TANDON</t>
  </si>
  <si>
    <t>REMLIFE</t>
  </si>
  <si>
    <t>KOTHARI VINOD FOJMALJI</t>
  </si>
  <si>
    <t>KISHORE KUMAR PATKI</t>
  </si>
  <si>
    <t>UPPINANGADYSUDHINDRANAYAK</t>
  </si>
  <si>
    <t>SAGARSOFT</t>
  </si>
  <si>
    <t>RAGHAVA RAO VENKATA NANDANAVANAM</t>
  </si>
  <si>
    <t>CHEREDDI</t>
  </si>
  <si>
    <t>HEMANT PARMANAND SINGH</t>
  </si>
  <si>
    <t>SAMARTHPRABHUDASRAMANUJ</t>
  </si>
  <si>
    <t>TSPIRITUAL</t>
  </si>
  <si>
    <t>HITESH MULJIBHAI SHAH</t>
  </si>
  <si>
    <t>SHIV RATAN BHAUKA</t>
  </si>
  <si>
    <t>ASHOK KUMAR SINGH</t>
  </si>
  <si>
    <t>NAREN AGARWAL</t>
  </si>
  <si>
    <t>AMBICAAGAR</t>
  </si>
  <si>
    <t>Ambica Agarbathies &amp; Arom</t>
  </si>
  <si>
    <t>AROGRANITE</t>
  </si>
  <si>
    <t>Aro Granite Industries Li</t>
  </si>
  <si>
    <t>EASEMYTRIP</t>
  </si>
  <si>
    <t>Easy Trip Planners Ltd</t>
  </si>
  <si>
    <t>GAMMNINFRA</t>
  </si>
  <si>
    <t>Gammon Infrastructure Pro</t>
  </si>
  <si>
    <t>MULTIPLIER S AND S ADV PVT LTD</t>
  </si>
  <si>
    <t>ORION STOCKS LTD</t>
  </si>
  <si>
    <t>HINDCON</t>
  </si>
  <si>
    <t>Hindcon Chemicals Limited</t>
  </si>
  <si>
    <t>JOCIL</t>
  </si>
  <si>
    <t>Jocil Limited</t>
  </si>
  <si>
    <t>B M TRADERS</t>
  </si>
  <si>
    <t>KEERTI</t>
  </si>
  <si>
    <t>Keerti Know &amp; Skill Ltd.</t>
  </si>
  <si>
    <t>LOVABLE</t>
  </si>
  <si>
    <t>Lovable Lingerie Ltd</t>
  </si>
  <si>
    <t>XTX MARKETS LLP</t>
  </si>
  <si>
    <t>MACPOWER</t>
  </si>
  <si>
    <t>Macpower CNC Machines Ltd</t>
  </si>
  <si>
    <t>ZYANA STOCKS AND COMMODITIES</t>
  </si>
  <si>
    <t>MEHTA JAYSHREE UPENDRA</t>
  </si>
  <si>
    <t>SANDEEP MEHTA HUF</t>
  </si>
  <si>
    <t>ORIENTALTL</t>
  </si>
  <si>
    <t>Oriental Trimex Limited</t>
  </si>
  <si>
    <t>DHANAASHA MARKETING PRIVATE LIMITED</t>
  </si>
  <si>
    <t>PPL</t>
  </si>
  <si>
    <t>Prakash Pipes Limited</t>
  </si>
  <si>
    <t>REFEX</t>
  </si>
  <si>
    <t>Refex Industries Limited</t>
  </si>
  <si>
    <t>ASHWIN STOCKS AND INVESTMENT PRIVATE LIMITED</t>
  </si>
  <si>
    <t>RICOAUTO</t>
  </si>
  <si>
    <t>Rico Auto Industries Ltd</t>
  </si>
  <si>
    <t>ROHLTD</t>
  </si>
  <si>
    <t>Royal Orchid Hotels Limit</t>
  </si>
  <si>
    <t>VAIBHAV DOSHI</t>
  </si>
  <si>
    <t>SALASAR</t>
  </si>
  <si>
    <t>Salasar Techno Engg. Ltd.</t>
  </si>
  <si>
    <t>NISHA JIGNESH MEHTA</t>
  </si>
  <si>
    <t>MANOJ GUPTA</t>
  </si>
  <si>
    <t>SHAKTIPUMP</t>
  </si>
  <si>
    <t>Shakti Pumps (I) Ltd</t>
  </si>
  <si>
    <t>TEMBO</t>
  </si>
  <si>
    <t>Tembo Global Ind Ltd</t>
  </si>
  <si>
    <t>VISHAL MAHESH WAGHELA</t>
  </si>
  <si>
    <t>URMILA  DOSHI</t>
  </si>
  <si>
    <t>TRIGYN</t>
  </si>
  <si>
    <t>Trigyn Technologies Ltd</t>
  </si>
  <si>
    <t>ANKITA VISHAL SHAH</t>
  </si>
  <si>
    <t>VIKASWSP</t>
  </si>
  <si>
    <t>Vikas Wsp Ltd</t>
  </si>
  <si>
    <t>SONY  SEBASTIAN</t>
  </si>
  <si>
    <t>AARTISURF</t>
  </si>
  <si>
    <t>Aarti Surfactants Limited</t>
  </si>
  <si>
    <t>HARESH K. CHHEDA (HUF)</t>
  </si>
  <si>
    <t>EROSMEDIA</t>
  </si>
  <si>
    <t>Eros Intl Media Ltd</t>
  </si>
  <si>
    <t>POLUS GLOBAL FUND</t>
  </si>
  <si>
    <t>KSOLVES</t>
  </si>
  <si>
    <t>Ksolves India Limited</t>
  </si>
  <si>
    <t>MAYURI SACHIN RAMDASI</t>
  </si>
  <si>
    <t>JAYESH DHIRAJLAL SHAH</t>
  </si>
  <si>
    <t>ECOTEK GENERAL TRADING L.L.C</t>
  </si>
  <si>
    <t>RELINFRA</t>
  </si>
  <si>
    <t>Reliance Infrastructu Ltd</t>
  </si>
  <si>
    <t>HOUSING DEVELOPMENT FINANCE CORPORATION LTD</t>
  </si>
  <si>
    <t>RHFL</t>
  </si>
  <si>
    <t>Reliance Home Finance Ltd</t>
  </si>
  <si>
    <t>INDUSIND BANK LTD CLIENT A/C</t>
  </si>
  <si>
    <t>RPPL</t>
  </si>
  <si>
    <t>Rajshree PolyPack Ltd</t>
  </si>
  <si>
    <t>UNIFI CAPITAL PVT. LTD - BCAD</t>
  </si>
  <si>
    <t>GAJANAND GOYAL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</si>
</sst>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6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46" fillId="59" borderId="35" xfId="160" applyFont="1" applyFill="1" applyBorder="1" applyAlignment="1">
      <alignment horizontal="center" vertical="top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" fontId="7" fillId="59" borderId="35" xfId="16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7" fontId="7" fillId="56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44341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44341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3" t="s">
        <v>16</v>
      </c>
      <c r="B9" s="545" t="s">
        <v>17</v>
      </c>
      <c r="C9" s="545" t="s">
        <v>18</v>
      </c>
      <c r="D9" s="545" t="s">
        <v>829</v>
      </c>
      <c r="E9" s="251" t="s">
        <v>19</v>
      </c>
      <c r="F9" s="251" t="s">
        <v>20</v>
      </c>
      <c r="G9" s="540" t="s">
        <v>21</v>
      </c>
      <c r="H9" s="541"/>
      <c r="I9" s="542"/>
      <c r="J9" s="540" t="s">
        <v>22</v>
      </c>
      <c r="K9" s="541"/>
      <c r="L9" s="542"/>
      <c r="M9" s="251"/>
      <c r="N9" s="258"/>
      <c r="O9" s="258"/>
      <c r="P9" s="258"/>
    </row>
    <row r="10" spans="1:16" ht="59.25" customHeight="1">
      <c r="A10" s="544"/>
      <c r="B10" s="546" t="s">
        <v>17</v>
      </c>
      <c r="C10" s="546"/>
      <c r="D10" s="546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34998.1</v>
      </c>
      <c r="F11" s="275">
        <v>34967.366666666669</v>
      </c>
      <c r="G11" s="287">
        <v>34586.733333333337</v>
      </c>
      <c r="H11" s="287">
        <v>34175.366666666669</v>
      </c>
      <c r="I11" s="287">
        <v>33794.733333333337</v>
      </c>
      <c r="J11" s="287">
        <v>35378.733333333337</v>
      </c>
      <c r="K11" s="287">
        <v>35759.366666666669</v>
      </c>
      <c r="L11" s="287">
        <v>36170.733333333337</v>
      </c>
      <c r="M11" s="274">
        <v>35348</v>
      </c>
      <c r="N11" s="274">
        <v>34556</v>
      </c>
      <c r="O11" s="438">
        <v>1945025</v>
      </c>
      <c r="P11" s="439">
        <v>-2.4634556076523831E-2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15202.65</v>
      </c>
      <c r="F12" s="288">
        <v>15203.85</v>
      </c>
      <c r="G12" s="289">
        <v>15148.800000000001</v>
      </c>
      <c r="H12" s="289">
        <v>15094.95</v>
      </c>
      <c r="I12" s="289">
        <v>15039.900000000001</v>
      </c>
      <c r="J12" s="289">
        <v>15257.7</v>
      </c>
      <c r="K12" s="289">
        <v>15312.75</v>
      </c>
      <c r="L12" s="289">
        <v>15366.6</v>
      </c>
      <c r="M12" s="276">
        <v>15258.9</v>
      </c>
      <c r="N12" s="276">
        <v>15150</v>
      </c>
      <c r="O12" s="291">
        <v>12176100</v>
      </c>
      <c r="P12" s="292">
        <v>7.4736622185999661E-3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16463.2</v>
      </c>
      <c r="F13" s="404">
        <v>16463.666666666668</v>
      </c>
      <c r="G13" s="405">
        <v>16301.483333333337</v>
      </c>
      <c r="H13" s="405">
        <v>16139.76666666667</v>
      </c>
      <c r="I13" s="405">
        <v>15977.583333333339</v>
      </c>
      <c r="J13" s="405">
        <v>16625.383333333335</v>
      </c>
      <c r="K13" s="405">
        <v>16787.566666666662</v>
      </c>
      <c r="L13" s="405">
        <v>16949.283333333333</v>
      </c>
      <c r="M13" s="406">
        <v>16625.849999999999</v>
      </c>
      <c r="N13" s="406">
        <v>16301.95</v>
      </c>
      <c r="O13" s="407">
        <v>29040</v>
      </c>
      <c r="P13" s="408">
        <v>0.54140127388535031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1679.3</v>
      </c>
      <c r="F14" s="288">
        <v>1677.1666666666667</v>
      </c>
      <c r="G14" s="289">
        <v>1657.0333333333335</v>
      </c>
      <c r="H14" s="289">
        <v>1634.7666666666669</v>
      </c>
      <c r="I14" s="289">
        <v>1614.6333333333337</v>
      </c>
      <c r="J14" s="289">
        <v>1699.4333333333334</v>
      </c>
      <c r="K14" s="289">
        <v>1719.5666666666666</v>
      </c>
      <c r="L14" s="289">
        <v>1741.8333333333333</v>
      </c>
      <c r="M14" s="276">
        <v>1697.3</v>
      </c>
      <c r="N14" s="276">
        <v>1654.9</v>
      </c>
      <c r="O14" s="291">
        <v>888675</v>
      </c>
      <c r="P14" s="292">
        <v>-9.8706896551724141E-2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1983</v>
      </c>
      <c r="F15" s="288">
        <v>1978.55</v>
      </c>
      <c r="G15" s="289">
        <v>1958.1499999999999</v>
      </c>
      <c r="H15" s="289">
        <v>1933.3</v>
      </c>
      <c r="I15" s="289">
        <v>1912.8999999999999</v>
      </c>
      <c r="J15" s="289">
        <v>2003.3999999999999</v>
      </c>
      <c r="K15" s="289">
        <v>2023.8</v>
      </c>
      <c r="L15" s="289">
        <v>2048.6499999999996</v>
      </c>
      <c r="M15" s="276">
        <v>1998.95</v>
      </c>
      <c r="N15" s="276">
        <v>1953.7</v>
      </c>
      <c r="O15" s="291">
        <v>2233500</v>
      </c>
      <c r="P15" s="292">
        <v>-1.3035793194874062E-2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1311.45</v>
      </c>
      <c r="F16" s="288">
        <v>1316.6666666666667</v>
      </c>
      <c r="G16" s="289">
        <v>1302.7833333333335</v>
      </c>
      <c r="H16" s="289">
        <v>1294.1166666666668</v>
      </c>
      <c r="I16" s="289">
        <v>1280.2333333333336</v>
      </c>
      <c r="J16" s="289">
        <v>1325.3333333333335</v>
      </c>
      <c r="K16" s="289">
        <v>1339.2166666666667</v>
      </c>
      <c r="L16" s="289">
        <v>1347.8833333333334</v>
      </c>
      <c r="M16" s="276">
        <v>1330.55</v>
      </c>
      <c r="N16" s="276">
        <v>1308</v>
      </c>
      <c r="O16" s="291">
        <v>17793000</v>
      </c>
      <c r="P16" s="292">
        <v>7.5300658729679101E-2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768.15</v>
      </c>
      <c r="F17" s="288">
        <v>763.75</v>
      </c>
      <c r="G17" s="289">
        <v>745.5</v>
      </c>
      <c r="H17" s="289">
        <v>722.85</v>
      </c>
      <c r="I17" s="289">
        <v>704.6</v>
      </c>
      <c r="J17" s="289">
        <v>786.4</v>
      </c>
      <c r="K17" s="289">
        <v>804.65</v>
      </c>
      <c r="L17" s="289">
        <v>827.3</v>
      </c>
      <c r="M17" s="276">
        <v>782</v>
      </c>
      <c r="N17" s="276">
        <v>741.1</v>
      </c>
      <c r="O17" s="291">
        <v>73997500</v>
      </c>
      <c r="P17" s="292">
        <v>-8.4419282436099287E-3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3005.85</v>
      </c>
      <c r="F18" s="288">
        <v>3015.5333333333328</v>
      </c>
      <c r="G18" s="289">
        <v>2982.5166666666655</v>
      </c>
      <c r="H18" s="289">
        <v>2959.1833333333325</v>
      </c>
      <c r="I18" s="289">
        <v>2926.1666666666652</v>
      </c>
      <c r="J18" s="289">
        <v>3038.8666666666659</v>
      </c>
      <c r="K18" s="289">
        <v>3071.8833333333332</v>
      </c>
      <c r="L18" s="289">
        <v>3095.2166666666662</v>
      </c>
      <c r="M18" s="276">
        <v>3048.55</v>
      </c>
      <c r="N18" s="276">
        <v>2992.2</v>
      </c>
      <c r="O18" s="291">
        <v>483000</v>
      </c>
      <c r="P18" s="292">
        <v>2.4173027989821884E-2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782.9</v>
      </c>
      <c r="F19" s="288">
        <v>786</v>
      </c>
      <c r="G19" s="289">
        <v>769</v>
      </c>
      <c r="H19" s="289">
        <v>755.1</v>
      </c>
      <c r="I19" s="289">
        <v>738.1</v>
      </c>
      <c r="J19" s="289">
        <v>799.9</v>
      </c>
      <c r="K19" s="289">
        <v>816.9</v>
      </c>
      <c r="L19" s="289">
        <v>830.8</v>
      </c>
      <c r="M19" s="276">
        <v>803</v>
      </c>
      <c r="N19" s="276">
        <v>772.1</v>
      </c>
      <c r="O19" s="291">
        <v>6916000</v>
      </c>
      <c r="P19" s="292">
        <v>0.1542056074766355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326.60000000000002</v>
      </c>
      <c r="F20" s="288">
        <v>324.8</v>
      </c>
      <c r="G20" s="289">
        <v>320.8</v>
      </c>
      <c r="H20" s="289">
        <v>315</v>
      </c>
      <c r="I20" s="289">
        <v>311</v>
      </c>
      <c r="J20" s="289">
        <v>330.6</v>
      </c>
      <c r="K20" s="289">
        <v>334.6</v>
      </c>
      <c r="L20" s="289">
        <v>340.40000000000003</v>
      </c>
      <c r="M20" s="276">
        <v>328.8</v>
      </c>
      <c r="N20" s="276">
        <v>319</v>
      </c>
      <c r="O20" s="291">
        <v>14631000</v>
      </c>
      <c r="P20" s="292">
        <v>4.5893201801415401E-2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961.25</v>
      </c>
      <c r="F21" s="288">
        <v>963.41666666666663</v>
      </c>
      <c r="G21" s="289">
        <v>957.08333333333326</v>
      </c>
      <c r="H21" s="289">
        <v>952.91666666666663</v>
      </c>
      <c r="I21" s="289">
        <v>946.58333333333326</v>
      </c>
      <c r="J21" s="289">
        <v>967.58333333333326</v>
      </c>
      <c r="K21" s="289">
        <v>973.91666666666652</v>
      </c>
      <c r="L21" s="289">
        <v>978.08333333333326</v>
      </c>
      <c r="M21" s="276">
        <v>969.75</v>
      </c>
      <c r="N21" s="276">
        <v>959.25</v>
      </c>
      <c r="O21" s="291">
        <v>1329900</v>
      </c>
      <c r="P21" s="292">
        <v>-2.1844660194174758E-2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3264</v>
      </c>
      <c r="F22" s="288">
        <v>3264.6166666666663</v>
      </c>
      <c r="G22" s="289">
        <v>3241.0833333333326</v>
      </c>
      <c r="H22" s="289">
        <v>3218.1666666666661</v>
      </c>
      <c r="I22" s="289">
        <v>3194.6333333333323</v>
      </c>
      <c r="J22" s="289">
        <v>3287.5333333333328</v>
      </c>
      <c r="K22" s="289">
        <v>3311.0666666666666</v>
      </c>
      <c r="L22" s="289">
        <v>3333.9833333333331</v>
      </c>
      <c r="M22" s="276">
        <v>3288.15</v>
      </c>
      <c r="N22" s="276">
        <v>3241.7</v>
      </c>
      <c r="O22" s="291">
        <v>1881000</v>
      </c>
      <c r="P22" s="292">
        <v>-1.8010963194988253E-2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219.25</v>
      </c>
      <c r="F23" s="288">
        <v>218.65</v>
      </c>
      <c r="G23" s="289">
        <v>216.15</v>
      </c>
      <c r="H23" s="289">
        <v>213.05</v>
      </c>
      <c r="I23" s="289">
        <v>210.55</v>
      </c>
      <c r="J23" s="289">
        <v>221.75</v>
      </c>
      <c r="K23" s="289">
        <v>224.25</v>
      </c>
      <c r="L23" s="289">
        <v>227.35</v>
      </c>
      <c r="M23" s="276">
        <v>221.15</v>
      </c>
      <c r="N23" s="276">
        <v>215.55</v>
      </c>
      <c r="O23" s="291">
        <v>17350000</v>
      </c>
      <c r="P23" s="292">
        <v>4.5338153336345832E-2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125.45</v>
      </c>
      <c r="F24" s="288">
        <v>125.65000000000002</v>
      </c>
      <c r="G24" s="289">
        <v>124.45000000000005</v>
      </c>
      <c r="H24" s="289">
        <v>123.45000000000003</v>
      </c>
      <c r="I24" s="289">
        <v>122.25000000000006</v>
      </c>
      <c r="J24" s="289">
        <v>126.65000000000003</v>
      </c>
      <c r="K24" s="289">
        <v>127.85</v>
      </c>
      <c r="L24" s="289">
        <v>128.85000000000002</v>
      </c>
      <c r="M24" s="276">
        <v>126.85</v>
      </c>
      <c r="N24" s="276">
        <v>124.65</v>
      </c>
      <c r="O24" s="291">
        <v>35946000</v>
      </c>
      <c r="P24" s="292">
        <v>3.3376455368693402E-2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2824.35</v>
      </c>
      <c r="F25" s="288">
        <v>2832.3833333333337</v>
      </c>
      <c r="G25" s="289">
        <v>2809.2666666666673</v>
      </c>
      <c r="H25" s="289">
        <v>2794.1833333333338</v>
      </c>
      <c r="I25" s="289">
        <v>2771.0666666666675</v>
      </c>
      <c r="J25" s="289">
        <v>2847.4666666666672</v>
      </c>
      <c r="K25" s="289">
        <v>2870.583333333333</v>
      </c>
      <c r="L25" s="289">
        <v>2885.666666666667</v>
      </c>
      <c r="M25" s="276">
        <v>2855.5</v>
      </c>
      <c r="N25" s="276">
        <v>2817.3</v>
      </c>
      <c r="O25" s="291">
        <v>4902900</v>
      </c>
      <c r="P25" s="292">
        <v>-2.4065448465305148E-2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982.25</v>
      </c>
      <c r="F26" s="288">
        <v>982.4</v>
      </c>
      <c r="G26" s="289">
        <v>971.84999999999991</v>
      </c>
      <c r="H26" s="289">
        <v>961.44999999999993</v>
      </c>
      <c r="I26" s="289">
        <v>950.89999999999986</v>
      </c>
      <c r="J26" s="289">
        <v>992.8</v>
      </c>
      <c r="K26" s="289">
        <v>1003.3499999999999</v>
      </c>
      <c r="L26" s="289">
        <v>1013.75</v>
      </c>
      <c r="M26" s="276">
        <v>992.95</v>
      </c>
      <c r="N26" s="276">
        <v>972</v>
      </c>
      <c r="O26" s="291">
        <v>2840000</v>
      </c>
      <c r="P26" s="292">
        <v>-1.3032145960034752E-2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1014.65</v>
      </c>
      <c r="F27" s="288">
        <v>1015.65</v>
      </c>
      <c r="G27" s="289">
        <v>1009</v>
      </c>
      <c r="H27" s="289">
        <v>1003.35</v>
      </c>
      <c r="I27" s="289">
        <v>996.7</v>
      </c>
      <c r="J27" s="289">
        <v>1021.3</v>
      </c>
      <c r="K27" s="289">
        <v>1027.9499999999998</v>
      </c>
      <c r="L27" s="289">
        <v>1033.5999999999999</v>
      </c>
      <c r="M27" s="276">
        <v>1022.3</v>
      </c>
      <c r="N27" s="276">
        <v>1010</v>
      </c>
      <c r="O27" s="291">
        <v>9484800</v>
      </c>
      <c r="P27" s="292">
        <v>-2.348925918490263E-2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742.05</v>
      </c>
      <c r="F28" s="288">
        <v>739.46666666666658</v>
      </c>
      <c r="G28" s="289">
        <v>730.28333333333319</v>
      </c>
      <c r="H28" s="289">
        <v>718.51666666666665</v>
      </c>
      <c r="I28" s="289">
        <v>709.33333333333326</v>
      </c>
      <c r="J28" s="289">
        <v>751.23333333333312</v>
      </c>
      <c r="K28" s="289">
        <v>760.41666666666652</v>
      </c>
      <c r="L28" s="289">
        <v>772.18333333333305</v>
      </c>
      <c r="M28" s="276">
        <v>748.65</v>
      </c>
      <c r="N28" s="276">
        <v>727.7</v>
      </c>
      <c r="O28" s="291">
        <v>43930800</v>
      </c>
      <c r="P28" s="292">
        <v>-4.4750026093309678E-2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4149.8999999999996</v>
      </c>
      <c r="F29" s="288">
        <v>4151.95</v>
      </c>
      <c r="G29" s="289">
        <v>4109.8999999999996</v>
      </c>
      <c r="H29" s="289">
        <v>4069.8999999999996</v>
      </c>
      <c r="I29" s="289">
        <v>4027.8499999999995</v>
      </c>
      <c r="J29" s="289">
        <v>4191.95</v>
      </c>
      <c r="K29" s="289">
        <v>4234.0000000000009</v>
      </c>
      <c r="L29" s="289">
        <v>4274</v>
      </c>
      <c r="M29" s="276">
        <v>4194</v>
      </c>
      <c r="N29" s="276">
        <v>4111.95</v>
      </c>
      <c r="O29" s="291">
        <v>1931000</v>
      </c>
      <c r="P29" s="292">
        <v>-7.4530968902595737E-3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11193.9</v>
      </c>
      <c r="F30" s="288">
        <v>11229.533333333333</v>
      </c>
      <c r="G30" s="289">
        <v>11069.866666666665</v>
      </c>
      <c r="H30" s="289">
        <v>10945.833333333332</v>
      </c>
      <c r="I30" s="289">
        <v>10786.166666666664</v>
      </c>
      <c r="J30" s="289">
        <v>11353.566666666666</v>
      </c>
      <c r="K30" s="289">
        <v>11513.233333333334</v>
      </c>
      <c r="L30" s="289">
        <v>11637.266666666666</v>
      </c>
      <c r="M30" s="276">
        <v>11389.2</v>
      </c>
      <c r="N30" s="276">
        <v>11105.5</v>
      </c>
      <c r="O30" s="291">
        <v>772150</v>
      </c>
      <c r="P30" s="292">
        <v>-1.6619969434538973E-2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5621.25</v>
      </c>
      <c r="F31" s="288">
        <v>5640</v>
      </c>
      <c r="G31" s="289">
        <v>5580.25</v>
      </c>
      <c r="H31" s="289">
        <v>5539.25</v>
      </c>
      <c r="I31" s="289">
        <v>5479.5</v>
      </c>
      <c r="J31" s="289">
        <v>5681</v>
      </c>
      <c r="K31" s="289">
        <v>5740.75</v>
      </c>
      <c r="L31" s="289">
        <v>5781.75</v>
      </c>
      <c r="M31" s="276">
        <v>5699.75</v>
      </c>
      <c r="N31" s="276">
        <v>5599</v>
      </c>
      <c r="O31" s="291">
        <v>4397875</v>
      </c>
      <c r="P31" s="292">
        <v>8.649867210178494E-2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2145.9</v>
      </c>
      <c r="F32" s="288">
        <v>2145.7666666666664</v>
      </c>
      <c r="G32" s="289">
        <v>2129.2833333333328</v>
      </c>
      <c r="H32" s="289">
        <v>2112.6666666666665</v>
      </c>
      <c r="I32" s="289">
        <v>2096.1833333333329</v>
      </c>
      <c r="J32" s="289">
        <v>2162.3833333333328</v>
      </c>
      <c r="K32" s="289">
        <v>2178.8666666666663</v>
      </c>
      <c r="L32" s="289">
        <v>2195.4833333333327</v>
      </c>
      <c r="M32" s="276">
        <v>2162.25</v>
      </c>
      <c r="N32" s="276">
        <v>2129.15</v>
      </c>
      <c r="O32" s="291">
        <v>1668000</v>
      </c>
      <c r="P32" s="292">
        <v>-1.1614126570277317E-2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299.05</v>
      </c>
      <c r="F33" s="288">
        <v>299.08333333333331</v>
      </c>
      <c r="G33" s="289">
        <v>294.86666666666662</v>
      </c>
      <c r="H33" s="289">
        <v>290.68333333333328</v>
      </c>
      <c r="I33" s="289">
        <v>286.46666666666658</v>
      </c>
      <c r="J33" s="289">
        <v>303.26666666666665</v>
      </c>
      <c r="K33" s="289">
        <v>307.48333333333335</v>
      </c>
      <c r="L33" s="289">
        <v>311.66666666666669</v>
      </c>
      <c r="M33" s="276">
        <v>303.3</v>
      </c>
      <c r="N33" s="276">
        <v>294.89999999999998</v>
      </c>
      <c r="O33" s="291">
        <v>23868000</v>
      </c>
      <c r="P33" s="292">
        <v>-4.2668399393545595E-2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81.599999999999994</v>
      </c>
      <c r="F34" s="288">
        <v>81.883333333333326</v>
      </c>
      <c r="G34" s="289">
        <v>80.166666666666657</v>
      </c>
      <c r="H34" s="289">
        <v>78.733333333333334</v>
      </c>
      <c r="I34" s="289">
        <v>77.016666666666666</v>
      </c>
      <c r="J34" s="289">
        <v>83.316666666666649</v>
      </c>
      <c r="K34" s="289">
        <v>85.033333333333317</v>
      </c>
      <c r="L34" s="289">
        <v>86.46666666666664</v>
      </c>
      <c r="M34" s="276">
        <v>83.6</v>
      </c>
      <c r="N34" s="276">
        <v>80.45</v>
      </c>
      <c r="O34" s="291">
        <v>208540800</v>
      </c>
      <c r="P34" s="292">
        <v>9.2893494389600831E-2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1508.2</v>
      </c>
      <c r="F35" s="288">
        <v>1504.4000000000003</v>
      </c>
      <c r="G35" s="289">
        <v>1494.4000000000005</v>
      </c>
      <c r="H35" s="289">
        <v>1480.6000000000001</v>
      </c>
      <c r="I35" s="289">
        <v>1470.6000000000004</v>
      </c>
      <c r="J35" s="289">
        <v>1518.2000000000007</v>
      </c>
      <c r="K35" s="289">
        <v>1528.2000000000003</v>
      </c>
      <c r="L35" s="289">
        <v>1542.0000000000009</v>
      </c>
      <c r="M35" s="276">
        <v>1514.4</v>
      </c>
      <c r="N35" s="276">
        <v>1490.6</v>
      </c>
      <c r="O35" s="291">
        <v>1136300</v>
      </c>
      <c r="P35" s="292">
        <v>3.0938123752495009E-2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157.1</v>
      </c>
      <c r="F36" s="288">
        <v>157.71666666666667</v>
      </c>
      <c r="G36" s="289">
        <v>155.18333333333334</v>
      </c>
      <c r="H36" s="289">
        <v>153.26666666666668</v>
      </c>
      <c r="I36" s="289">
        <v>150.73333333333335</v>
      </c>
      <c r="J36" s="289">
        <v>159.63333333333333</v>
      </c>
      <c r="K36" s="289">
        <v>162.16666666666669</v>
      </c>
      <c r="L36" s="289">
        <v>164.08333333333331</v>
      </c>
      <c r="M36" s="276">
        <v>160.25</v>
      </c>
      <c r="N36" s="276">
        <v>155.80000000000001</v>
      </c>
      <c r="O36" s="291">
        <v>30559600</v>
      </c>
      <c r="P36" s="292">
        <v>5.0143640637242103E-2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811.95</v>
      </c>
      <c r="F37" s="288">
        <v>808.2166666666667</v>
      </c>
      <c r="G37" s="289">
        <v>796.38333333333344</v>
      </c>
      <c r="H37" s="289">
        <v>780.81666666666672</v>
      </c>
      <c r="I37" s="289">
        <v>768.98333333333346</v>
      </c>
      <c r="J37" s="289">
        <v>823.78333333333342</v>
      </c>
      <c r="K37" s="289">
        <v>835.61666666666667</v>
      </c>
      <c r="L37" s="289">
        <v>851.18333333333339</v>
      </c>
      <c r="M37" s="276">
        <v>820.05</v>
      </c>
      <c r="N37" s="276">
        <v>792.65</v>
      </c>
      <c r="O37" s="291">
        <v>4153600</v>
      </c>
      <c r="P37" s="292">
        <v>0.12514898688915377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653.1</v>
      </c>
      <c r="F38" s="288">
        <v>654.76666666666677</v>
      </c>
      <c r="G38" s="289">
        <v>646.58333333333348</v>
      </c>
      <c r="H38" s="289">
        <v>640.06666666666672</v>
      </c>
      <c r="I38" s="289">
        <v>631.88333333333344</v>
      </c>
      <c r="J38" s="289">
        <v>661.28333333333353</v>
      </c>
      <c r="K38" s="289">
        <v>669.4666666666667</v>
      </c>
      <c r="L38" s="289">
        <v>675.98333333333358</v>
      </c>
      <c r="M38" s="276">
        <v>662.95</v>
      </c>
      <c r="N38" s="276">
        <v>648.25</v>
      </c>
      <c r="O38" s="291">
        <v>7560000</v>
      </c>
      <c r="P38" s="292">
        <v>6.4189189189189186E-2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527.5</v>
      </c>
      <c r="F39" s="288">
        <v>529.06666666666672</v>
      </c>
      <c r="G39" s="289">
        <v>524.63333333333344</v>
      </c>
      <c r="H39" s="289">
        <v>521.76666666666677</v>
      </c>
      <c r="I39" s="289">
        <v>517.33333333333348</v>
      </c>
      <c r="J39" s="289">
        <v>531.93333333333339</v>
      </c>
      <c r="K39" s="289">
        <v>536.36666666666656</v>
      </c>
      <c r="L39" s="289">
        <v>539.23333333333335</v>
      </c>
      <c r="M39" s="276">
        <v>533.5</v>
      </c>
      <c r="N39" s="276">
        <v>526.20000000000005</v>
      </c>
      <c r="O39" s="291">
        <v>115752285</v>
      </c>
      <c r="P39" s="292">
        <v>-3.8231780167264037E-3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72.95</v>
      </c>
      <c r="F40" s="288">
        <v>72.5</v>
      </c>
      <c r="G40" s="289">
        <v>71.05</v>
      </c>
      <c r="H40" s="289">
        <v>69.149999999999991</v>
      </c>
      <c r="I40" s="289">
        <v>67.699999999999989</v>
      </c>
      <c r="J40" s="289">
        <v>74.400000000000006</v>
      </c>
      <c r="K40" s="289">
        <v>75.849999999999994</v>
      </c>
      <c r="L40" s="289">
        <v>77.750000000000014</v>
      </c>
      <c r="M40" s="276">
        <v>73.95</v>
      </c>
      <c r="N40" s="276">
        <v>70.599999999999994</v>
      </c>
      <c r="O40" s="291">
        <v>98469000</v>
      </c>
      <c r="P40" s="292">
        <v>-7.00119000396668E-2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384.25</v>
      </c>
      <c r="F41" s="288">
        <v>383.7833333333333</v>
      </c>
      <c r="G41" s="289">
        <v>382.16666666666663</v>
      </c>
      <c r="H41" s="289">
        <v>380.08333333333331</v>
      </c>
      <c r="I41" s="289">
        <v>378.46666666666664</v>
      </c>
      <c r="J41" s="289">
        <v>385.86666666666662</v>
      </c>
      <c r="K41" s="289">
        <v>387.48333333333329</v>
      </c>
      <c r="L41" s="289">
        <v>389.56666666666661</v>
      </c>
      <c r="M41" s="276">
        <v>385.4</v>
      </c>
      <c r="N41" s="276">
        <v>381.7</v>
      </c>
      <c r="O41" s="291">
        <v>19796100</v>
      </c>
      <c r="P41" s="292">
        <v>-6.3438520130576714E-2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15247.2</v>
      </c>
      <c r="F42" s="288">
        <v>15314.65</v>
      </c>
      <c r="G42" s="289">
        <v>15082.599999999999</v>
      </c>
      <c r="H42" s="289">
        <v>14917.999999999998</v>
      </c>
      <c r="I42" s="289">
        <v>14685.949999999997</v>
      </c>
      <c r="J42" s="289">
        <v>15479.25</v>
      </c>
      <c r="K42" s="289">
        <v>15711.3</v>
      </c>
      <c r="L42" s="289">
        <v>15875.900000000001</v>
      </c>
      <c r="M42" s="276">
        <v>15546.7</v>
      </c>
      <c r="N42" s="276">
        <v>15150.05</v>
      </c>
      <c r="O42" s="291">
        <v>158000</v>
      </c>
      <c r="P42" s="292">
        <v>-1.4348097317529632E-2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473.8</v>
      </c>
      <c r="F43" s="288">
        <v>470.01666666666665</v>
      </c>
      <c r="G43" s="289">
        <v>464.5333333333333</v>
      </c>
      <c r="H43" s="289">
        <v>455.26666666666665</v>
      </c>
      <c r="I43" s="289">
        <v>449.7833333333333</v>
      </c>
      <c r="J43" s="289">
        <v>479.2833333333333</v>
      </c>
      <c r="K43" s="289">
        <v>484.76666666666665</v>
      </c>
      <c r="L43" s="289">
        <v>494.0333333333333</v>
      </c>
      <c r="M43" s="276">
        <v>475.5</v>
      </c>
      <c r="N43" s="276">
        <v>460.75</v>
      </c>
      <c r="O43" s="291">
        <v>49433400</v>
      </c>
      <c r="P43" s="292">
        <v>3.3103863371327542E-2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3362.05</v>
      </c>
      <c r="F44" s="288">
        <v>3379.5833333333335</v>
      </c>
      <c r="G44" s="289">
        <v>3338.7666666666669</v>
      </c>
      <c r="H44" s="289">
        <v>3315.4833333333336</v>
      </c>
      <c r="I44" s="289">
        <v>3274.666666666667</v>
      </c>
      <c r="J44" s="289">
        <v>3402.8666666666668</v>
      </c>
      <c r="K44" s="289">
        <v>3443.6833333333334</v>
      </c>
      <c r="L44" s="289">
        <v>3466.9666666666667</v>
      </c>
      <c r="M44" s="276">
        <v>3420.4</v>
      </c>
      <c r="N44" s="276">
        <v>3356.3</v>
      </c>
      <c r="O44" s="291">
        <v>2215800</v>
      </c>
      <c r="P44" s="292">
        <v>2.3523025422962094E-3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623.15</v>
      </c>
      <c r="F45" s="288">
        <v>628.11666666666667</v>
      </c>
      <c r="G45" s="289">
        <v>613.88333333333333</v>
      </c>
      <c r="H45" s="289">
        <v>604.61666666666667</v>
      </c>
      <c r="I45" s="289">
        <v>590.38333333333333</v>
      </c>
      <c r="J45" s="289">
        <v>637.38333333333333</v>
      </c>
      <c r="K45" s="289">
        <v>651.61666666666667</v>
      </c>
      <c r="L45" s="289">
        <v>660.88333333333333</v>
      </c>
      <c r="M45" s="276">
        <v>642.35</v>
      </c>
      <c r="N45" s="276">
        <v>618.85</v>
      </c>
      <c r="O45" s="291">
        <v>23416800</v>
      </c>
      <c r="P45" s="292">
        <v>0.1752235839682014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154.30000000000001</v>
      </c>
      <c r="F46" s="288">
        <v>155.86666666666667</v>
      </c>
      <c r="G46" s="289">
        <v>151.28333333333336</v>
      </c>
      <c r="H46" s="289">
        <v>148.26666666666668</v>
      </c>
      <c r="I46" s="289">
        <v>143.68333333333337</v>
      </c>
      <c r="J46" s="289">
        <v>158.88333333333335</v>
      </c>
      <c r="K46" s="289">
        <v>163.46666666666667</v>
      </c>
      <c r="L46" s="289">
        <v>166.48333333333335</v>
      </c>
      <c r="M46" s="276">
        <v>160.44999999999999</v>
      </c>
      <c r="N46" s="276">
        <v>152.85</v>
      </c>
      <c r="O46" s="291">
        <v>67359600</v>
      </c>
      <c r="P46" s="292">
        <v>0.10399150367289141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577.20000000000005</v>
      </c>
      <c r="F47" s="288">
        <v>579.61666666666667</v>
      </c>
      <c r="G47" s="289">
        <v>568.83333333333337</v>
      </c>
      <c r="H47" s="289">
        <v>560.4666666666667</v>
      </c>
      <c r="I47" s="289">
        <v>549.68333333333339</v>
      </c>
      <c r="J47" s="289">
        <v>587.98333333333335</v>
      </c>
      <c r="K47" s="289">
        <v>598.76666666666665</v>
      </c>
      <c r="L47" s="289">
        <v>607.13333333333333</v>
      </c>
      <c r="M47" s="276">
        <v>590.4</v>
      </c>
      <c r="N47" s="276">
        <v>571.25</v>
      </c>
      <c r="O47" s="291">
        <v>8857500</v>
      </c>
      <c r="P47" s="292">
        <v>0.17512437810945275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929.8</v>
      </c>
      <c r="F48" s="288">
        <v>933.18333333333339</v>
      </c>
      <c r="G48" s="289">
        <v>922.36666666666679</v>
      </c>
      <c r="H48" s="289">
        <v>914.93333333333339</v>
      </c>
      <c r="I48" s="289">
        <v>904.11666666666679</v>
      </c>
      <c r="J48" s="289">
        <v>940.61666666666679</v>
      </c>
      <c r="K48" s="289">
        <v>951.43333333333339</v>
      </c>
      <c r="L48" s="289">
        <v>958.86666666666679</v>
      </c>
      <c r="M48" s="276">
        <v>944</v>
      </c>
      <c r="N48" s="276">
        <v>925.75</v>
      </c>
      <c r="O48" s="291">
        <v>12075050</v>
      </c>
      <c r="P48" s="292">
        <v>-3.1085380482970843E-2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149.35</v>
      </c>
      <c r="F49" s="288">
        <v>148.45000000000002</v>
      </c>
      <c r="G49" s="289">
        <v>146.65000000000003</v>
      </c>
      <c r="H49" s="289">
        <v>143.95000000000002</v>
      </c>
      <c r="I49" s="289">
        <v>142.15000000000003</v>
      </c>
      <c r="J49" s="289">
        <v>151.15000000000003</v>
      </c>
      <c r="K49" s="289">
        <v>152.95000000000005</v>
      </c>
      <c r="L49" s="289">
        <v>155.65000000000003</v>
      </c>
      <c r="M49" s="276">
        <v>150.25</v>
      </c>
      <c r="N49" s="276">
        <v>145.75</v>
      </c>
      <c r="O49" s="291">
        <v>49618800</v>
      </c>
      <c r="P49" s="292">
        <v>-5.0931876606683801E-2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3294.5</v>
      </c>
      <c r="F50" s="288">
        <v>3313.7333333333336</v>
      </c>
      <c r="G50" s="289">
        <v>3245.916666666667</v>
      </c>
      <c r="H50" s="289">
        <v>3197.3333333333335</v>
      </c>
      <c r="I50" s="289">
        <v>3129.5166666666669</v>
      </c>
      <c r="J50" s="289">
        <v>3362.3166666666671</v>
      </c>
      <c r="K50" s="289">
        <v>3430.1333333333337</v>
      </c>
      <c r="L50" s="289">
        <v>3478.7166666666672</v>
      </c>
      <c r="M50" s="276">
        <v>3381.55</v>
      </c>
      <c r="N50" s="276">
        <v>3265.15</v>
      </c>
      <c r="O50" s="291">
        <v>1675375</v>
      </c>
      <c r="P50" s="292">
        <v>-3.0173661360347322E-2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1636.95</v>
      </c>
      <c r="F51" s="288">
        <v>1635.3</v>
      </c>
      <c r="G51" s="289">
        <v>1623.6499999999999</v>
      </c>
      <c r="H51" s="289">
        <v>1610.35</v>
      </c>
      <c r="I51" s="289">
        <v>1598.6999999999998</v>
      </c>
      <c r="J51" s="289">
        <v>1648.6</v>
      </c>
      <c r="K51" s="289">
        <v>1660.25</v>
      </c>
      <c r="L51" s="289">
        <v>1673.55</v>
      </c>
      <c r="M51" s="276">
        <v>1646.95</v>
      </c>
      <c r="N51" s="276">
        <v>1622</v>
      </c>
      <c r="O51" s="291">
        <v>3375400</v>
      </c>
      <c r="P51" s="292">
        <v>-1.8222538939224271E-2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636.29999999999995</v>
      </c>
      <c r="F52" s="288">
        <v>612.51666666666665</v>
      </c>
      <c r="G52" s="289">
        <v>578.58333333333326</v>
      </c>
      <c r="H52" s="289">
        <v>520.86666666666656</v>
      </c>
      <c r="I52" s="289">
        <v>486.93333333333317</v>
      </c>
      <c r="J52" s="289">
        <v>670.23333333333335</v>
      </c>
      <c r="K52" s="289">
        <v>704.16666666666674</v>
      </c>
      <c r="L52" s="289">
        <v>761.88333333333344</v>
      </c>
      <c r="M52" s="276">
        <v>646.45000000000005</v>
      </c>
      <c r="N52" s="276">
        <v>554.79999999999995</v>
      </c>
      <c r="O52" s="291">
        <v>9048207</v>
      </c>
      <c r="P52" s="292">
        <v>0.18895050318340523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177.05</v>
      </c>
      <c r="F53" s="288">
        <v>177.20000000000002</v>
      </c>
      <c r="G53" s="289">
        <v>175.40000000000003</v>
      </c>
      <c r="H53" s="289">
        <v>173.75000000000003</v>
      </c>
      <c r="I53" s="289">
        <v>171.95000000000005</v>
      </c>
      <c r="J53" s="289">
        <v>178.85000000000002</v>
      </c>
      <c r="K53" s="289">
        <v>180.65000000000003</v>
      </c>
      <c r="L53" s="289">
        <v>182.3</v>
      </c>
      <c r="M53" s="276">
        <v>179</v>
      </c>
      <c r="N53" s="276">
        <v>175.55</v>
      </c>
      <c r="O53" s="291">
        <v>6302300</v>
      </c>
      <c r="P53" s="292">
        <v>0.13957399103139012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842.2</v>
      </c>
      <c r="F54" s="288">
        <v>842.06666666666661</v>
      </c>
      <c r="G54" s="289">
        <v>832.13333333333321</v>
      </c>
      <c r="H54" s="289">
        <v>822.06666666666661</v>
      </c>
      <c r="I54" s="289">
        <v>812.13333333333321</v>
      </c>
      <c r="J54" s="289">
        <v>852.13333333333321</v>
      </c>
      <c r="K54" s="289">
        <v>862.06666666666661</v>
      </c>
      <c r="L54" s="289">
        <v>872.13333333333321</v>
      </c>
      <c r="M54" s="276">
        <v>852</v>
      </c>
      <c r="N54" s="276">
        <v>832</v>
      </c>
      <c r="O54" s="291">
        <v>2169000</v>
      </c>
      <c r="P54" s="292">
        <v>0.16312741312741313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534.20000000000005</v>
      </c>
      <c r="F55" s="288">
        <v>532.85</v>
      </c>
      <c r="G55" s="289">
        <v>528.1</v>
      </c>
      <c r="H55" s="289">
        <v>522</v>
      </c>
      <c r="I55" s="289">
        <v>517.25</v>
      </c>
      <c r="J55" s="289">
        <v>538.95000000000005</v>
      </c>
      <c r="K55" s="289">
        <v>543.70000000000005</v>
      </c>
      <c r="L55" s="289">
        <v>549.80000000000007</v>
      </c>
      <c r="M55" s="276">
        <v>537.6</v>
      </c>
      <c r="N55" s="276">
        <v>526.75</v>
      </c>
      <c r="O55" s="291">
        <v>12046250</v>
      </c>
      <c r="P55" s="292">
        <v>-1.2298862355232141E-2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1788.5</v>
      </c>
      <c r="F56" s="288">
        <v>1780.9166666666667</v>
      </c>
      <c r="G56" s="289">
        <v>1758.1833333333334</v>
      </c>
      <c r="H56" s="289">
        <v>1727.8666666666666</v>
      </c>
      <c r="I56" s="289">
        <v>1705.1333333333332</v>
      </c>
      <c r="J56" s="289">
        <v>1811.2333333333336</v>
      </c>
      <c r="K56" s="289">
        <v>1833.9666666666667</v>
      </c>
      <c r="L56" s="289">
        <v>1864.2833333333338</v>
      </c>
      <c r="M56" s="276">
        <v>1803.65</v>
      </c>
      <c r="N56" s="276">
        <v>1750.6</v>
      </c>
      <c r="O56" s="291">
        <v>1876000</v>
      </c>
      <c r="P56" s="292">
        <v>-1.3150973172014729E-2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4097.3500000000004</v>
      </c>
      <c r="F57" s="288">
        <v>4114.3833333333341</v>
      </c>
      <c r="G57" s="289">
        <v>4062.9166666666679</v>
      </c>
      <c r="H57" s="289">
        <v>4028.4833333333336</v>
      </c>
      <c r="I57" s="289">
        <v>3977.0166666666673</v>
      </c>
      <c r="J57" s="289">
        <v>4148.8166666666684</v>
      </c>
      <c r="K57" s="289">
        <v>4200.2833333333338</v>
      </c>
      <c r="L57" s="289">
        <v>4234.716666666669</v>
      </c>
      <c r="M57" s="276">
        <v>4165.8500000000004</v>
      </c>
      <c r="N57" s="276">
        <v>4079.95</v>
      </c>
      <c r="O57" s="291">
        <v>2608400</v>
      </c>
      <c r="P57" s="292">
        <v>3.945166175181318E-2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277.60000000000002</v>
      </c>
      <c r="F58" s="288">
        <v>274.86666666666667</v>
      </c>
      <c r="G58" s="289">
        <v>270.48333333333335</v>
      </c>
      <c r="H58" s="289">
        <v>263.36666666666667</v>
      </c>
      <c r="I58" s="289">
        <v>258.98333333333335</v>
      </c>
      <c r="J58" s="289">
        <v>281.98333333333335</v>
      </c>
      <c r="K58" s="289">
        <v>286.36666666666667</v>
      </c>
      <c r="L58" s="289">
        <v>293.48333333333335</v>
      </c>
      <c r="M58" s="276">
        <v>279.25</v>
      </c>
      <c r="N58" s="276">
        <v>267.75</v>
      </c>
      <c r="O58" s="291">
        <v>31059600</v>
      </c>
      <c r="P58" s="292">
        <v>2.0227829234536355E-3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5280.75</v>
      </c>
      <c r="F59" s="288">
        <v>5272.9000000000005</v>
      </c>
      <c r="G59" s="289">
        <v>5247.9000000000015</v>
      </c>
      <c r="H59" s="289">
        <v>5215.0500000000011</v>
      </c>
      <c r="I59" s="289">
        <v>5190.050000000002</v>
      </c>
      <c r="J59" s="289">
        <v>5305.7500000000009</v>
      </c>
      <c r="K59" s="289">
        <v>5330.7499999999991</v>
      </c>
      <c r="L59" s="289">
        <v>5363.6</v>
      </c>
      <c r="M59" s="276">
        <v>5297.9</v>
      </c>
      <c r="N59" s="276">
        <v>5240.05</v>
      </c>
      <c r="O59" s="291">
        <v>3130750</v>
      </c>
      <c r="P59" s="292">
        <v>-1.2498521468280566E-2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2558.15</v>
      </c>
      <c r="F60" s="288">
        <v>2558.7166666666667</v>
      </c>
      <c r="G60" s="289">
        <v>2532.4833333333336</v>
      </c>
      <c r="H60" s="289">
        <v>2506.8166666666671</v>
      </c>
      <c r="I60" s="289">
        <v>2480.5833333333339</v>
      </c>
      <c r="J60" s="289">
        <v>2584.3833333333332</v>
      </c>
      <c r="K60" s="289">
        <v>2610.6166666666659</v>
      </c>
      <c r="L60" s="289">
        <v>2636.2833333333328</v>
      </c>
      <c r="M60" s="276">
        <v>2584.9499999999998</v>
      </c>
      <c r="N60" s="276">
        <v>2533.0500000000002</v>
      </c>
      <c r="O60" s="291">
        <v>2857750</v>
      </c>
      <c r="P60" s="292">
        <v>2.8726218974423585E-2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1173.45</v>
      </c>
      <c r="F61" s="288">
        <v>1172.6666666666667</v>
      </c>
      <c r="G61" s="289">
        <v>1148.7833333333335</v>
      </c>
      <c r="H61" s="289">
        <v>1124.1166666666668</v>
      </c>
      <c r="I61" s="289">
        <v>1100.2333333333336</v>
      </c>
      <c r="J61" s="289">
        <v>1197.3333333333335</v>
      </c>
      <c r="K61" s="289">
        <v>1221.2166666666667</v>
      </c>
      <c r="L61" s="289">
        <v>1245.8833333333334</v>
      </c>
      <c r="M61" s="276">
        <v>1196.55</v>
      </c>
      <c r="N61" s="276">
        <v>1148</v>
      </c>
      <c r="O61" s="291">
        <v>3440250</v>
      </c>
      <c r="P61" s="292">
        <v>2.2432302515622495E-3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193.25</v>
      </c>
      <c r="F62" s="288">
        <v>191.76666666666665</v>
      </c>
      <c r="G62" s="289">
        <v>189.58333333333331</v>
      </c>
      <c r="H62" s="289">
        <v>185.91666666666666</v>
      </c>
      <c r="I62" s="289">
        <v>183.73333333333332</v>
      </c>
      <c r="J62" s="289">
        <v>195.43333333333331</v>
      </c>
      <c r="K62" s="289">
        <v>197.61666666666665</v>
      </c>
      <c r="L62" s="289">
        <v>201.2833333333333</v>
      </c>
      <c r="M62" s="276">
        <v>193.95</v>
      </c>
      <c r="N62" s="276">
        <v>188.1</v>
      </c>
      <c r="O62" s="291">
        <v>15246000</v>
      </c>
      <c r="P62" s="292">
        <v>5.3220591892564041E-2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86.6</v>
      </c>
      <c r="F63" s="288">
        <v>86.333333333333329</v>
      </c>
      <c r="G63" s="289">
        <v>85.216666666666654</v>
      </c>
      <c r="H63" s="289">
        <v>83.833333333333329</v>
      </c>
      <c r="I63" s="289">
        <v>82.716666666666654</v>
      </c>
      <c r="J63" s="289">
        <v>87.716666666666654</v>
      </c>
      <c r="K63" s="289">
        <v>88.833333333333329</v>
      </c>
      <c r="L63" s="289">
        <v>90.216666666666654</v>
      </c>
      <c r="M63" s="276">
        <v>87.45</v>
      </c>
      <c r="N63" s="276">
        <v>84.95</v>
      </c>
      <c r="O63" s="291">
        <v>80520000</v>
      </c>
      <c r="P63" s="292">
        <v>8.4006462035541199E-2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151.85</v>
      </c>
      <c r="F64" s="288">
        <v>150.11666666666665</v>
      </c>
      <c r="G64" s="289">
        <v>147.7833333333333</v>
      </c>
      <c r="H64" s="289">
        <v>143.71666666666667</v>
      </c>
      <c r="I64" s="289">
        <v>141.38333333333333</v>
      </c>
      <c r="J64" s="289">
        <v>154.18333333333328</v>
      </c>
      <c r="K64" s="289">
        <v>156.51666666666659</v>
      </c>
      <c r="L64" s="289">
        <v>160.58333333333326</v>
      </c>
      <c r="M64" s="276">
        <v>152.44999999999999</v>
      </c>
      <c r="N64" s="276">
        <v>146.05000000000001</v>
      </c>
      <c r="O64" s="291">
        <v>35483700</v>
      </c>
      <c r="P64" s="292">
        <v>1.0246613407433136E-2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605.85</v>
      </c>
      <c r="F65" s="288">
        <v>609.79999999999995</v>
      </c>
      <c r="G65" s="289">
        <v>599.84999999999991</v>
      </c>
      <c r="H65" s="289">
        <v>593.84999999999991</v>
      </c>
      <c r="I65" s="289">
        <v>583.89999999999986</v>
      </c>
      <c r="J65" s="289">
        <v>615.79999999999995</v>
      </c>
      <c r="K65" s="289">
        <v>625.75</v>
      </c>
      <c r="L65" s="289">
        <v>631.75</v>
      </c>
      <c r="M65" s="276">
        <v>619.75</v>
      </c>
      <c r="N65" s="276">
        <v>603.79999999999995</v>
      </c>
      <c r="O65" s="291">
        <v>8806700</v>
      </c>
      <c r="P65" s="292">
        <v>1.5694480774261052E-3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26.8</v>
      </c>
      <c r="F66" s="288">
        <v>26.733333333333331</v>
      </c>
      <c r="G66" s="289">
        <v>26.466666666666661</v>
      </c>
      <c r="H66" s="289">
        <v>26.133333333333329</v>
      </c>
      <c r="I66" s="289">
        <v>25.86666666666666</v>
      </c>
      <c r="J66" s="289">
        <v>27.066666666666663</v>
      </c>
      <c r="K66" s="289">
        <v>27.333333333333336</v>
      </c>
      <c r="L66" s="289">
        <v>27.666666666666664</v>
      </c>
      <c r="M66" s="276">
        <v>27</v>
      </c>
      <c r="N66" s="276">
        <v>26.4</v>
      </c>
      <c r="O66" s="291">
        <v>138645000</v>
      </c>
      <c r="P66" s="292">
        <v>1.4154048716260697E-2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810</v>
      </c>
      <c r="F67" s="404">
        <v>817.15</v>
      </c>
      <c r="G67" s="405">
        <v>796.34999999999991</v>
      </c>
      <c r="H67" s="405">
        <v>782.69999999999993</v>
      </c>
      <c r="I67" s="405">
        <v>761.89999999999986</v>
      </c>
      <c r="J67" s="405">
        <v>830.8</v>
      </c>
      <c r="K67" s="405">
        <v>851.59999999999991</v>
      </c>
      <c r="L67" s="405">
        <v>865.25</v>
      </c>
      <c r="M67" s="406">
        <v>837.95</v>
      </c>
      <c r="N67" s="406">
        <v>803.5</v>
      </c>
      <c r="O67" s="407">
        <v>5496000</v>
      </c>
      <c r="P67" s="408">
        <v>-6.5075921908893707E-3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1352.25</v>
      </c>
      <c r="F68" s="288">
        <v>1342.0666666666666</v>
      </c>
      <c r="G68" s="289">
        <v>1320.1833333333332</v>
      </c>
      <c r="H68" s="289">
        <v>1288.1166666666666</v>
      </c>
      <c r="I68" s="289">
        <v>1266.2333333333331</v>
      </c>
      <c r="J68" s="289">
        <v>1374.1333333333332</v>
      </c>
      <c r="K68" s="289">
        <v>1396.0166666666664</v>
      </c>
      <c r="L68" s="289">
        <v>1428.0833333333333</v>
      </c>
      <c r="M68" s="276">
        <v>1363.95</v>
      </c>
      <c r="N68" s="276">
        <v>1310</v>
      </c>
      <c r="O68" s="291">
        <v>1931800</v>
      </c>
      <c r="P68" s="292">
        <v>-7.1249999999999994E-2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322.14999999999998</v>
      </c>
      <c r="F69" s="288">
        <v>321.76666666666665</v>
      </c>
      <c r="G69" s="289">
        <v>318.58333333333331</v>
      </c>
      <c r="H69" s="289">
        <v>315.01666666666665</v>
      </c>
      <c r="I69" s="289">
        <v>311.83333333333331</v>
      </c>
      <c r="J69" s="289">
        <v>325.33333333333331</v>
      </c>
      <c r="K69" s="289">
        <v>328.51666666666671</v>
      </c>
      <c r="L69" s="289">
        <v>332.08333333333331</v>
      </c>
      <c r="M69" s="276">
        <v>324.95</v>
      </c>
      <c r="N69" s="276">
        <v>318.2</v>
      </c>
      <c r="O69" s="291">
        <v>10584950</v>
      </c>
      <c r="P69" s="292">
        <v>3.1726846955733495E-2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1373.55</v>
      </c>
      <c r="F70" s="288">
        <v>1370.25</v>
      </c>
      <c r="G70" s="289">
        <v>1357</v>
      </c>
      <c r="H70" s="289">
        <v>1340.45</v>
      </c>
      <c r="I70" s="289">
        <v>1327.2</v>
      </c>
      <c r="J70" s="289">
        <v>1386.8</v>
      </c>
      <c r="K70" s="289">
        <v>1400.05</v>
      </c>
      <c r="L70" s="289">
        <v>1416.6</v>
      </c>
      <c r="M70" s="276">
        <v>1383.5</v>
      </c>
      <c r="N70" s="276">
        <v>1353.7</v>
      </c>
      <c r="O70" s="291">
        <v>15309725</v>
      </c>
      <c r="P70" s="292">
        <v>1.9065385101808524E-2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523.25</v>
      </c>
      <c r="F71" s="288">
        <v>520.6</v>
      </c>
      <c r="G71" s="289">
        <v>516.70000000000005</v>
      </c>
      <c r="H71" s="289">
        <v>510.15</v>
      </c>
      <c r="I71" s="289">
        <v>506.25</v>
      </c>
      <c r="J71" s="289">
        <v>527.15000000000009</v>
      </c>
      <c r="K71" s="289">
        <v>531.04999999999995</v>
      </c>
      <c r="L71" s="289">
        <v>537.60000000000014</v>
      </c>
      <c r="M71" s="276">
        <v>524.5</v>
      </c>
      <c r="N71" s="276">
        <v>514.04999999999995</v>
      </c>
      <c r="O71" s="291">
        <v>1710000</v>
      </c>
      <c r="P71" s="292">
        <v>0.19163763066202091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1015.8</v>
      </c>
      <c r="F72" s="288">
        <v>1021.4333333333334</v>
      </c>
      <c r="G72" s="289">
        <v>1007.8666666666668</v>
      </c>
      <c r="H72" s="289">
        <v>999.93333333333339</v>
      </c>
      <c r="I72" s="289">
        <v>986.36666666666679</v>
      </c>
      <c r="J72" s="289">
        <v>1029.3666666666668</v>
      </c>
      <c r="K72" s="289">
        <v>1042.9333333333334</v>
      </c>
      <c r="L72" s="289">
        <v>1050.8666666666668</v>
      </c>
      <c r="M72" s="276">
        <v>1035</v>
      </c>
      <c r="N72" s="276">
        <v>1013.5</v>
      </c>
      <c r="O72" s="291">
        <v>4113000</v>
      </c>
      <c r="P72" s="292">
        <v>-7.4794736250140589E-2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932.6</v>
      </c>
      <c r="F73" s="288">
        <v>932.98333333333323</v>
      </c>
      <c r="G73" s="289">
        <v>926.36666666666645</v>
      </c>
      <c r="H73" s="289">
        <v>920.13333333333321</v>
      </c>
      <c r="I73" s="289">
        <v>913.51666666666642</v>
      </c>
      <c r="J73" s="289">
        <v>939.21666666666647</v>
      </c>
      <c r="K73" s="289">
        <v>945.83333333333326</v>
      </c>
      <c r="L73" s="289">
        <v>952.06666666666649</v>
      </c>
      <c r="M73" s="276">
        <v>939.6</v>
      </c>
      <c r="N73" s="276">
        <v>926.75</v>
      </c>
      <c r="O73" s="291">
        <v>21874300</v>
      </c>
      <c r="P73" s="292">
        <v>1.0250824871063844E-3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2541.5</v>
      </c>
      <c r="F74" s="288">
        <v>2541.9333333333334</v>
      </c>
      <c r="G74" s="289">
        <v>2523.6166666666668</v>
      </c>
      <c r="H74" s="289">
        <v>2505.7333333333336</v>
      </c>
      <c r="I74" s="289">
        <v>2487.416666666667</v>
      </c>
      <c r="J74" s="289">
        <v>2559.8166666666666</v>
      </c>
      <c r="K74" s="289">
        <v>2578.1333333333332</v>
      </c>
      <c r="L74" s="289">
        <v>2596.0166666666664</v>
      </c>
      <c r="M74" s="276">
        <v>2560.25</v>
      </c>
      <c r="N74" s="276">
        <v>2524.0500000000002</v>
      </c>
      <c r="O74" s="291">
        <v>17709000</v>
      </c>
      <c r="P74" s="292">
        <v>1.6776905057186164E-2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2826.7</v>
      </c>
      <c r="F75" s="288">
        <v>2818.6833333333329</v>
      </c>
      <c r="G75" s="289">
        <v>2804.4666666666658</v>
      </c>
      <c r="H75" s="289">
        <v>2782.2333333333327</v>
      </c>
      <c r="I75" s="289">
        <v>2768.0166666666655</v>
      </c>
      <c r="J75" s="289">
        <v>2840.9166666666661</v>
      </c>
      <c r="K75" s="289">
        <v>2855.1333333333332</v>
      </c>
      <c r="L75" s="289">
        <v>2877.3666666666663</v>
      </c>
      <c r="M75" s="276">
        <v>2832.9</v>
      </c>
      <c r="N75" s="276">
        <v>2796.45</v>
      </c>
      <c r="O75" s="291">
        <v>776800</v>
      </c>
      <c r="P75" s="292">
        <v>5.5434782608695651E-2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1508.25</v>
      </c>
      <c r="F76" s="404">
        <v>1507.6499999999999</v>
      </c>
      <c r="G76" s="405">
        <v>1496.1499999999996</v>
      </c>
      <c r="H76" s="405">
        <v>1484.0499999999997</v>
      </c>
      <c r="I76" s="405">
        <v>1472.5499999999995</v>
      </c>
      <c r="J76" s="405">
        <v>1519.7499999999998</v>
      </c>
      <c r="K76" s="405">
        <v>1531.2500000000002</v>
      </c>
      <c r="L76" s="405">
        <v>1543.35</v>
      </c>
      <c r="M76" s="406">
        <v>1519.15</v>
      </c>
      <c r="N76" s="406">
        <v>1495.55</v>
      </c>
      <c r="O76" s="407">
        <v>25479850</v>
      </c>
      <c r="P76" s="408">
        <v>3.2333541313842591E-2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672.1</v>
      </c>
      <c r="F77" s="288">
        <v>671.58333333333337</v>
      </c>
      <c r="G77" s="289">
        <v>668.36666666666679</v>
      </c>
      <c r="H77" s="289">
        <v>664.63333333333344</v>
      </c>
      <c r="I77" s="289">
        <v>661.41666666666686</v>
      </c>
      <c r="J77" s="289">
        <v>675.31666666666672</v>
      </c>
      <c r="K77" s="289">
        <v>678.53333333333319</v>
      </c>
      <c r="L77" s="289">
        <v>682.26666666666665</v>
      </c>
      <c r="M77" s="276">
        <v>674.8</v>
      </c>
      <c r="N77" s="276">
        <v>667.85</v>
      </c>
      <c r="O77" s="291">
        <v>13718100</v>
      </c>
      <c r="P77" s="292">
        <v>-4.9176578225068615E-2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2910.3</v>
      </c>
      <c r="F78" s="288">
        <v>2928.4333333333329</v>
      </c>
      <c r="G78" s="289">
        <v>2883.8666666666659</v>
      </c>
      <c r="H78" s="289">
        <v>2857.4333333333329</v>
      </c>
      <c r="I78" s="289">
        <v>2812.8666666666659</v>
      </c>
      <c r="J78" s="289">
        <v>2954.8666666666659</v>
      </c>
      <c r="K78" s="289">
        <v>2999.4333333333325</v>
      </c>
      <c r="L78" s="289">
        <v>3025.8666666666659</v>
      </c>
      <c r="M78" s="276">
        <v>2973</v>
      </c>
      <c r="N78" s="276">
        <v>2902</v>
      </c>
      <c r="O78" s="291">
        <v>3924000</v>
      </c>
      <c r="P78" s="292">
        <v>-4.7965645243467504E-2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389.2</v>
      </c>
      <c r="F79" s="288">
        <v>387.5</v>
      </c>
      <c r="G79" s="289">
        <v>381.45</v>
      </c>
      <c r="H79" s="289">
        <v>373.7</v>
      </c>
      <c r="I79" s="289">
        <v>367.65</v>
      </c>
      <c r="J79" s="289">
        <v>395.25</v>
      </c>
      <c r="K79" s="289">
        <v>401.29999999999995</v>
      </c>
      <c r="L79" s="289">
        <v>409.05</v>
      </c>
      <c r="M79" s="276">
        <v>393.55</v>
      </c>
      <c r="N79" s="276">
        <v>379.75</v>
      </c>
      <c r="O79" s="291">
        <v>32299450</v>
      </c>
      <c r="P79" s="292">
        <v>-4.2205929231750081E-2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285.2</v>
      </c>
      <c r="F80" s="288">
        <v>282.41666666666669</v>
      </c>
      <c r="G80" s="289">
        <v>278.28333333333336</v>
      </c>
      <c r="H80" s="289">
        <v>271.36666666666667</v>
      </c>
      <c r="I80" s="289">
        <v>267.23333333333335</v>
      </c>
      <c r="J80" s="289">
        <v>289.33333333333337</v>
      </c>
      <c r="K80" s="289">
        <v>293.4666666666667</v>
      </c>
      <c r="L80" s="289">
        <v>300.38333333333338</v>
      </c>
      <c r="M80" s="276">
        <v>286.55</v>
      </c>
      <c r="N80" s="276">
        <v>275.5</v>
      </c>
      <c r="O80" s="291">
        <v>29764800</v>
      </c>
      <c r="P80" s="292">
        <v>1.8571560565462442E-2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2341.9499999999998</v>
      </c>
      <c r="F81" s="288">
        <v>2342.4999999999995</v>
      </c>
      <c r="G81" s="289">
        <v>2315.1499999999992</v>
      </c>
      <c r="H81" s="289">
        <v>2288.3499999999995</v>
      </c>
      <c r="I81" s="289">
        <v>2260.9999999999991</v>
      </c>
      <c r="J81" s="289">
        <v>2369.2999999999993</v>
      </c>
      <c r="K81" s="289">
        <v>2396.6499999999996</v>
      </c>
      <c r="L81" s="289">
        <v>2423.4499999999994</v>
      </c>
      <c r="M81" s="276">
        <v>2369.85</v>
      </c>
      <c r="N81" s="276">
        <v>2315.6999999999998</v>
      </c>
      <c r="O81" s="291">
        <v>7526400</v>
      </c>
      <c r="P81" s="292">
        <v>3.6180406410044608E-2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217.3</v>
      </c>
      <c r="F82" s="288">
        <v>218.51666666666665</v>
      </c>
      <c r="G82" s="289">
        <v>214.43333333333331</v>
      </c>
      <c r="H82" s="289">
        <v>211.56666666666666</v>
      </c>
      <c r="I82" s="289">
        <v>207.48333333333332</v>
      </c>
      <c r="J82" s="289">
        <v>221.3833333333333</v>
      </c>
      <c r="K82" s="289">
        <v>225.46666666666667</v>
      </c>
      <c r="L82" s="289">
        <v>228.33333333333329</v>
      </c>
      <c r="M82" s="276">
        <v>222.6</v>
      </c>
      <c r="N82" s="276">
        <v>215.65</v>
      </c>
      <c r="O82" s="291">
        <v>27196300</v>
      </c>
      <c r="P82" s="292">
        <v>-7.5260883314008639E-2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647.04999999999995</v>
      </c>
      <c r="F83" s="288">
        <v>646.38333333333333</v>
      </c>
      <c r="G83" s="289">
        <v>639.06666666666661</v>
      </c>
      <c r="H83" s="289">
        <v>631.08333333333326</v>
      </c>
      <c r="I83" s="289">
        <v>623.76666666666654</v>
      </c>
      <c r="J83" s="289">
        <v>654.36666666666667</v>
      </c>
      <c r="K83" s="289">
        <v>661.68333333333351</v>
      </c>
      <c r="L83" s="289">
        <v>669.66666666666674</v>
      </c>
      <c r="M83" s="276">
        <v>653.70000000000005</v>
      </c>
      <c r="N83" s="276">
        <v>638.4</v>
      </c>
      <c r="O83" s="291">
        <v>78067000</v>
      </c>
      <c r="P83" s="292">
        <v>3.8104293132450819E-2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1494.95</v>
      </c>
      <c r="F84" s="288">
        <v>1513.8166666666668</v>
      </c>
      <c r="G84" s="289">
        <v>1470.7333333333336</v>
      </c>
      <c r="H84" s="289">
        <v>1446.5166666666667</v>
      </c>
      <c r="I84" s="289">
        <v>1403.4333333333334</v>
      </c>
      <c r="J84" s="289">
        <v>1538.0333333333338</v>
      </c>
      <c r="K84" s="289">
        <v>1581.1166666666672</v>
      </c>
      <c r="L84" s="289">
        <v>1605.3333333333339</v>
      </c>
      <c r="M84" s="276">
        <v>1556.9</v>
      </c>
      <c r="N84" s="276">
        <v>1489.6</v>
      </c>
      <c r="O84" s="291">
        <v>1190850</v>
      </c>
      <c r="P84" s="292">
        <v>3.0147058823529412E-2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555.20000000000005</v>
      </c>
      <c r="F85" s="288">
        <v>551.85</v>
      </c>
      <c r="G85" s="289">
        <v>546.75</v>
      </c>
      <c r="H85" s="289">
        <v>538.29999999999995</v>
      </c>
      <c r="I85" s="289">
        <v>533.19999999999993</v>
      </c>
      <c r="J85" s="289">
        <v>560.30000000000007</v>
      </c>
      <c r="K85" s="289">
        <v>565.4000000000002</v>
      </c>
      <c r="L85" s="289">
        <v>573.85000000000014</v>
      </c>
      <c r="M85" s="276">
        <v>556.95000000000005</v>
      </c>
      <c r="N85" s="276">
        <v>543.4</v>
      </c>
      <c r="O85" s="291">
        <v>7218000</v>
      </c>
      <c r="P85" s="292">
        <v>-2.9643073200241985E-2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8.65</v>
      </c>
      <c r="F86" s="288">
        <v>8.6333333333333346</v>
      </c>
      <c r="G86" s="289">
        <v>8.56666666666667</v>
      </c>
      <c r="H86" s="289">
        <v>8.4833333333333361</v>
      </c>
      <c r="I86" s="289">
        <v>8.4166666666666714</v>
      </c>
      <c r="J86" s="289">
        <v>8.7166666666666686</v>
      </c>
      <c r="K86" s="289">
        <v>8.783333333333335</v>
      </c>
      <c r="L86" s="289">
        <v>8.8666666666666671</v>
      </c>
      <c r="M86" s="276">
        <v>8.6999999999999993</v>
      </c>
      <c r="N86" s="276">
        <v>8.5500000000000007</v>
      </c>
      <c r="O86" s="291">
        <v>727300000</v>
      </c>
      <c r="P86" s="292">
        <v>8.9212705734353706E-2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59.55</v>
      </c>
      <c r="F87" s="288">
        <v>58.949999999999996</v>
      </c>
      <c r="G87" s="289">
        <v>57.899999999999991</v>
      </c>
      <c r="H87" s="289">
        <v>56.249999999999993</v>
      </c>
      <c r="I87" s="289">
        <v>55.199999999999989</v>
      </c>
      <c r="J87" s="289">
        <v>60.599999999999994</v>
      </c>
      <c r="K87" s="289">
        <v>61.649999999999991</v>
      </c>
      <c r="L87" s="289">
        <v>63.3</v>
      </c>
      <c r="M87" s="276">
        <v>60</v>
      </c>
      <c r="N87" s="276">
        <v>57.3</v>
      </c>
      <c r="O87" s="291">
        <v>147354500</v>
      </c>
      <c r="P87" s="292">
        <v>-2.9774191530618627E-2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508.25</v>
      </c>
      <c r="F88" s="288">
        <v>507.48333333333335</v>
      </c>
      <c r="G88" s="289">
        <v>503.36666666666667</v>
      </c>
      <c r="H88" s="289">
        <v>498.48333333333335</v>
      </c>
      <c r="I88" s="289">
        <v>494.36666666666667</v>
      </c>
      <c r="J88" s="289">
        <v>512.36666666666667</v>
      </c>
      <c r="K88" s="289">
        <v>516.48333333333335</v>
      </c>
      <c r="L88" s="289">
        <v>521.36666666666667</v>
      </c>
      <c r="M88" s="276">
        <v>511.6</v>
      </c>
      <c r="N88" s="276">
        <v>502.6</v>
      </c>
      <c r="O88" s="291">
        <v>6360750</v>
      </c>
      <c r="P88" s="292">
        <v>-2.6515151515151516E-2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1688.85</v>
      </c>
      <c r="F89" s="288">
        <v>1692.7166666666665</v>
      </c>
      <c r="G89" s="289">
        <v>1672.883333333333</v>
      </c>
      <c r="H89" s="289">
        <v>1656.9166666666665</v>
      </c>
      <c r="I89" s="289">
        <v>1637.083333333333</v>
      </c>
      <c r="J89" s="289">
        <v>1708.6833333333329</v>
      </c>
      <c r="K89" s="289">
        <v>1728.5166666666664</v>
      </c>
      <c r="L89" s="289">
        <v>1744.4833333333329</v>
      </c>
      <c r="M89" s="276">
        <v>1712.55</v>
      </c>
      <c r="N89" s="276">
        <v>1676.75</v>
      </c>
      <c r="O89" s="291">
        <v>3634000</v>
      </c>
      <c r="P89" s="292">
        <v>-8.4583901773533417E-3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1006.75</v>
      </c>
      <c r="F90" s="288">
        <v>1009.8666666666668</v>
      </c>
      <c r="G90" s="289">
        <v>995.8333333333336</v>
      </c>
      <c r="H90" s="289">
        <v>984.91666666666686</v>
      </c>
      <c r="I90" s="289">
        <v>970.88333333333367</v>
      </c>
      <c r="J90" s="289">
        <v>1020.7833333333335</v>
      </c>
      <c r="K90" s="289">
        <v>1034.8166666666668</v>
      </c>
      <c r="L90" s="289">
        <v>1045.7333333333336</v>
      </c>
      <c r="M90" s="276">
        <v>1023.9</v>
      </c>
      <c r="N90" s="276">
        <v>998.95</v>
      </c>
      <c r="O90" s="291">
        <v>20899800</v>
      </c>
      <c r="P90" s="292">
        <v>-1.1409110259684972E-2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243.05</v>
      </c>
      <c r="F91" s="288">
        <v>243.95000000000002</v>
      </c>
      <c r="G91" s="289">
        <v>241.65000000000003</v>
      </c>
      <c r="H91" s="289">
        <v>240.25000000000003</v>
      </c>
      <c r="I91" s="289">
        <v>237.95000000000005</v>
      </c>
      <c r="J91" s="289">
        <v>245.35000000000002</v>
      </c>
      <c r="K91" s="289">
        <v>247.65000000000003</v>
      </c>
      <c r="L91" s="289">
        <v>249.05</v>
      </c>
      <c r="M91" s="276">
        <v>246.25</v>
      </c>
      <c r="N91" s="276">
        <v>242.55</v>
      </c>
      <c r="O91" s="291">
        <v>11972800</v>
      </c>
      <c r="P91" s="292">
        <v>3.9915473115754874E-3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1351.8</v>
      </c>
      <c r="F92" s="404">
        <v>1355.6666666666667</v>
      </c>
      <c r="G92" s="405">
        <v>1344.6333333333334</v>
      </c>
      <c r="H92" s="405">
        <v>1337.4666666666667</v>
      </c>
      <c r="I92" s="405">
        <v>1326.4333333333334</v>
      </c>
      <c r="J92" s="405">
        <v>1362.8333333333335</v>
      </c>
      <c r="K92" s="405">
        <v>1373.8666666666668</v>
      </c>
      <c r="L92" s="405">
        <v>1381.0333333333335</v>
      </c>
      <c r="M92" s="406">
        <v>1366.7</v>
      </c>
      <c r="N92" s="406">
        <v>1348.5</v>
      </c>
      <c r="O92" s="407">
        <v>33577800</v>
      </c>
      <c r="P92" s="408">
        <v>4.4826556140547404E-2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109.5</v>
      </c>
      <c r="F93" s="288">
        <v>107.89999999999999</v>
      </c>
      <c r="G93" s="289">
        <v>105.94999999999999</v>
      </c>
      <c r="H93" s="289">
        <v>102.39999999999999</v>
      </c>
      <c r="I93" s="289">
        <v>100.44999999999999</v>
      </c>
      <c r="J93" s="289">
        <v>111.44999999999999</v>
      </c>
      <c r="K93" s="289">
        <v>113.4</v>
      </c>
      <c r="L93" s="289">
        <v>116.94999999999999</v>
      </c>
      <c r="M93" s="276">
        <v>109.85</v>
      </c>
      <c r="N93" s="276">
        <v>104.35</v>
      </c>
      <c r="O93" s="291">
        <v>86021000</v>
      </c>
      <c r="P93" s="292">
        <v>-1.8176422583277691E-2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1888.8</v>
      </c>
      <c r="F94" s="288">
        <v>1886.1833333333334</v>
      </c>
      <c r="G94" s="289">
        <v>1868.8666666666668</v>
      </c>
      <c r="H94" s="289">
        <v>1848.9333333333334</v>
      </c>
      <c r="I94" s="289">
        <v>1831.6166666666668</v>
      </c>
      <c r="J94" s="289">
        <v>1906.1166666666668</v>
      </c>
      <c r="K94" s="289">
        <v>1923.4333333333334</v>
      </c>
      <c r="L94" s="289">
        <v>1943.3666666666668</v>
      </c>
      <c r="M94" s="276">
        <v>1903.5</v>
      </c>
      <c r="N94" s="276">
        <v>1866.25</v>
      </c>
      <c r="O94" s="291">
        <v>1394250</v>
      </c>
      <c r="P94" s="292">
        <v>6.3335679099225895E-3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211.95</v>
      </c>
      <c r="F95" s="288">
        <v>210.93333333333331</v>
      </c>
      <c r="G95" s="289">
        <v>209.36666666666662</v>
      </c>
      <c r="H95" s="289">
        <v>206.7833333333333</v>
      </c>
      <c r="I95" s="289">
        <v>205.21666666666661</v>
      </c>
      <c r="J95" s="289">
        <v>213.51666666666662</v>
      </c>
      <c r="K95" s="289">
        <v>215.08333333333329</v>
      </c>
      <c r="L95" s="289">
        <v>217.66666666666663</v>
      </c>
      <c r="M95" s="276">
        <v>212.5</v>
      </c>
      <c r="N95" s="276">
        <v>208.35</v>
      </c>
      <c r="O95" s="291">
        <v>141980800</v>
      </c>
      <c r="P95" s="292">
        <v>2.3860620745355946E-2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397.75</v>
      </c>
      <c r="F96" s="288">
        <v>397.64999999999992</v>
      </c>
      <c r="G96" s="289">
        <v>390.24999999999983</v>
      </c>
      <c r="H96" s="289">
        <v>382.74999999999989</v>
      </c>
      <c r="I96" s="289">
        <v>375.3499999999998</v>
      </c>
      <c r="J96" s="289">
        <v>405.14999999999986</v>
      </c>
      <c r="K96" s="289">
        <v>412.54999999999995</v>
      </c>
      <c r="L96" s="289">
        <v>420.0499999999999</v>
      </c>
      <c r="M96" s="276">
        <v>405.05</v>
      </c>
      <c r="N96" s="276">
        <v>390.15</v>
      </c>
      <c r="O96" s="291">
        <v>34572500</v>
      </c>
      <c r="P96" s="292">
        <v>-4.4562664087329007E-2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682.6</v>
      </c>
      <c r="F97" s="288">
        <v>684.6</v>
      </c>
      <c r="G97" s="289">
        <v>670.2</v>
      </c>
      <c r="H97" s="289">
        <v>657.80000000000007</v>
      </c>
      <c r="I97" s="289">
        <v>643.40000000000009</v>
      </c>
      <c r="J97" s="289">
        <v>697</v>
      </c>
      <c r="K97" s="289">
        <v>711.39999999999986</v>
      </c>
      <c r="L97" s="289">
        <v>723.8</v>
      </c>
      <c r="M97" s="276">
        <v>699</v>
      </c>
      <c r="N97" s="276">
        <v>672.2</v>
      </c>
      <c r="O97" s="291">
        <v>38917800</v>
      </c>
      <c r="P97" s="292">
        <v>3.7687628235124726E-2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3019.8</v>
      </c>
      <c r="F98" s="288">
        <v>2993.25</v>
      </c>
      <c r="G98" s="289">
        <v>2931.6</v>
      </c>
      <c r="H98" s="289">
        <v>2843.4</v>
      </c>
      <c r="I98" s="289">
        <v>2781.75</v>
      </c>
      <c r="J98" s="289">
        <v>3081.45</v>
      </c>
      <c r="K98" s="289">
        <v>3143.0999999999995</v>
      </c>
      <c r="L98" s="289">
        <v>3231.2999999999997</v>
      </c>
      <c r="M98" s="276">
        <v>3054.9</v>
      </c>
      <c r="N98" s="276">
        <v>2905.05</v>
      </c>
      <c r="O98" s="291">
        <v>1309750</v>
      </c>
      <c r="P98" s="292">
        <v>-2.9095626389918458E-2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1763.05</v>
      </c>
      <c r="F99" s="288">
        <v>1765.5333333333331</v>
      </c>
      <c r="G99" s="289">
        <v>1744.9666666666662</v>
      </c>
      <c r="H99" s="289">
        <v>1726.8833333333332</v>
      </c>
      <c r="I99" s="289">
        <v>1706.3166666666664</v>
      </c>
      <c r="J99" s="289">
        <v>1783.6166666666661</v>
      </c>
      <c r="K99" s="289">
        <v>1804.1833333333332</v>
      </c>
      <c r="L99" s="289">
        <v>1822.266666666666</v>
      </c>
      <c r="M99" s="276">
        <v>1786.1</v>
      </c>
      <c r="N99" s="276">
        <v>1747.45</v>
      </c>
      <c r="O99" s="291">
        <v>14564000</v>
      </c>
      <c r="P99" s="292">
        <v>8.9108910891089105E-2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90.95</v>
      </c>
      <c r="F100" s="288">
        <v>90.966666666666683</v>
      </c>
      <c r="G100" s="289">
        <v>89.78333333333336</v>
      </c>
      <c r="H100" s="289">
        <v>88.616666666666674</v>
      </c>
      <c r="I100" s="289">
        <v>87.433333333333351</v>
      </c>
      <c r="J100" s="289">
        <v>92.133333333333368</v>
      </c>
      <c r="K100" s="289">
        <v>93.316666666666677</v>
      </c>
      <c r="L100" s="289">
        <v>94.483333333333377</v>
      </c>
      <c r="M100" s="276">
        <v>92.15</v>
      </c>
      <c r="N100" s="276">
        <v>89.8</v>
      </c>
      <c r="O100" s="291">
        <v>52419576</v>
      </c>
      <c r="P100" s="292">
        <v>8.5967831392124244E-2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2783.9</v>
      </c>
      <c r="F101" s="288">
        <v>2779.2999999999997</v>
      </c>
      <c r="G101" s="289">
        <v>2746.5999999999995</v>
      </c>
      <c r="H101" s="289">
        <v>2709.2999999999997</v>
      </c>
      <c r="I101" s="289">
        <v>2676.5999999999995</v>
      </c>
      <c r="J101" s="289">
        <v>2816.5999999999995</v>
      </c>
      <c r="K101" s="289">
        <v>2849.2999999999993</v>
      </c>
      <c r="L101" s="289">
        <v>2886.5999999999995</v>
      </c>
      <c r="M101" s="276">
        <v>2812</v>
      </c>
      <c r="N101" s="276">
        <v>2742</v>
      </c>
      <c r="O101" s="291">
        <v>552000</v>
      </c>
      <c r="P101" s="292">
        <v>-1.5165031222123104E-2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459.15</v>
      </c>
      <c r="F102" s="288">
        <v>458.23333333333329</v>
      </c>
      <c r="G102" s="289">
        <v>454.26666666666659</v>
      </c>
      <c r="H102" s="289">
        <v>449.38333333333333</v>
      </c>
      <c r="I102" s="289">
        <v>445.41666666666663</v>
      </c>
      <c r="J102" s="289">
        <v>463.11666666666656</v>
      </c>
      <c r="K102" s="289">
        <v>467.08333333333326</v>
      </c>
      <c r="L102" s="289">
        <v>471.96666666666653</v>
      </c>
      <c r="M102" s="276">
        <v>462.2</v>
      </c>
      <c r="N102" s="276">
        <v>453.35</v>
      </c>
      <c r="O102" s="291">
        <v>6286000</v>
      </c>
      <c r="P102" s="292">
        <v>2.5114155251141551E-2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1447.25</v>
      </c>
      <c r="F103" s="288">
        <v>1440.2166666666665</v>
      </c>
      <c r="G103" s="289">
        <v>1418.0333333333328</v>
      </c>
      <c r="H103" s="289">
        <v>1388.8166666666664</v>
      </c>
      <c r="I103" s="289">
        <v>1366.6333333333328</v>
      </c>
      <c r="J103" s="289">
        <v>1469.4333333333329</v>
      </c>
      <c r="K103" s="289">
        <v>1491.6166666666668</v>
      </c>
      <c r="L103" s="289">
        <v>1520.833333333333</v>
      </c>
      <c r="M103" s="276">
        <v>1462.4</v>
      </c>
      <c r="N103" s="276">
        <v>1411</v>
      </c>
      <c r="O103" s="291">
        <v>14168000</v>
      </c>
      <c r="P103" s="292">
        <v>1.3199555902792056E-2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3668.45</v>
      </c>
      <c r="F104" s="288">
        <v>3666.6833333333329</v>
      </c>
      <c r="G104" s="289">
        <v>3636.6666666666661</v>
      </c>
      <c r="H104" s="289">
        <v>3604.8833333333332</v>
      </c>
      <c r="I104" s="289">
        <v>3574.8666666666663</v>
      </c>
      <c r="J104" s="289">
        <v>3698.4666666666658</v>
      </c>
      <c r="K104" s="289">
        <v>3728.4833333333331</v>
      </c>
      <c r="L104" s="289">
        <v>3760.2666666666655</v>
      </c>
      <c r="M104" s="276">
        <v>3696.7</v>
      </c>
      <c r="N104" s="276">
        <v>3634.9</v>
      </c>
      <c r="O104" s="291">
        <v>726150</v>
      </c>
      <c r="P104" s="292">
        <v>-6.0182488837119005E-2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2597.0500000000002</v>
      </c>
      <c r="F105" s="288">
        <v>2613</v>
      </c>
      <c r="G105" s="289">
        <v>2575.3000000000002</v>
      </c>
      <c r="H105" s="289">
        <v>2553.5500000000002</v>
      </c>
      <c r="I105" s="289">
        <v>2515.8500000000004</v>
      </c>
      <c r="J105" s="289">
        <v>2634.75</v>
      </c>
      <c r="K105" s="289">
        <v>2672.45</v>
      </c>
      <c r="L105" s="289">
        <v>2694.2</v>
      </c>
      <c r="M105" s="276">
        <v>2650.7</v>
      </c>
      <c r="N105" s="276">
        <v>2591.25</v>
      </c>
      <c r="O105" s="291">
        <v>449800</v>
      </c>
      <c r="P105" s="292">
        <v>1.5808491418247517E-2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1202.4000000000001</v>
      </c>
      <c r="F106" s="288">
        <v>1213.0833333333333</v>
      </c>
      <c r="G106" s="289">
        <v>1187.4166666666665</v>
      </c>
      <c r="H106" s="289">
        <v>1172.4333333333332</v>
      </c>
      <c r="I106" s="289">
        <v>1146.7666666666664</v>
      </c>
      <c r="J106" s="289">
        <v>1228.0666666666666</v>
      </c>
      <c r="K106" s="289">
        <v>1253.7333333333331</v>
      </c>
      <c r="L106" s="289">
        <v>1268.7166666666667</v>
      </c>
      <c r="M106" s="276">
        <v>1238.75</v>
      </c>
      <c r="N106" s="276">
        <v>1198.0999999999999</v>
      </c>
      <c r="O106" s="291">
        <v>8977700</v>
      </c>
      <c r="P106" s="292">
        <v>2.2755882637745715E-2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810.55</v>
      </c>
      <c r="F107" s="288">
        <v>813.96666666666658</v>
      </c>
      <c r="G107" s="289">
        <v>803.63333333333321</v>
      </c>
      <c r="H107" s="289">
        <v>796.71666666666658</v>
      </c>
      <c r="I107" s="289">
        <v>786.38333333333321</v>
      </c>
      <c r="J107" s="289">
        <v>820.88333333333321</v>
      </c>
      <c r="K107" s="289">
        <v>831.21666666666647</v>
      </c>
      <c r="L107" s="289">
        <v>838.13333333333321</v>
      </c>
      <c r="M107" s="276">
        <v>824.3</v>
      </c>
      <c r="N107" s="276">
        <v>807.05</v>
      </c>
      <c r="O107" s="291">
        <v>10772300</v>
      </c>
      <c r="P107" s="292">
        <v>-1.2331256490134995E-3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163.5</v>
      </c>
      <c r="F108" s="288">
        <v>163.13333333333335</v>
      </c>
      <c r="G108" s="289">
        <v>160.91666666666671</v>
      </c>
      <c r="H108" s="289">
        <v>158.33333333333337</v>
      </c>
      <c r="I108" s="289">
        <v>156.11666666666673</v>
      </c>
      <c r="J108" s="289">
        <v>165.7166666666667</v>
      </c>
      <c r="K108" s="289">
        <v>167.93333333333334</v>
      </c>
      <c r="L108" s="289">
        <v>170.51666666666668</v>
      </c>
      <c r="M108" s="276">
        <v>165.35</v>
      </c>
      <c r="N108" s="276">
        <v>160.55000000000001</v>
      </c>
      <c r="O108" s="291">
        <v>43140000</v>
      </c>
      <c r="P108" s="292">
        <v>-3.2995606563256522E-2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160.85</v>
      </c>
      <c r="F109" s="288">
        <v>160.63333333333333</v>
      </c>
      <c r="G109" s="289">
        <v>159.66666666666666</v>
      </c>
      <c r="H109" s="289">
        <v>158.48333333333332</v>
      </c>
      <c r="I109" s="289">
        <v>157.51666666666665</v>
      </c>
      <c r="J109" s="289">
        <v>161.81666666666666</v>
      </c>
      <c r="K109" s="289">
        <v>162.78333333333336</v>
      </c>
      <c r="L109" s="289">
        <v>163.96666666666667</v>
      </c>
      <c r="M109" s="276">
        <v>161.6</v>
      </c>
      <c r="N109" s="276">
        <v>159.44999999999999</v>
      </c>
      <c r="O109" s="291">
        <v>27162000</v>
      </c>
      <c r="P109" s="292">
        <v>6.6431095406360427E-2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460.95</v>
      </c>
      <c r="F110" s="288">
        <v>461.08333333333331</v>
      </c>
      <c r="G110" s="289">
        <v>458.36666666666662</v>
      </c>
      <c r="H110" s="289">
        <v>455.7833333333333</v>
      </c>
      <c r="I110" s="289">
        <v>453.06666666666661</v>
      </c>
      <c r="J110" s="289">
        <v>463.66666666666663</v>
      </c>
      <c r="K110" s="289">
        <v>466.38333333333333</v>
      </c>
      <c r="L110" s="289">
        <v>468.96666666666664</v>
      </c>
      <c r="M110" s="276">
        <v>463.8</v>
      </c>
      <c r="N110" s="276">
        <v>458.5</v>
      </c>
      <c r="O110" s="291">
        <v>9100000</v>
      </c>
      <c r="P110" s="292">
        <v>1.3137385882876865E-2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6871.75</v>
      </c>
      <c r="F111" s="288">
        <v>6889.2166666666672</v>
      </c>
      <c r="G111" s="289">
        <v>6797.6333333333341</v>
      </c>
      <c r="H111" s="289">
        <v>6723.5166666666673</v>
      </c>
      <c r="I111" s="289">
        <v>6631.9333333333343</v>
      </c>
      <c r="J111" s="289">
        <v>6963.3333333333339</v>
      </c>
      <c r="K111" s="289">
        <v>7054.9166666666661</v>
      </c>
      <c r="L111" s="289">
        <v>7129.0333333333338</v>
      </c>
      <c r="M111" s="276">
        <v>6980.8</v>
      </c>
      <c r="N111" s="276">
        <v>6815.1</v>
      </c>
      <c r="O111" s="291">
        <v>2532600</v>
      </c>
      <c r="P111" s="292">
        <v>7.8796561604584526E-3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574.25</v>
      </c>
      <c r="F112" s="288">
        <v>582.81666666666672</v>
      </c>
      <c r="G112" s="289">
        <v>563.63333333333344</v>
      </c>
      <c r="H112" s="289">
        <v>553.01666666666677</v>
      </c>
      <c r="I112" s="289">
        <v>533.83333333333348</v>
      </c>
      <c r="J112" s="289">
        <v>593.43333333333339</v>
      </c>
      <c r="K112" s="289">
        <v>612.61666666666656</v>
      </c>
      <c r="L112" s="289">
        <v>623.23333333333335</v>
      </c>
      <c r="M112" s="276">
        <v>602</v>
      </c>
      <c r="N112" s="276">
        <v>572.20000000000005</v>
      </c>
      <c r="O112" s="291">
        <v>13768750</v>
      </c>
      <c r="P112" s="292">
        <v>3.964134025483719E-2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903.3</v>
      </c>
      <c r="F113" s="288">
        <v>906.2166666666667</v>
      </c>
      <c r="G113" s="289">
        <v>897.83333333333337</v>
      </c>
      <c r="H113" s="289">
        <v>892.36666666666667</v>
      </c>
      <c r="I113" s="289">
        <v>883.98333333333335</v>
      </c>
      <c r="J113" s="289">
        <v>911.68333333333339</v>
      </c>
      <c r="K113" s="289">
        <v>920.06666666666661</v>
      </c>
      <c r="L113" s="289">
        <v>925.53333333333342</v>
      </c>
      <c r="M113" s="276">
        <v>914.6</v>
      </c>
      <c r="N113" s="276">
        <v>900.75</v>
      </c>
      <c r="O113" s="291">
        <v>2216500</v>
      </c>
      <c r="P113" s="292">
        <v>-1.558891454965358E-2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1142.3</v>
      </c>
      <c r="F114" s="288">
        <v>1145.4166666666667</v>
      </c>
      <c r="G114" s="289">
        <v>1132.8833333333334</v>
      </c>
      <c r="H114" s="289">
        <v>1123.4666666666667</v>
      </c>
      <c r="I114" s="289">
        <v>1110.9333333333334</v>
      </c>
      <c r="J114" s="289">
        <v>1154.8333333333335</v>
      </c>
      <c r="K114" s="289">
        <v>1167.3666666666668</v>
      </c>
      <c r="L114" s="289">
        <v>1176.7833333333335</v>
      </c>
      <c r="M114" s="276">
        <v>1157.95</v>
      </c>
      <c r="N114" s="276">
        <v>1136</v>
      </c>
      <c r="O114" s="291">
        <v>1780800</v>
      </c>
      <c r="P114" s="292">
        <v>8.797653958944282E-2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2137.8000000000002</v>
      </c>
      <c r="F115" s="288">
        <v>2135.9</v>
      </c>
      <c r="G115" s="289">
        <v>2118.9</v>
      </c>
      <c r="H115" s="289">
        <v>2100</v>
      </c>
      <c r="I115" s="289">
        <v>2083</v>
      </c>
      <c r="J115" s="289">
        <v>2154.8000000000002</v>
      </c>
      <c r="K115" s="289">
        <v>2171.8000000000002</v>
      </c>
      <c r="L115" s="289">
        <v>2190.7000000000003</v>
      </c>
      <c r="M115" s="276">
        <v>2152.9</v>
      </c>
      <c r="N115" s="276">
        <v>2117</v>
      </c>
      <c r="O115" s="291">
        <v>1921600</v>
      </c>
      <c r="P115" s="292">
        <v>-2.8513650151668353E-2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241.15</v>
      </c>
      <c r="F116" s="288">
        <v>243.11666666666667</v>
      </c>
      <c r="G116" s="289">
        <v>238.53333333333336</v>
      </c>
      <c r="H116" s="289">
        <v>235.91666666666669</v>
      </c>
      <c r="I116" s="289">
        <v>231.33333333333337</v>
      </c>
      <c r="J116" s="289">
        <v>245.73333333333335</v>
      </c>
      <c r="K116" s="289">
        <v>250.31666666666666</v>
      </c>
      <c r="L116" s="289">
        <v>252.93333333333334</v>
      </c>
      <c r="M116" s="276">
        <v>247.7</v>
      </c>
      <c r="N116" s="276">
        <v>240.5</v>
      </c>
      <c r="O116" s="291">
        <v>30103500</v>
      </c>
      <c r="P116" s="292">
        <v>2.3806689679800024E-2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1828.4</v>
      </c>
      <c r="F117" s="288">
        <v>1826.4833333333333</v>
      </c>
      <c r="G117" s="289">
        <v>1807.9666666666667</v>
      </c>
      <c r="H117" s="289">
        <v>1787.5333333333333</v>
      </c>
      <c r="I117" s="289">
        <v>1769.0166666666667</v>
      </c>
      <c r="J117" s="289">
        <v>1846.9166666666667</v>
      </c>
      <c r="K117" s="289">
        <v>1865.4333333333336</v>
      </c>
      <c r="L117" s="289">
        <v>1885.8666666666668</v>
      </c>
      <c r="M117" s="276">
        <v>1845</v>
      </c>
      <c r="N117" s="276">
        <v>1806.05</v>
      </c>
      <c r="O117" s="291">
        <v>369850</v>
      </c>
      <c r="P117" s="292">
        <v>-0.11439688715953307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82690.600000000006</v>
      </c>
      <c r="F118" s="288">
        <v>82789.166666666672</v>
      </c>
      <c r="G118" s="289">
        <v>81953.583333333343</v>
      </c>
      <c r="H118" s="289">
        <v>81216.566666666666</v>
      </c>
      <c r="I118" s="289">
        <v>80380.983333333337</v>
      </c>
      <c r="J118" s="289">
        <v>83526.183333333349</v>
      </c>
      <c r="K118" s="289">
        <v>84361.766666666692</v>
      </c>
      <c r="L118" s="289">
        <v>85098.783333333355</v>
      </c>
      <c r="M118" s="276">
        <v>83624.75</v>
      </c>
      <c r="N118" s="276">
        <v>82052.149999999994</v>
      </c>
      <c r="O118" s="291">
        <v>48590</v>
      </c>
      <c r="P118" s="292">
        <v>1.2713630679449771E-2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1271.95</v>
      </c>
      <c r="F119" s="288">
        <v>1265.5</v>
      </c>
      <c r="G119" s="289">
        <v>1253.45</v>
      </c>
      <c r="H119" s="289">
        <v>1234.95</v>
      </c>
      <c r="I119" s="289">
        <v>1222.9000000000001</v>
      </c>
      <c r="J119" s="289">
        <v>1284</v>
      </c>
      <c r="K119" s="289">
        <v>1296.0500000000002</v>
      </c>
      <c r="L119" s="289">
        <v>1314.55</v>
      </c>
      <c r="M119" s="276">
        <v>1277.55</v>
      </c>
      <c r="N119" s="276">
        <v>1247</v>
      </c>
      <c r="O119" s="291">
        <v>2836500</v>
      </c>
      <c r="P119" s="292">
        <v>8.4911072862880091E-2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352.65</v>
      </c>
      <c r="F120" s="288">
        <v>351.4666666666667</v>
      </c>
      <c r="G120" s="289">
        <v>349.38333333333338</v>
      </c>
      <c r="H120" s="289">
        <v>346.11666666666667</v>
      </c>
      <c r="I120" s="289">
        <v>344.03333333333336</v>
      </c>
      <c r="J120" s="289">
        <v>354.73333333333341</v>
      </c>
      <c r="K120" s="289">
        <v>356.81666666666666</v>
      </c>
      <c r="L120" s="289">
        <v>360.08333333333343</v>
      </c>
      <c r="M120" s="276">
        <v>353.55</v>
      </c>
      <c r="N120" s="276">
        <v>348.2</v>
      </c>
      <c r="O120" s="291">
        <v>1230400</v>
      </c>
      <c r="P120" s="292">
        <v>8.7694483734087697E-2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73.650000000000006</v>
      </c>
      <c r="F121" s="288">
        <v>72.366666666666674</v>
      </c>
      <c r="G121" s="289">
        <v>70.733333333333348</v>
      </c>
      <c r="H121" s="289">
        <v>67.816666666666677</v>
      </c>
      <c r="I121" s="289">
        <v>66.183333333333351</v>
      </c>
      <c r="J121" s="289">
        <v>75.283333333333346</v>
      </c>
      <c r="K121" s="289">
        <v>76.916666666666671</v>
      </c>
      <c r="L121" s="289">
        <v>79.833333333333343</v>
      </c>
      <c r="M121" s="276">
        <v>74</v>
      </c>
      <c r="N121" s="276">
        <v>69.45</v>
      </c>
      <c r="O121" s="291">
        <v>77095000</v>
      </c>
      <c r="P121" s="292">
        <v>-4.6066470340765671E-2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4357</v>
      </c>
      <c r="F122" s="288">
        <v>4367.3666666666668</v>
      </c>
      <c r="G122" s="289">
        <v>4309.7833333333338</v>
      </c>
      <c r="H122" s="289">
        <v>4262.5666666666666</v>
      </c>
      <c r="I122" s="289">
        <v>4204.9833333333336</v>
      </c>
      <c r="J122" s="289">
        <v>4414.5833333333339</v>
      </c>
      <c r="K122" s="289">
        <v>4472.1666666666661</v>
      </c>
      <c r="L122" s="289">
        <v>4519.3833333333341</v>
      </c>
      <c r="M122" s="276">
        <v>4424.95</v>
      </c>
      <c r="N122" s="276">
        <v>4320.1499999999996</v>
      </c>
      <c r="O122" s="291">
        <v>1486750</v>
      </c>
      <c r="P122" s="292">
        <v>-2.5216441119609988E-4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3216.15</v>
      </c>
      <c r="F123" s="288">
        <v>3214.9666666666667</v>
      </c>
      <c r="G123" s="289">
        <v>3195.0833333333335</v>
      </c>
      <c r="H123" s="289">
        <v>3174.0166666666669</v>
      </c>
      <c r="I123" s="289">
        <v>3154.1333333333337</v>
      </c>
      <c r="J123" s="289">
        <v>3236.0333333333333</v>
      </c>
      <c r="K123" s="289">
        <v>3255.9166666666665</v>
      </c>
      <c r="L123" s="289">
        <v>3276.9833333333331</v>
      </c>
      <c r="M123" s="276">
        <v>3234.85</v>
      </c>
      <c r="N123" s="276">
        <v>3193.9</v>
      </c>
      <c r="O123" s="291">
        <v>412425</v>
      </c>
      <c r="P123" s="292">
        <v>-4.8859934853420191E-3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17370.650000000001</v>
      </c>
      <c r="F124" s="288">
        <v>17458.916666666668</v>
      </c>
      <c r="G124" s="289">
        <v>17227.933333333334</v>
      </c>
      <c r="H124" s="289">
        <v>17085.216666666667</v>
      </c>
      <c r="I124" s="289">
        <v>16854.233333333334</v>
      </c>
      <c r="J124" s="289">
        <v>17601.633333333335</v>
      </c>
      <c r="K124" s="289">
        <v>17832.616666666665</v>
      </c>
      <c r="L124" s="289">
        <v>17975.333333333336</v>
      </c>
      <c r="M124" s="276">
        <v>17689.900000000001</v>
      </c>
      <c r="N124" s="276">
        <v>17316.2</v>
      </c>
      <c r="O124" s="291">
        <v>261350</v>
      </c>
      <c r="P124" s="292">
        <v>-9.2873388931008338E-3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183.45</v>
      </c>
      <c r="F125" s="288">
        <v>179.95000000000002</v>
      </c>
      <c r="G125" s="289">
        <v>175.25000000000003</v>
      </c>
      <c r="H125" s="289">
        <v>167.05</v>
      </c>
      <c r="I125" s="289">
        <v>162.35000000000002</v>
      </c>
      <c r="J125" s="289">
        <v>188.15000000000003</v>
      </c>
      <c r="K125" s="289">
        <v>192.85000000000002</v>
      </c>
      <c r="L125" s="289">
        <v>201.05000000000004</v>
      </c>
      <c r="M125" s="276">
        <v>184.65</v>
      </c>
      <c r="N125" s="276">
        <v>171.75</v>
      </c>
      <c r="O125" s="291">
        <v>64373600</v>
      </c>
      <c r="P125" s="292">
        <v>3.0680111564042052E-2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112.85</v>
      </c>
      <c r="F126" s="288">
        <v>112.91666666666667</v>
      </c>
      <c r="G126" s="289">
        <v>111.98333333333335</v>
      </c>
      <c r="H126" s="289">
        <v>111.11666666666667</v>
      </c>
      <c r="I126" s="289">
        <v>110.18333333333335</v>
      </c>
      <c r="J126" s="289">
        <v>113.78333333333335</v>
      </c>
      <c r="K126" s="289">
        <v>114.71666666666665</v>
      </c>
      <c r="L126" s="289">
        <v>115.58333333333334</v>
      </c>
      <c r="M126" s="276">
        <v>113.85</v>
      </c>
      <c r="N126" s="276">
        <v>112.05</v>
      </c>
      <c r="O126" s="291">
        <v>83510700</v>
      </c>
      <c r="P126" s="292">
        <v>-2.7906343588347399E-3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113.4</v>
      </c>
      <c r="F127" s="288">
        <v>112.93333333333334</v>
      </c>
      <c r="G127" s="289">
        <v>111.46666666666667</v>
      </c>
      <c r="H127" s="289">
        <v>109.53333333333333</v>
      </c>
      <c r="I127" s="289">
        <v>108.06666666666666</v>
      </c>
      <c r="J127" s="289">
        <v>114.86666666666667</v>
      </c>
      <c r="K127" s="289">
        <v>116.33333333333334</v>
      </c>
      <c r="L127" s="289">
        <v>118.26666666666668</v>
      </c>
      <c r="M127" s="276">
        <v>114.4</v>
      </c>
      <c r="N127" s="276">
        <v>111</v>
      </c>
      <c r="O127" s="291">
        <v>48202000</v>
      </c>
      <c r="P127" s="292">
        <v>8.642832349878514E-2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30618.85</v>
      </c>
      <c r="F128" s="288">
        <v>30293.266666666666</v>
      </c>
      <c r="G128" s="289">
        <v>29725.583333333332</v>
      </c>
      <c r="H128" s="289">
        <v>28832.316666666666</v>
      </c>
      <c r="I128" s="289">
        <v>28264.633333333331</v>
      </c>
      <c r="J128" s="289">
        <v>31186.533333333333</v>
      </c>
      <c r="K128" s="289">
        <v>31754.216666666667</v>
      </c>
      <c r="L128" s="289">
        <v>32647.483333333334</v>
      </c>
      <c r="M128" s="276">
        <v>30860.95</v>
      </c>
      <c r="N128" s="276">
        <v>29400</v>
      </c>
      <c r="O128" s="291">
        <v>88560</v>
      </c>
      <c r="P128" s="292">
        <v>0.13844967219436946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1699.95</v>
      </c>
      <c r="F129" s="288">
        <v>1714.9833333333333</v>
      </c>
      <c r="G129" s="289">
        <v>1678.9666666666667</v>
      </c>
      <c r="H129" s="289">
        <v>1657.9833333333333</v>
      </c>
      <c r="I129" s="289">
        <v>1621.9666666666667</v>
      </c>
      <c r="J129" s="289">
        <v>1735.9666666666667</v>
      </c>
      <c r="K129" s="289">
        <v>1771.9833333333336</v>
      </c>
      <c r="L129" s="289">
        <v>1792.9666666666667</v>
      </c>
      <c r="M129" s="276">
        <v>1751</v>
      </c>
      <c r="N129" s="276">
        <v>1694</v>
      </c>
      <c r="O129" s="291">
        <v>3448500</v>
      </c>
      <c r="P129" s="292">
        <v>-1.1118996924532765E-2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238.6</v>
      </c>
      <c r="F130" s="288">
        <v>238.48333333333335</v>
      </c>
      <c r="G130" s="289">
        <v>236.1166666666667</v>
      </c>
      <c r="H130" s="289">
        <v>233.63333333333335</v>
      </c>
      <c r="I130" s="289">
        <v>231.26666666666671</v>
      </c>
      <c r="J130" s="289">
        <v>240.9666666666667</v>
      </c>
      <c r="K130" s="289">
        <v>243.33333333333337</v>
      </c>
      <c r="L130" s="289">
        <v>245.81666666666669</v>
      </c>
      <c r="M130" s="276">
        <v>240.85</v>
      </c>
      <c r="N130" s="276">
        <v>236</v>
      </c>
      <c r="O130" s="291">
        <v>17718000</v>
      </c>
      <c r="P130" s="292">
        <v>-1.7140955233815942E-2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119.55</v>
      </c>
      <c r="F131" s="288">
        <v>119.73333333333333</v>
      </c>
      <c r="G131" s="289">
        <v>118.81666666666666</v>
      </c>
      <c r="H131" s="289">
        <v>118.08333333333333</v>
      </c>
      <c r="I131" s="289">
        <v>117.16666666666666</v>
      </c>
      <c r="J131" s="289">
        <v>120.46666666666667</v>
      </c>
      <c r="K131" s="289">
        <v>121.38333333333333</v>
      </c>
      <c r="L131" s="289">
        <v>122.11666666666667</v>
      </c>
      <c r="M131" s="276">
        <v>120.65</v>
      </c>
      <c r="N131" s="276">
        <v>119</v>
      </c>
      <c r="O131" s="291">
        <v>39171600</v>
      </c>
      <c r="P131" s="292">
        <v>-4.1129154651692215E-2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5258.45</v>
      </c>
      <c r="F132" s="288">
        <v>5254.5</v>
      </c>
      <c r="G132" s="289">
        <v>5234</v>
      </c>
      <c r="H132" s="289">
        <v>5209.55</v>
      </c>
      <c r="I132" s="289">
        <v>5189.05</v>
      </c>
      <c r="J132" s="289">
        <v>5278.95</v>
      </c>
      <c r="K132" s="289">
        <v>5299.45</v>
      </c>
      <c r="L132" s="289">
        <v>5323.9</v>
      </c>
      <c r="M132" s="276">
        <v>5275</v>
      </c>
      <c r="N132" s="276">
        <v>5230.05</v>
      </c>
      <c r="O132" s="291">
        <v>247500</v>
      </c>
      <c r="P132" s="292">
        <v>1.7471736896197326E-2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2056.4499999999998</v>
      </c>
      <c r="F133" s="288">
        <v>2036.1499999999996</v>
      </c>
      <c r="G133" s="289">
        <v>2000.9499999999994</v>
      </c>
      <c r="H133" s="289">
        <v>1945.4499999999998</v>
      </c>
      <c r="I133" s="289">
        <v>1910.2499999999995</v>
      </c>
      <c r="J133" s="289">
        <v>2091.6499999999992</v>
      </c>
      <c r="K133" s="289">
        <v>2126.85</v>
      </c>
      <c r="L133" s="289">
        <v>2182.349999999999</v>
      </c>
      <c r="M133" s="276">
        <v>2071.35</v>
      </c>
      <c r="N133" s="276">
        <v>1980.65</v>
      </c>
      <c r="O133" s="291">
        <v>2412000</v>
      </c>
      <c r="P133" s="292">
        <v>9.9361896080218781E-2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2556.5500000000002</v>
      </c>
      <c r="F134" s="288">
        <v>2553.65</v>
      </c>
      <c r="G134" s="289">
        <v>2525.25</v>
      </c>
      <c r="H134" s="289">
        <v>2493.9499999999998</v>
      </c>
      <c r="I134" s="289">
        <v>2465.5499999999997</v>
      </c>
      <c r="J134" s="289">
        <v>2584.9500000000003</v>
      </c>
      <c r="K134" s="289">
        <v>2613.3500000000008</v>
      </c>
      <c r="L134" s="289">
        <v>2644.6500000000005</v>
      </c>
      <c r="M134" s="276">
        <v>2582.0500000000002</v>
      </c>
      <c r="N134" s="276">
        <v>2522.35</v>
      </c>
      <c r="O134" s="291">
        <v>688750</v>
      </c>
      <c r="P134" s="292">
        <v>-3.2314717246224096E-2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39.85</v>
      </c>
      <c r="F135" s="288">
        <v>39.5</v>
      </c>
      <c r="G135" s="289">
        <v>39</v>
      </c>
      <c r="H135" s="289">
        <v>38.15</v>
      </c>
      <c r="I135" s="289">
        <v>37.65</v>
      </c>
      <c r="J135" s="289">
        <v>40.35</v>
      </c>
      <c r="K135" s="289">
        <v>40.85</v>
      </c>
      <c r="L135" s="289">
        <v>41.7</v>
      </c>
      <c r="M135" s="276">
        <v>40</v>
      </c>
      <c r="N135" s="276">
        <v>38.65</v>
      </c>
      <c r="O135" s="291">
        <v>274528000</v>
      </c>
      <c r="P135" s="292">
        <v>-7.8567209065034102E-2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230.95</v>
      </c>
      <c r="F136" s="288">
        <v>231.0333333333333</v>
      </c>
      <c r="G136" s="289">
        <v>227.96666666666661</v>
      </c>
      <c r="H136" s="289">
        <v>224.98333333333332</v>
      </c>
      <c r="I136" s="289">
        <v>221.91666666666663</v>
      </c>
      <c r="J136" s="289">
        <v>234.01666666666659</v>
      </c>
      <c r="K136" s="289">
        <v>237.08333333333331</v>
      </c>
      <c r="L136" s="289">
        <v>240.06666666666658</v>
      </c>
      <c r="M136" s="276">
        <v>234.1</v>
      </c>
      <c r="N136" s="276">
        <v>228.05</v>
      </c>
      <c r="O136" s="291">
        <v>20176000</v>
      </c>
      <c r="P136" s="292">
        <v>-2.6630644538788113E-2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1245.7</v>
      </c>
      <c r="F137" s="288">
        <v>1249.3166666666666</v>
      </c>
      <c r="G137" s="289">
        <v>1236.3833333333332</v>
      </c>
      <c r="H137" s="289">
        <v>1227.0666666666666</v>
      </c>
      <c r="I137" s="289">
        <v>1214.1333333333332</v>
      </c>
      <c r="J137" s="289">
        <v>1258.6333333333332</v>
      </c>
      <c r="K137" s="289">
        <v>1271.5666666666666</v>
      </c>
      <c r="L137" s="289">
        <v>1280.8833333333332</v>
      </c>
      <c r="M137" s="276">
        <v>1262.25</v>
      </c>
      <c r="N137" s="276">
        <v>1240</v>
      </c>
      <c r="O137" s="291">
        <v>1769229</v>
      </c>
      <c r="P137" s="292">
        <v>-6.4557779212395097E-2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971.5</v>
      </c>
      <c r="F138" s="288">
        <v>975.80000000000007</v>
      </c>
      <c r="G138" s="289">
        <v>953.70000000000016</v>
      </c>
      <c r="H138" s="289">
        <v>935.90000000000009</v>
      </c>
      <c r="I138" s="289">
        <v>913.80000000000018</v>
      </c>
      <c r="J138" s="289">
        <v>993.60000000000014</v>
      </c>
      <c r="K138" s="289">
        <v>1015.7</v>
      </c>
      <c r="L138" s="289">
        <v>1033.5</v>
      </c>
      <c r="M138" s="276">
        <v>997.9</v>
      </c>
      <c r="N138" s="276">
        <v>958</v>
      </c>
      <c r="O138" s="291">
        <v>2468400</v>
      </c>
      <c r="P138" s="292">
        <v>0.11649365628604383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210.2</v>
      </c>
      <c r="F139" s="288">
        <v>209.51666666666665</v>
      </c>
      <c r="G139" s="289">
        <v>206.68333333333331</v>
      </c>
      <c r="H139" s="289">
        <v>203.16666666666666</v>
      </c>
      <c r="I139" s="289">
        <v>200.33333333333331</v>
      </c>
      <c r="J139" s="289">
        <v>213.0333333333333</v>
      </c>
      <c r="K139" s="289">
        <v>215.86666666666667</v>
      </c>
      <c r="L139" s="289">
        <v>219.3833333333333</v>
      </c>
      <c r="M139" s="276">
        <v>212.35</v>
      </c>
      <c r="N139" s="276">
        <v>206</v>
      </c>
      <c r="O139" s="291">
        <v>26636500</v>
      </c>
      <c r="P139" s="292">
        <v>8.2626119754832625E-2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145</v>
      </c>
      <c r="F140" s="288">
        <v>144.76666666666665</v>
      </c>
      <c r="G140" s="289">
        <v>143.33333333333331</v>
      </c>
      <c r="H140" s="289">
        <v>141.66666666666666</v>
      </c>
      <c r="I140" s="289">
        <v>140.23333333333332</v>
      </c>
      <c r="J140" s="289">
        <v>146.43333333333331</v>
      </c>
      <c r="K140" s="289">
        <v>147.86666666666665</v>
      </c>
      <c r="L140" s="289">
        <v>149.5333333333333</v>
      </c>
      <c r="M140" s="276">
        <v>146.19999999999999</v>
      </c>
      <c r="N140" s="276">
        <v>143.1</v>
      </c>
      <c r="O140" s="291">
        <v>16074000</v>
      </c>
      <c r="P140" s="292">
        <v>5.017640141121129E-2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1987.8</v>
      </c>
      <c r="F141" s="288">
        <v>1994.8833333333332</v>
      </c>
      <c r="G141" s="289">
        <v>1978.2666666666664</v>
      </c>
      <c r="H141" s="289">
        <v>1968.7333333333331</v>
      </c>
      <c r="I141" s="289">
        <v>1952.1166666666663</v>
      </c>
      <c r="J141" s="289">
        <v>2004.4166666666665</v>
      </c>
      <c r="K141" s="289">
        <v>2021.0333333333333</v>
      </c>
      <c r="L141" s="289">
        <v>2030.5666666666666</v>
      </c>
      <c r="M141" s="276">
        <v>2011.5</v>
      </c>
      <c r="N141" s="276">
        <v>1985.35</v>
      </c>
      <c r="O141" s="291">
        <v>30268750</v>
      </c>
      <c r="P141" s="292">
        <v>9.1762838530471877E-4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125.25</v>
      </c>
      <c r="F142" s="288">
        <v>123.05</v>
      </c>
      <c r="G142" s="289">
        <v>119.69999999999999</v>
      </c>
      <c r="H142" s="289">
        <v>114.14999999999999</v>
      </c>
      <c r="I142" s="289">
        <v>110.79999999999998</v>
      </c>
      <c r="J142" s="289">
        <v>128.6</v>
      </c>
      <c r="K142" s="289">
        <v>131.94999999999999</v>
      </c>
      <c r="L142" s="289">
        <v>137.5</v>
      </c>
      <c r="M142" s="276">
        <v>126.4</v>
      </c>
      <c r="N142" s="276">
        <v>117.5</v>
      </c>
      <c r="O142" s="291">
        <v>134045000</v>
      </c>
      <c r="P142" s="292">
        <v>-4.3195226147691057E-2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964.7</v>
      </c>
      <c r="F143" s="288">
        <v>967.5333333333333</v>
      </c>
      <c r="G143" s="289">
        <v>960.31666666666661</v>
      </c>
      <c r="H143" s="289">
        <v>955.93333333333328</v>
      </c>
      <c r="I143" s="289">
        <v>948.71666666666658</v>
      </c>
      <c r="J143" s="289">
        <v>971.91666666666663</v>
      </c>
      <c r="K143" s="289">
        <v>979.13333333333333</v>
      </c>
      <c r="L143" s="289">
        <v>983.51666666666665</v>
      </c>
      <c r="M143" s="276">
        <v>974.75</v>
      </c>
      <c r="N143" s="276">
        <v>963.15</v>
      </c>
      <c r="O143" s="291">
        <v>7895250</v>
      </c>
      <c r="P143" s="292">
        <v>-2.1199442119944213E-2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411.85</v>
      </c>
      <c r="F144" s="288">
        <v>412.01666666666665</v>
      </c>
      <c r="G144" s="289">
        <v>405.0333333333333</v>
      </c>
      <c r="H144" s="289">
        <v>398.21666666666664</v>
      </c>
      <c r="I144" s="289">
        <v>391.23333333333329</v>
      </c>
      <c r="J144" s="289">
        <v>418.83333333333331</v>
      </c>
      <c r="K144" s="289">
        <v>425.81666666666666</v>
      </c>
      <c r="L144" s="289">
        <v>432.63333333333333</v>
      </c>
      <c r="M144" s="276">
        <v>419</v>
      </c>
      <c r="N144" s="276">
        <v>405.2</v>
      </c>
      <c r="O144" s="291">
        <v>117318000</v>
      </c>
      <c r="P144" s="292">
        <v>-0.11128786673635889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26976.9</v>
      </c>
      <c r="F145" s="288">
        <v>27144.05</v>
      </c>
      <c r="G145" s="289">
        <v>26598.1</v>
      </c>
      <c r="H145" s="289">
        <v>26219.3</v>
      </c>
      <c r="I145" s="289">
        <v>25673.35</v>
      </c>
      <c r="J145" s="289">
        <v>27522.85</v>
      </c>
      <c r="K145" s="289">
        <v>28068.800000000003</v>
      </c>
      <c r="L145" s="289">
        <v>28447.599999999999</v>
      </c>
      <c r="M145" s="276">
        <v>27690</v>
      </c>
      <c r="N145" s="276">
        <v>26765.25</v>
      </c>
      <c r="O145" s="291">
        <v>176700</v>
      </c>
      <c r="P145" s="292">
        <v>4.2625745950554137E-3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2006.5</v>
      </c>
      <c r="F146" s="288">
        <v>2009.8333333333333</v>
      </c>
      <c r="G146" s="289">
        <v>1981.6666666666665</v>
      </c>
      <c r="H146" s="289">
        <v>1956.8333333333333</v>
      </c>
      <c r="I146" s="289">
        <v>1928.6666666666665</v>
      </c>
      <c r="J146" s="289">
        <v>2034.6666666666665</v>
      </c>
      <c r="K146" s="289">
        <v>2062.833333333333</v>
      </c>
      <c r="L146" s="289">
        <v>2087.6666666666665</v>
      </c>
      <c r="M146" s="276">
        <v>2038</v>
      </c>
      <c r="N146" s="276">
        <v>1985</v>
      </c>
      <c r="O146" s="291">
        <v>1065900</v>
      </c>
      <c r="P146" s="292">
        <v>2.404227212681638E-2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6424.35</v>
      </c>
      <c r="F147" s="288">
        <v>6443.833333333333</v>
      </c>
      <c r="G147" s="289">
        <v>6362.6666666666661</v>
      </c>
      <c r="H147" s="289">
        <v>6300.9833333333327</v>
      </c>
      <c r="I147" s="289">
        <v>6219.8166666666657</v>
      </c>
      <c r="J147" s="289">
        <v>6505.5166666666664</v>
      </c>
      <c r="K147" s="289">
        <v>6586.6833333333325</v>
      </c>
      <c r="L147" s="289">
        <v>6648.3666666666668</v>
      </c>
      <c r="M147" s="276">
        <v>6525</v>
      </c>
      <c r="N147" s="276">
        <v>6382.15</v>
      </c>
      <c r="O147" s="291">
        <v>442000</v>
      </c>
      <c r="P147" s="292">
        <v>1.1325028312570782E-3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1462.7</v>
      </c>
      <c r="F148" s="288">
        <v>1467.2666666666664</v>
      </c>
      <c r="G148" s="289">
        <v>1446.5333333333328</v>
      </c>
      <c r="H148" s="289">
        <v>1430.3666666666663</v>
      </c>
      <c r="I148" s="289">
        <v>1409.6333333333328</v>
      </c>
      <c r="J148" s="289">
        <v>1483.4333333333329</v>
      </c>
      <c r="K148" s="289">
        <v>1504.1666666666665</v>
      </c>
      <c r="L148" s="289">
        <v>1520.333333333333</v>
      </c>
      <c r="M148" s="276">
        <v>1488</v>
      </c>
      <c r="N148" s="276">
        <v>1451.1</v>
      </c>
      <c r="O148" s="291">
        <v>3430800</v>
      </c>
      <c r="P148" s="292">
        <v>-1.73006416131989E-2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692.5</v>
      </c>
      <c r="F149" s="288">
        <v>694.08333333333337</v>
      </c>
      <c r="G149" s="289">
        <v>688.86666666666679</v>
      </c>
      <c r="H149" s="289">
        <v>685.23333333333346</v>
      </c>
      <c r="I149" s="289">
        <v>680.01666666666688</v>
      </c>
      <c r="J149" s="289">
        <v>697.7166666666667</v>
      </c>
      <c r="K149" s="289">
        <v>702.93333333333317</v>
      </c>
      <c r="L149" s="289">
        <v>706.56666666666661</v>
      </c>
      <c r="M149" s="276">
        <v>699.3</v>
      </c>
      <c r="N149" s="276">
        <v>690.45</v>
      </c>
      <c r="O149" s="291">
        <v>47195400</v>
      </c>
      <c r="P149" s="292">
        <v>1.5449062657832973E-3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521.4</v>
      </c>
      <c r="F150" s="288">
        <v>521.86666666666667</v>
      </c>
      <c r="G150" s="289">
        <v>515.5333333333333</v>
      </c>
      <c r="H150" s="289">
        <v>509.66666666666663</v>
      </c>
      <c r="I150" s="289">
        <v>503.33333333333326</v>
      </c>
      <c r="J150" s="289">
        <v>527.73333333333335</v>
      </c>
      <c r="K150" s="289">
        <v>534.06666666666661</v>
      </c>
      <c r="L150" s="289">
        <v>539.93333333333339</v>
      </c>
      <c r="M150" s="276">
        <v>528.20000000000005</v>
      </c>
      <c r="N150" s="276">
        <v>516</v>
      </c>
      <c r="O150" s="291">
        <v>12736500</v>
      </c>
      <c r="P150" s="292">
        <v>-1.6220600162206E-2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709.95</v>
      </c>
      <c r="F151" s="288">
        <v>711.81666666666661</v>
      </c>
      <c r="G151" s="289">
        <v>702.73333333333323</v>
      </c>
      <c r="H151" s="289">
        <v>695.51666666666665</v>
      </c>
      <c r="I151" s="289">
        <v>686.43333333333328</v>
      </c>
      <c r="J151" s="289">
        <v>719.03333333333319</v>
      </c>
      <c r="K151" s="289">
        <v>728.11666666666667</v>
      </c>
      <c r="L151" s="289">
        <v>735.33333333333314</v>
      </c>
      <c r="M151" s="276">
        <v>720.9</v>
      </c>
      <c r="N151" s="276">
        <v>704.6</v>
      </c>
      <c r="O151" s="291">
        <v>9310000</v>
      </c>
      <c r="P151" s="292">
        <v>-3.1217481789802288E-2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641.75</v>
      </c>
      <c r="F152" s="288">
        <v>645.85</v>
      </c>
      <c r="G152" s="289">
        <v>636.90000000000009</v>
      </c>
      <c r="H152" s="289">
        <v>632.05000000000007</v>
      </c>
      <c r="I152" s="289">
        <v>623.10000000000014</v>
      </c>
      <c r="J152" s="289">
        <v>650.70000000000005</v>
      </c>
      <c r="K152" s="289">
        <v>659.65000000000009</v>
      </c>
      <c r="L152" s="289">
        <v>664.5</v>
      </c>
      <c r="M152" s="276">
        <v>654.79999999999995</v>
      </c>
      <c r="N152" s="276">
        <v>641</v>
      </c>
      <c r="O152" s="291">
        <v>7044300</v>
      </c>
      <c r="P152" s="292">
        <v>1.0652721286073988E-2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312.3</v>
      </c>
      <c r="F153" s="288">
        <v>312.93333333333334</v>
      </c>
      <c r="G153" s="289">
        <v>309.51666666666665</v>
      </c>
      <c r="H153" s="289">
        <v>306.73333333333329</v>
      </c>
      <c r="I153" s="289">
        <v>303.31666666666661</v>
      </c>
      <c r="J153" s="289">
        <v>315.7166666666667</v>
      </c>
      <c r="K153" s="289">
        <v>319.13333333333333</v>
      </c>
      <c r="L153" s="289">
        <v>321.91666666666674</v>
      </c>
      <c r="M153" s="276">
        <v>316.35000000000002</v>
      </c>
      <c r="N153" s="276">
        <v>310.14999999999998</v>
      </c>
      <c r="O153" s="291">
        <v>101830500</v>
      </c>
      <c r="P153" s="292">
        <v>-1.3201502430402121E-2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107.65</v>
      </c>
      <c r="F154" s="288">
        <v>106.89999999999999</v>
      </c>
      <c r="G154" s="289">
        <v>105.49999999999999</v>
      </c>
      <c r="H154" s="289">
        <v>103.35</v>
      </c>
      <c r="I154" s="289">
        <v>101.94999999999999</v>
      </c>
      <c r="J154" s="289">
        <v>109.04999999999998</v>
      </c>
      <c r="K154" s="289">
        <v>110.44999999999999</v>
      </c>
      <c r="L154" s="289">
        <v>112.59999999999998</v>
      </c>
      <c r="M154" s="276">
        <v>108.3</v>
      </c>
      <c r="N154" s="276">
        <v>104.75</v>
      </c>
      <c r="O154" s="291">
        <v>134568000</v>
      </c>
      <c r="P154" s="292">
        <v>4.0609666979851758E-2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1094.25</v>
      </c>
      <c r="F155" s="288">
        <v>1096.3333333333333</v>
      </c>
      <c r="G155" s="289">
        <v>1080.6666666666665</v>
      </c>
      <c r="H155" s="289">
        <v>1067.0833333333333</v>
      </c>
      <c r="I155" s="289">
        <v>1051.4166666666665</v>
      </c>
      <c r="J155" s="289">
        <v>1109.9166666666665</v>
      </c>
      <c r="K155" s="289">
        <v>1125.583333333333</v>
      </c>
      <c r="L155" s="289">
        <v>1139.1666666666665</v>
      </c>
      <c r="M155" s="276">
        <v>1112</v>
      </c>
      <c r="N155" s="276">
        <v>1082.75</v>
      </c>
      <c r="O155" s="291">
        <v>42661500</v>
      </c>
      <c r="P155" s="292">
        <v>3.5549961829698558E-2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3072.05</v>
      </c>
      <c r="F156" s="288">
        <v>3074.9166666666665</v>
      </c>
      <c r="G156" s="289">
        <v>3054.833333333333</v>
      </c>
      <c r="H156" s="289">
        <v>3037.6166666666663</v>
      </c>
      <c r="I156" s="289">
        <v>3017.5333333333328</v>
      </c>
      <c r="J156" s="289">
        <v>3092.1333333333332</v>
      </c>
      <c r="K156" s="289">
        <v>3112.2166666666662</v>
      </c>
      <c r="L156" s="289">
        <v>3129.4333333333334</v>
      </c>
      <c r="M156" s="276">
        <v>3095</v>
      </c>
      <c r="N156" s="276">
        <v>3057.7</v>
      </c>
      <c r="O156" s="291">
        <v>7788000</v>
      </c>
      <c r="P156" s="292">
        <v>6.78689160364553E-3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985.1</v>
      </c>
      <c r="F157" s="288">
        <v>984.41666666666663</v>
      </c>
      <c r="G157" s="289">
        <v>974.73333333333323</v>
      </c>
      <c r="H157" s="289">
        <v>964.36666666666656</v>
      </c>
      <c r="I157" s="289">
        <v>954.68333333333317</v>
      </c>
      <c r="J157" s="289">
        <v>994.7833333333333</v>
      </c>
      <c r="K157" s="289">
        <v>1004.4666666666667</v>
      </c>
      <c r="L157" s="289">
        <v>1014.8333333333334</v>
      </c>
      <c r="M157" s="276">
        <v>994.1</v>
      </c>
      <c r="N157" s="276">
        <v>974.05</v>
      </c>
      <c r="O157" s="291">
        <v>11663400</v>
      </c>
      <c r="P157" s="292">
        <v>-2.4119880940162166E-3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1523.75</v>
      </c>
      <c r="F158" s="288">
        <v>1523.0166666666667</v>
      </c>
      <c r="G158" s="289">
        <v>1509.7333333333333</v>
      </c>
      <c r="H158" s="289">
        <v>1495.7166666666667</v>
      </c>
      <c r="I158" s="289">
        <v>1482.4333333333334</v>
      </c>
      <c r="J158" s="289">
        <v>1537.0333333333333</v>
      </c>
      <c r="K158" s="289">
        <v>1550.3166666666666</v>
      </c>
      <c r="L158" s="289">
        <v>1564.3333333333333</v>
      </c>
      <c r="M158" s="276">
        <v>1536.3</v>
      </c>
      <c r="N158" s="276">
        <v>1509</v>
      </c>
      <c r="O158" s="291">
        <v>5008125</v>
      </c>
      <c r="P158" s="292">
        <v>-2.3614563532680218E-2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2720.1</v>
      </c>
      <c r="F159" s="288">
        <v>2722.3666666666668</v>
      </c>
      <c r="G159" s="289">
        <v>2706.7333333333336</v>
      </c>
      <c r="H159" s="289">
        <v>2693.3666666666668</v>
      </c>
      <c r="I159" s="289">
        <v>2677.7333333333336</v>
      </c>
      <c r="J159" s="289">
        <v>2735.7333333333336</v>
      </c>
      <c r="K159" s="289">
        <v>2751.3666666666668</v>
      </c>
      <c r="L159" s="289">
        <v>2764.7333333333336</v>
      </c>
      <c r="M159" s="276">
        <v>2738</v>
      </c>
      <c r="N159" s="276">
        <v>2709</v>
      </c>
      <c r="O159" s="291">
        <v>950000</v>
      </c>
      <c r="P159" s="292">
        <v>-1.1446409989594173E-2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440.05</v>
      </c>
      <c r="F160" s="288">
        <v>443.14999999999992</v>
      </c>
      <c r="G160" s="289">
        <v>434.54999999999984</v>
      </c>
      <c r="H160" s="289">
        <v>429.0499999999999</v>
      </c>
      <c r="I160" s="289">
        <v>420.44999999999982</v>
      </c>
      <c r="J160" s="289">
        <v>448.64999999999986</v>
      </c>
      <c r="K160" s="289">
        <v>457.24999999999989</v>
      </c>
      <c r="L160" s="289">
        <v>462.74999999999989</v>
      </c>
      <c r="M160" s="276">
        <v>451.75</v>
      </c>
      <c r="N160" s="276">
        <v>437.65</v>
      </c>
      <c r="O160" s="291">
        <v>2577000</v>
      </c>
      <c r="P160" s="292">
        <v>-0.15452755905511811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810.5</v>
      </c>
      <c r="F161" s="288">
        <v>818.75</v>
      </c>
      <c r="G161" s="289">
        <v>799.4</v>
      </c>
      <c r="H161" s="289">
        <v>788.3</v>
      </c>
      <c r="I161" s="289">
        <v>768.94999999999993</v>
      </c>
      <c r="J161" s="289">
        <v>829.85</v>
      </c>
      <c r="K161" s="289">
        <v>849.19999999999993</v>
      </c>
      <c r="L161" s="289">
        <v>860.30000000000007</v>
      </c>
      <c r="M161" s="276">
        <v>838.1</v>
      </c>
      <c r="N161" s="276">
        <v>807.65</v>
      </c>
      <c r="O161" s="291">
        <v>928000</v>
      </c>
      <c r="P161" s="292">
        <v>-7.1791153009427122E-2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621.4</v>
      </c>
      <c r="F162" s="288">
        <v>626.16666666666663</v>
      </c>
      <c r="G162" s="289">
        <v>614.83333333333326</v>
      </c>
      <c r="H162" s="289">
        <v>608.26666666666665</v>
      </c>
      <c r="I162" s="289">
        <v>596.93333333333328</v>
      </c>
      <c r="J162" s="289">
        <v>632.73333333333323</v>
      </c>
      <c r="K162" s="289">
        <v>644.06666666666649</v>
      </c>
      <c r="L162" s="289">
        <v>650.63333333333321</v>
      </c>
      <c r="M162" s="276">
        <v>637.5</v>
      </c>
      <c r="N162" s="276">
        <v>619.6</v>
      </c>
      <c r="O162" s="291">
        <v>5486600</v>
      </c>
      <c r="P162" s="292">
        <v>9.1035634743875285E-2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1274.8499999999999</v>
      </c>
      <c r="F163" s="288">
        <v>1279.1166666666666</v>
      </c>
      <c r="G163" s="289">
        <v>1266.833333333333</v>
      </c>
      <c r="H163" s="289">
        <v>1258.8166666666664</v>
      </c>
      <c r="I163" s="289">
        <v>1246.5333333333328</v>
      </c>
      <c r="J163" s="289">
        <v>1287.1333333333332</v>
      </c>
      <c r="K163" s="289">
        <v>1299.4166666666665</v>
      </c>
      <c r="L163" s="289">
        <v>1307.4333333333334</v>
      </c>
      <c r="M163" s="276">
        <v>1291.4000000000001</v>
      </c>
      <c r="N163" s="276">
        <v>1271.0999999999999</v>
      </c>
      <c r="O163" s="291">
        <v>1116500</v>
      </c>
      <c r="P163" s="292">
        <v>0.14583333333333334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6569.7</v>
      </c>
      <c r="F164" s="288">
        <v>6603.2</v>
      </c>
      <c r="G164" s="289">
        <v>6511.0999999999995</v>
      </c>
      <c r="H164" s="289">
        <v>6452.5</v>
      </c>
      <c r="I164" s="289">
        <v>6360.4</v>
      </c>
      <c r="J164" s="289">
        <v>6661.7999999999993</v>
      </c>
      <c r="K164" s="289">
        <v>6753.9</v>
      </c>
      <c r="L164" s="289">
        <v>6812.4999999999991</v>
      </c>
      <c r="M164" s="276">
        <v>6695.3</v>
      </c>
      <c r="N164" s="276">
        <v>6544.6</v>
      </c>
      <c r="O164" s="291">
        <v>2509600</v>
      </c>
      <c r="P164" s="292">
        <v>1.6485074324598E-2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789.7</v>
      </c>
      <c r="F165" s="288">
        <v>786.43333333333339</v>
      </c>
      <c r="G165" s="289">
        <v>778.26666666666677</v>
      </c>
      <c r="H165" s="289">
        <v>766.83333333333337</v>
      </c>
      <c r="I165" s="289">
        <v>758.66666666666674</v>
      </c>
      <c r="J165" s="289">
        <v>797.86666666666679</v>
      </c>
      <c r="K165" s="289">
        <v>806.0333333333333</v>
      </c>
      <c r="L165" s="289">
        <v>817.46666666666681</v>
      </c>
      <c r="M165" s="276">
        <v>794.6</v>
      </c>
      <c r="N165" s="276">
        <v>775</v>
      </c>
      <c r="O165" s="291">
        <v>20137000</v>
      </c>
      <c r="P165" s="292">
        <v>-1.6070634567744393E-2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275.55</v>
      </c>
      <c r="F166" s="288">
        <v>273.05</v>
      </c>
      <c r="G166" s="289">
        <v>268.40000000000003</v>
      </c>
      <c r="H166" s="289">
        <v>261.25</v>
      </c>
      <c r="I166" s="289">
        <v>256.60000000000002</v>
      </c>
      <c r="J166" s="289">
        <v>280.20000000000005</v>
      </c>
      <c r="K166" s="289">
        <v>284.85000000000002</v>
      </c>
      <c r="L166" s="289">
        <v>292.00000000000006</v>
      </c>
      <c r="M166" s="276">
        <v>277.7</v>
      </c>
      <c r="N166" s="276">
        <v>265.89999999999998</v>
      </c>
      <c r="O166" s="291">
        <v>122360100</v>
      </c>
      <c r="P166" s="292">
        <v>1.2752091137681531E-2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998.25</v>
      </c>
      <c r="F167" s="288">
        <v>999.93333333333339</v>
      </c>
      <c r="G167" s="289">
        <v>988.31666666666683</v>
      </c>
      <c r="H167" s="289">
        <v>978.38333333333344</v>
      </c>
      <c r="I167" s="289">
        <v>966.76666666666688</v>
      </c>
      <c r="J167" s="289">
        <v>1009.8666666666668</v>
      </c>
      <c r="K167" s="289">
        <v>1021.4833333333333</v>
      </c>
      <c r="L167" s="289">
        <v>1031.4166666666667</v>
      </c>
      <c r="M167" s="276">
        <v>1011.55</v>
      </c>
      <c r="N167" s="276">
        <v>990</v>
      </c>
      <c r="O167" s="291">
        <v>2913000</v>
      </c>
      <c r="P167" s="292">
        <v>6.9775982372383402E-2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513.70000000000005</v>
      </c>
      <c r="F168" s="288">
        <v>513.58333333333337</v>
      </c>
      <c r="G168" s="289">
        <v>509.2166666666667</v>
      </c>
      <c r="H168" s="289">
        <v>504.73333333333335</v>
      </c>
      <c r="I168" s="289">
        <v>500.36666666666667</v>
      </c>
      <c r="J168" s="289">
        <v>518.06666666666672</v>
      </c>
      <c r="K168" s="289">
        <v>522.43333333333328</v>
      </c>
      <c r="L168" s="289">
        <v>526.91666666666674</v>
      </c>
      <c r="M168" s="276">
        <v>517.95000000000005</v>
      </c>
      <c r="N168" s="276">
        <v>509.1</v>
      </c>
      <c r="O168" s="291">
        <v>32286400</v>
      </c>
      <c r="P168" s="292">
        <v>4.3543465894399336E-2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198.65</v>
      </c>
      <c r="F169" s="288">
        <v>197</v>
      </c>
      <c r="G169" s="289">
        <v>192.55</v>
      </c>
      <c r="H169" s="289">
        <v>186.45000000000002</v>
      </c>
      <c r="I169" s="289">
        <v>182.00000000000003</v>
      </c>
      <c r="J169" s="289">
        <v>203.1</v>
      </c>
      <c r="K169" s="289">
        <v>207.54999999999998</v>
      </c>
      <c r="L169" s="289">
        <v>213.64999999999998</v>
      </c>
      <c r="M169" s="276">
        <v>201.45</v>
      </c>
      <c r="N169" s="276">
        <v>190.9</v>
      </c>
      <c r="O169" s="291">
        <v>83454000</v>
      </c>
      <c r="P169" s="292">
        <v>-1.0000355884551051E-2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44341</v>
      </c>
    </row>
    <row r="7" spans="1:15">
      <c r="A7"/>
    </row>
    <row r="8" spans="1:15" ht="28.5" customHeight="1">
      <c r="A8" s="548" t="s">
        <v>16</v>
      </c>
      <c r="B8" s="549"/>
      <c r="C8" s="547" t="s">
        <v>19</v>
      </c>
      <c r="D8" s="547" t="s">
        <v>20</v>
      </c>
      <c r="E8" s="547" t="s">
        <v>21</v>
      </c>
      <c r="F8" s="547"/>
      <c r="G8" s="547"/>
      <c r="H8" s="547" t="s">
        <v>22</v>
      </c>
      <c r="I8" s="547"/>
      <c r="J8" s="547"/>
      <c r="K8" s="251"/>
      <c r="L8" s="259"/>
      <c r="M8" s="259"/>
    </row>
    <row r="9" spans="1:15" ht="36" customHeight="1">
      <c r="A9" s="543"/>
      <c r="B9" s="545"/>
      <c r="C9" s="550" t="s">
        <v>23</v>
      </c>
      <c r="D9" s="550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15197.7</v>
      </c>
      <c r="D10" s="275">
        <v>15199.800000000001</v>
      </c>
      <c r="E10" s="275">
        <v>15143.350000000002</v>
      </c>
      <c r="F10" s="275">
        <v>15089.000000000002</v>
      </c>
      <c r="G10" s="275">
        <v>15032.550000000003</v>
      </c>
      <c r="H10" s="275">
        <v>15254.150000000001</v>
      </c>
      <c r="I10" s="275">
        <v>15310.600000000002</v>
      </c>
      <c r="J10" s="275">
        <v>15364.95</v>
      </c>
      <c r="K10" s="274">
        <v>15256.25</v>
      </c>
      <c r="L10" s="274">
        <v>15145.45</v>
      </c>
      <c r="M10" s="279"/>
    </row>
    <row r="11" spans="1:15">
      <c r="A11" s="273">
        <v>2</v>
      </c>
      <c r="B11" s="254" t="s">
        <v>216</v>
      </c>
      <c r="C11" s="276">
        <v>34943.599999999999</v>
      </c>
      <c r="D11" s="256">
        <v>34896</v>
      </c>
      <c r="E11" s="256">
        <v>34575.9</v>
      </c>
      <c r="F11" s="256">
        <v>34208.200000000004</v>
      </c>
      <c r="G11" s="256">
        <v>33888.100000000006</v>
      </c>
      <c r="H11" s="256">
        <v>35263.699999999997</v>
      </c>
      <c r="I11" s="256">
        <v>35583.800000000003</v>
      </c>
      <c r="J11" s="256">
        <v>35951.499999999993</v>
      </c>
      <c r="K11" s="276">
        <v>35216.1</v>
      </c>
      <c r="L11" s="276">
        <v>34528.300000000003</v>
      </c>
      <c r="M11" s="279"/>
    </row>
    <row r="12" spans="1:15">
      <c r="A12" s="273">
        <v>3</v>
      </c>
      <c r="B12" s="262" t="s">
        <v>217</v>
      </c>
      <c r="C12" s="276">
        <v>1987.9</v>
      </c>
      <c r="D12" s="256">
        <v>1983.4666666666665</v>
      </c>
      <c r="E12" s="256">
        <v>1971.083333333333</v>
      </c>
      <c r="F12" s="256">
        <v>1954.2666666666667</v>
      </c>
      <c r="G12" s="256">
        <v>1941.8833333333332</v>
      </c>
      <c r="H12" s="256">
        <v>2000.2833333333328</v>
      </c>
      <c r="I12" s="256">
        <v>2012.6666666666665</v>
      </c>
      <c r="J12" s="256">
        <v>2029.4833333333327</v>
      </c>
      <c r="K12" s="276">
        <v>1995.85</v>
      </c>
      <c r="L12" s="276">
        <v>1966.65</v>
      </c>
      <c r="M12" s="279"/>
    </row>
    <row r="13" spans="1:15">
      <c r="A13" s="273">
        <v>4</v>
      </c>
      <c r="B13" s="254" t="s">
        <v>218</v>
      </c>
      <c r="C13" s="276">
        <v>4213.1499999999996</v>
      </c>
      <c r="D13" s="256">
        <v>4209.05</v>
      </c>
      <c r="E13" s="256">
        <v>4192.05</v>
      </c>
      <c r="F13" s="256">
        <v>4170.95</v>
      </c>
      <c r="G13" s="256">
        <v>4153.95</v>
      </c>
      <c r="H13" s="256">
        <v>4230.1500000000005</v>
      </c>
      <c r="I13" s="256">
        <v>4247.1500000000005</v>
      </c>
      <c r="J13" s="256">
        <v>4268.2500000000009</v>
      </c>
      <c r="K13" s="276">
        <v>4226.05</v>
      </c>
      <c r="L13" s="276">
        <v>4187.95</v>
      </c>
      <c r="M13" s="279"/>
    </row>
    <row r="14" spans="1:15">
      <c r="A14" s="273">
        <v>5</v>
      </c>
      <c r="B14" s="254" t="s">
        <v>219</v>
      </c>
      <c r="C14" s="276">
        <v>26144.2</v>
      </c>
      <c r="D14" s="256">
        <v>26179.383333333331</v>
      </c>
      <c r="E14" s="256">
        <v>26060.216666666664</v>
      </c>
      <c r="F14" s="256">
        <v>25976.233333333334</v>
      </c>
      <c r="G14" s="256">
        <v>25857.066666666666</v>
      </c>
      <c r="H14" s="256">
        <v>26263.366666666661</v>
      </c>
      <c r="I14" s="256">
        <v>26382.533333333333</v>
      </c>
      <c r="J14" s="256">
        <v>26466.516666666659</v>
      </c>
      <c r="K14" s="276">
        <v>26298.55</v>
      </c>
      <c r="L14" s="276">
        <v>26095.4</v>
      </c>
      <c r="M14" s="279"/>
    </row>
    <row r="15" spans="1:15">
      <c r="A15" s="273">
        <v>6</v>
      </c>
      <c r="B15" s="254" t="s">
        <v>220</v>
      </c>
      <c r="C15" s="276">
        <v>3523.65</v>
      </c>
      <c r="D15" s="256">
        <v>3501.7000000000003</v>
      </c>
      <c r="E15" s="256">
        <v>3475.0000000000005</v>
      </c>
      <c r="F15" s="256">
        <v>3426.3500000000004</v>
      </c>
      <c r="G15" s="256">
        <v>3399.6500000000005</v>
      </c>
      <c r="H15" s="256">
        <v>3550.3500000000004</v>
      </c>
      <c r="I15" s="256">
        <v>3577.05</v>
      </c>
      <c r="J15" s="256">
        <v>3625.7000000000003</v>
      </c>
      <c r="K15" s="276">
        <v>3528.4</v>
      </c>
      <c r="L15" s="276">
        <v>3453.05</v>
      </c>
      <c r="M15" s="279"/>
    </row>
    <row r="16" spans="1:15">
      <c r="A16" s="273">
        <v>7</v>
      </c>
      <c r="B16" s="254" t="s">
        <v>221</v>
      </c>
      <c r="C16" s="276">
        <v>7151.65</v>
      </c>
      <c r="D16" s="256">
        <v>7134.8999999999987</v>
      </c>
      <c r="E16" s="256">
        <v>7087.3999999999978</v>
      </c>
      <c r="F16" s="256">
        <v>7023.1499999999987</v>
      </c>
      <c r="G16" s="256">
        <v>6975.6499999999978</v>
      </c>
      <c r="H16" s="256">
        <v>7199.1499999999978</v>
      </c>
      <c r="I16" s="256">
        <v>7246.65</v>
      </c>
      <c r="J16" s="256">
        <v>7310.8999999999978</v>
      </c>
      <c r="K16" s="276">
        <v>7182.4</v>
      </c>
      <c r="L16" s="276">
        <v>7070.65</v>
      </c>
      <c r="M16" s="279"/>
    </row>
    <row r="17" spans="1:13">
      <c r="A17" s="273">
        <v>8</v>
      </c>
      <c r="B17" s="254" t="s">
        <v>38</v>
      </c>
      <c r="C17" s="254">
        <v>1984.45</v>
      </c>
      <c r="D17" s="256">
        <v>1978.45</v>
      </c>
      <c r="E17" s="256">
        <v>1959</v>
      </c>
      <c r="F17" s="256">
        <v>1933.55</v>
      </c>
      <c r="G17" s="256">
        <v>1914.1</v>
      </c>
      <c r="H17" s="256">
        <v>2003.9</v>
      </c>
      <c r="I17" s="256">
        <v>2023.3500000000004</v>
      </c>
      <c r="J17" s="256">
        <v>2048.8000000000002</v>
      </c>
      <c r="K17" s="254">
        <v>1997.9</v>
      </c>
      <c r="L17" s="254">
        <v>1953</v>
      </c>
      <c r="M17" s="254">
        <v>6.5739200000000002</v>
      </c>
    </row>
    <row r="18" spans="1:13">
      <c r="A18" s="273">
        <v>9</v>
      </c>
      <c r="B18" s="254" t="s">
        <v>222</v>
      </c>
      <c r="C18" s="254">
        <v>978.4</v>
      </c>
      <c r="D18" s="256">
        <v>979.5</v>
      </c>
      <c r="E18" s="256">
        <v>969.15</v>
      </c>
      <c r="F18" s="256">
        <v>959.9</v>
      </c>
      <c r="G18" s="256">
        <v>949.55</v>
      </c>
      <c r="H18" s="256">
        <v>988.75</v>
      </c>
      <c r="I18" s="256">
        <v>999.09999999999991</v>
      </c>
      <c r="J18" s="256">
        <v>1008.35</v>
      </c>
      <c r="K18" s="254">
        <v>989.85</v>
      </c>
      <c r="L18" s="254">
        <v>970.25</v>
      </c>
      <c r="M18" s="254">
        <v>8.3219499999999993</v>
      </c>
    </row>
    <row r="19" spans="1:13">
      <c r="A19" s="273">
        <v>10</v>
      </c>
      <c r="B19" s="254" t="s">
        <v>735</v>
      </c>
      <c r="C19" s="255">
        <v>1674.3</v>
      </c>
      <c r="D19" s="256">
        <v>1673.4333333333334</v>
      </c>
      <c r="E19" s="256">
        <v>1654.3666666666668</v>
      </c>
      <c r="F19" s="256">
        <v>1634.4333333333334</v>
      </c>
      <c r="G19" s="256">
        <v>1615.3666666666668</v>
      </c>
      <c r="H19" s="256">
        <v>1693.3666666666668</v>
      </c>
      <c r="I19" s="256">
        <v>1712.4333333333334</v>
      </c>
      <c r="J19" s="256">
        <v>1732.3666666666668</v>
      </c>
      <c r="K19" s="254">
        <v>1692.5</v>
      </c>
      <c r="L19" s="254">
        <v>1653.5</v>
      </c>
      <c r="M19" s="254">
        <v>6.3885300000000003</v>
      </c>
    </row>
    <row r="20" spans="1:13">
      <c r="A20" s="273">
        <v>11</v>
      </c>
      <c r="B20" s="254" t="s">
        <v>288</v>
      </c>
      <c r="C20" s="254">
        <v>16165.65</v>
      </c>
      <c r="D20" s="256">
        <v>16130.666666666666</v>
      </c>
      <c r="E20" s="256">
        <v>16062.783333333333</v>
      </c>
      <c r="F20" s="256">
        <v>15959.916666666666</v>
      </c>
      <c r="G20" s="256">
        <v>15892.033333333333</v>
      </c>
      <c r="H20" s="256">
        <v>16233.533333333333</v>
      </c>
      <c r="I20" s="256">
        <v>16301.416666666668</v>
      </c>
      <c r="J20" s="256">
        <v>16404.283333333333</v>
      </c>
      <c r="K20" s="254">
        <v>16198.55</v>
      </c>
      <c r="L20" s="254">
        <v>16027.8</v>
      </c>
      <c r="M20" s="254">
        <v>8.3000000000000004E-2</v>
      </c>
    </row>
    <row r="21" spans="1:13">
      <c r="A21" s="273">
        <v>12</v>
      </c>
      <c r="B21" s="254" t="s">
        <v>40</v>
      </c>
      <c r="C21" s="254">
        <v>1306.8</v>
      </c>
      <c r="D21" s="256">
        <v>1312.8166666666666</v>
      </c>
      <c r="E21" s="256">
        <v>1296.9833333333331</v>
      </c>
      <c r="F21" s="256">
        <v>1287.1666666666665</v>
      </c>
      <c r="G21" s="256">
        <v>1271.333333333333</v>
      </c>
      <c r="H21" s="256">
        <v>1322.6333333333332</v>
      </c>
      <c r="I21" s="256">
        <v>1338.4666666666667</v>
      </c>
      <c r="J21" s="256">
        <v>1348.2833333333333</v>
      </c>
      <c r="K21" s="254">
        <v>1328.65</v>
      </c>
      <c r="L21" s="254">
        <v>1303</v>
      </c>
      <c r="M21" s="254">
        <v>79.134110000000007</v>
      </c>
    </row>
    <row r="22" spans="1:13">
      <c r="A22" s="273">
        <v>13</v>
      </c>
      <c r="B22" s="254" t="s">
        <v>289</v>
      </c>
      <c r="C22" s="254">
        <v>1360.95</v>
      </c>
      <c r="D22" s="256">
        <v>1341.7</v>
      </c>
      <c r="E22" s="256">
        <v>1319.25</v>
      </c>
      <c r="F22" s="256">
        <v>1277.55</v>
      </c>
      <c r="G22" s="256">
        <v>1255.0999999999999</v>
      </c>
      <c r="H22" s="256">
        <v>1383.4</v>
      </c>
      <c r="I22" s="256">
        <v>1405.8500000000004</v>
      </c>
      <c r="J22" s="256">
        <v>1447.5500000000002</v>
      </c>
      <c r="K22" s="254">
        <v>1364.15</v>
      </c>
      <c r="L22" s="254">
        <v>1300</v>
      </c>
      <c r="M22" s="254">
        <v>19.067309999999999</v>
      </c>
    </row>
    <row r="23" spans="1:13">
      <c r="A23" s="273">
        <v>14</v>
      </c>
      <c r="B23" s="254" t="s">
        <v>41</v>
      </c>
      <c r="C23" s="254">
        <v>766.55</v>
      </c>
      <c r="D23" s="256">
        <v>764.34999999999991</v>
      </c>
      <c r="E23" s="256">
        <v>748.79999999999984</v>
      </c>
      <c r="F23" s="256">
        <v>731.05</v>
      </c>
      <c r="G23" s="256">
        <v>715.49999999999989</v>
      </c>
      <c r="H23" s="256">
        <v>782.0999999999998</v>
      </c>
      <c r="I23" s="256">
        <v>797.65</v>
      </c>
      <c r="J23" s="256">
        <v>815.39999999999975</v>
      </c>
      <c r="K23" s="254">
        <v>779.9</v>
      </c>
      <c r="L23" s="254">
        <v>746.6</v>
      </c>
      <c r="M23" s="254">
        <v>83.543970000000002</v>
      </c>
    </row>
    <row r="24" spans="1:13">
      <c r="A24" s="273">
        <v>15</v>
      </c>
      <c r="B24" s="254" t="s">
        <v>828</v>
      </c>
      <c r="C24" s="254">
        <v>1324.2</v>
      </c>
      <c r="D24" s="256">
        <v>1335.0666666666666</v>
      </c>
      <c r="E24" s="256">
        <v>1303.1333333333332</v>
      </c>
      <c r="F24" s="256">
        <v>1282.0666666666666</v>
      </c>
      <c r="G24" s="256">
        <v>1250.1333333333332</v>
      </c>
      <c r="H24" s="256">
        <v>1356.1333333333332</v>
      </c>
      <c r="I24" s="256">
        <v>1388.0666666666666</v>
      </c>
      <c r="J24" s="256">
        <v>1409.1333333333332</v>
      </c>
      <c r="K24" s="254">
        <v>1367</v>
      </c>
      <c r="L24" s="254">
        <v>1314</v>
      </c>
      <c r="M24" s="254">
        <v>44.871760000000002</v>
      </c>
    </row>
    <row r="25" spans="1:13">
      <c r="A25" s="273">
        <v>16</v>
      </c>
      <c r="B25" s="254" t="s">
        <v>290</v>
      </c>
      <c r="C25" s="254">
        <v>1526.5</v>
      </c>
      <c r="D25" s="256">
        <v>1502.3166666666666</v>
      </c>
      <c r="E25" s="256">
        <v>1478.1333333333332</v>
      </c>
      <c r="F25" s="256">
        <v>1429.7666666666667</v>
      </c>
      <c r="G25" s="256">
        <v>1405.5833333333333</v>
      </c>
      <c r="H25" s="256">
        <v>1550.6833333333332</v>
      </c>
      <c r="I25" s="256">
        <v>1574.8666666666666</v>
      </c>
      <c r="J25" s="256">
        <v>1623.2333333333331</v>
      </c>
      <c r="K25" s="254">
        <v>1526.5</v>
      </c>
      <c r="L25" s="254">
        <v>1453.95</v>
      </c>
      <c r="M25" s="254">
        <v>34.73556</v>
      </c>
    </row>
    <row r="26" spans="1:13">
      <c r="A26" s="273">
        <v>17</v>
      </c>
      <c r="B26" s="254" t="s">
        <v>223</v>
      </c>
      <c r="C26" s="254">
        <v>125.95</v>
      </c>
      <c r="D26" s="256">
        <v>125.78333333333335</v>
      </c>
      <c r="E26" s="256">
        <v>124.56666666666669</v>
      </c>
      <c r="F26" s="256">
        <v>123.18333333333335</v>
      </c>
      <c r="G26" s="256">
        <v>121.9666666666667</v>
      </c>
      <c r="H26" s="256">
        <v>127.16666666666669</v>
      </c>
      <c r="I26" s="256">
        <v>128.38333333333335</v>
      </c>
      <c r="J26" s="256">
        <v>129.76666666666668</v>
      </c>
      <c r="K26" s="254">
        <v>127</v>
      </c>
      <c r="L26" s="254">
        <v>124.4</v>
      </c>
      <c r="M26" s="254">
        <v>25.074000000000002</v>
      </c>
    </row>
    <row r="27" spans="1:13">
      <c r="A27" s="273">
        <v>18</v>
      </c>
      <c r="B27" s="254" t="s">
        <v>224</v>
      </c>
      <c r="C27" s="254">
        <v>191.55</v>
      </c>
      <c r="D27" s="256">
        <v>190.41666666666666</v>
      </c>
      <c r="E27" s="256">
        <v>187.33333333333331</v>
      </c>
      <c r="F27" s="256">
        <v>183.11666666666665</v>
      </c>
      <c r="G27" s="256">
        <v>180.0333333333333</v>
      </c>
      <c r="H27" s="256">
        <v>194.63333333333333</v>
      </c>
      <c r="I27" s="256">
        <v>197.71666666666664</v>
      </c>
      <c r="J27" s="256">
        <v>201.93333333333334</v>
      </c>
      <c r="K27" s="254">
        <v>193.5</v>
      </c>
      <c r="L27" s="254">
        <v>186.2</v>
      </c>
      <c r="M27" s="254">
        <v>19.813880000000001</v>
      </c>
    </row>
    <row r="28" spans="1:13">
      <c r="A28" s="273">
        <v>19</v>
      </c>
      <c r="B28" s="254" t="s">
        <v>225</v>
      </c>
      <c r="C28" s="254">
        <v>1955.65</v>
      </c>
      <c r="D28" s="256">
        <v>1958</v>
      </c>
      <c r="E28" s="256">
        <v>1930.2</v>
      </c>
      <c r="F28" s="256">
        <v>1904.75</v>
      </c>
      <c r="G28" s="256">
        <v>1876.95</v>
      </c>
      <c r="H28" s="256">
        <v>1983.45</v>
      </c>
      <c r="I28" s="256">
        <v>2011.2500000000002</v>
      </c>
      <c r="J28" s="256">
        <v>2036.7</v>
      </c>
      <c r="K28" s="254">
        <v>1985.8</v>
      </c>
      <c r="L28" s="254">
        <v>1932.55</v>
      </c>
      <c r="M28" s="254">
        <v>1.1287400000000001</v>
      </c>
    </row>
    <row r="29" spans="1:13">
      <c r="A29" s="273">
        <v>20</v>
      </c>
      <c r="B29" s="254" t="s">
        <v>294</v>
      </c>
      <c r="C29" s="254">
        <v>960.35</v>
      </c>
      <c r="D29" s="256">
        <v>962.54999999999984</v>
      </c>
      <c r="E29" s="256">
        <v>956.09999999999968</v>
      </c>
      <c r="F29" s="256">
        <v>951.8499999999998</v>
      </c>
      <c r="G29" s="256">
        <v>945.39999999999964</v>
      </c>
      <c r="H29" s="256">
        <v>966.79999999999973</v>
      </c>
      <c r="I29" s="256">
        <v>973.24999999999977</v>
      </c>
      <c r="J29" s="256">
        <v>977.49999999999977</v>
      </c>
      <c r="K29" s="254">
        <v>969</v>
      </c>
      <c r="L29" s="254">
        <v>958.3</v>
      </c>
      <c r="M29" s="254">
        <v>2.51248</v>
      </c>
    </row>
    <row r="30" spans="1:13">
      <c r="A30" s="273">
        <v>21</v>
      </c>
      <c r="B30" s="254" t="s">
        <v>226</v>
      </c>
      <c r="C30" s="254">
        <v>2996.15</v>
      </c>
      <c r="D30" s="256">
        <v>3010.1333333333337</v>
      </c>
      <c r="E30" s="256">
        <v>2973.4666666666672</v>
      </c>
      <c r="F30" s="256">
        <v>2950.7833333333333</v>
      </c>
      <c r="G30" s="256">
        <v>2914.1166666666668</v>
      </c>
      <c r="H30" s="256">
        <v>3032.8166666666675</v>
      </c>
      <c r="I30" s="256">
        <v>3069.4833333333345</v>
      </c>
      <c r="J30" s="256">
        <v>3092.1666666666679</v>
      </c>
      <c r="K30" s="254">
        <v>3046.8</v>
      </c>
      <c r="L30" s="254">
        <v>2987.45</v>
      </c>
      <c r="M30" s="254">
        <v>2.55748</v>
      </c>
    </row>
    <row r="31" spans="1:13">
      <c r="A31" s="273">
        <v>22</v>
      </c>
      <c r="B31" s="254" t="s">
        <v>44</v>
      </c>
      <c r="C31" s="254">
        <v>783.05</v>
      </c>
      <c r="D31" s="256">
        <v>786.18333333333339</v>
      </c>
      <c r="E31" s="256">
        <v>768.66666666666674</v>
      </c>
      <c r="F31" s="256">
        <v>754.2833333333333</v>
      </c>
      <c r="G31" s="256">
        <v>736.76666666666665</v>
      </c>
      <c r="H31" s="256">
        <v>800.56666666666683</v>
      </c>
      <c r="I31" s="256">
        <v>818.08333333333348</v>
      </c>
      <c r="J31" s="256">
        <v>832.46666666666692</v>
      </c>
      <c r="K31" s="254">
        <v>803.7</v>
      </c>
      <c r="L31" s="254">
        <v>771.8</v>
      </c>
      <c r="M31" s="254">
        <v>19.784310000000001</v>
      </c>
    </row>
    <row r="32" spans="1:13">
      <c r="A32" s="273">
        <v>23</v>
      </c>
      <c r="B32" s="254" t="s">
        <v>45</v>
      </c>
      <c r="C32" s="254">
        <v>326.2</v>
      </c>
      <c r="D32" s="256">
        <v>324.66666666666669</v>
      </c>
      <c r="E32" s="256">
        <v>321.03333333333336</v>
      </c>
      <c r="F32" s="256">
        <v>315.86666666666667</v>
      </c>
      <c r="G32" s="256">
        <v>312.23333333333335</v>
      </c>
      <c r="H32" s="256">
        <v>329.83333333333337</v>
      </c>
      <c r="I32" s="256">
        <v>333.4666666666667</v>
      </c>
      <c r="J32" s="256">
        <v>338.63333333333338</v>
      </c>
      <c r="K32" s="254">
        <v>328.3</v>
      </c>
      <c r="L32" s="254">
        <v>319.5</v>
      </c>
      <c r="M32" s="254">
        <v>48.758420000000001</v>
      </c>
    </row>
    <row r="33" spans="1:13">
      <c r="A33" s="273">
        <v>24</v>
      </c>
      <c r="B33" s="254" t="s">
        <v>46</v>
      </c>
      <c r="C33" s="254">
        <v>3261.1</v>
      </c>
      <c r="D33" s="256">
        <v>3262.0833333333335</v>
      </c>
      <c r="E33" s="256">
        <v>3239.166666666667</v>
      </c>
      <c r="F33" s="256">
        <v>3217.2333333333336</v>
      </c>
      <c r="G33" s="256">
        <v>3194.3166666666671</v>
      </c>
      <c r="H33" s="256">
        <v>3284.0166666666669</v>
      </c>
      <c r="I33" s="256">
        <v>3306.9333333333338</v>
      </c>
      <c r="J33" s="256">
        <v>3328.8666666666668</v>
      </c>
      <c r="K33" s="254">
        <v>3285</v>
      </c>
      <c r="L33" s="254">
        <v>3240.15</v>
      </c>
      <c r="M33" s="254">
        <v>6.1190899999999999</v>
      </c>
    </row>
    <row r="34" spans="1:13">
      <c r="A34" s="273">
        <v>25</v>
      </c>
      <c r="B34" s="254" t="s">
        <v>47</v>
      </c>
      <c r="C34" s="254">
        <v>218.95</v>
      </c>
      <c r="D34" s="256">
        <v>218.4</v>
      </c>
      <c r="E34" s="256">
        <v>216.05</v>
      </c>
      <c r="F34" s="256">
        <v>213.15</v>
      </c>
      <c r="G34" s="256">
        <v>210.8</v>
      </c>
      <c r="H34" s="256">
        <v>221.3</v>
      </c>
      <c r="I34" s="256">
        <v>223.64999999999998</v>
      </c>
      <c r="J34" s="256">
        <v>226.55</v>
      </c>
      <c r="K34" s="254">
        <v>220.75</v>
      </c>
      <c r="L34" s="254">
        <v>215.5</v>
      </c>
      <c r="M34" s="254">
        <v>46.24653</v>
      </c>
    </row>
    <row r="35" spans="1:13">
      <c r="A35" s="273">
        <v>26</v>
      </c>
      <c r="B35" s="254" t="s">
        <v>48</v>
      </c>
      <c r="C35" s="254">
        <v>125</v>
      </c>
      <c r="D35" s="256">
        <v>125.3</v>
      </c>
      <c r="E35" s="256">
        <v>124.14999999999999</v>
      </c>
      <c r="F35" s="256">
        <v>123.3</v>
      </c>
      <c r="G35" s="256">
        <v>122.14999999999999</v>
      </c>
      <c r="H35" s="256">
        <v>126.14999999999999</v>
      </c>
      <c r="I35" s="256">
        <v>127.3</v>
      </c>
      <c r="J35" s="256">
        <v>128.14999999999998</v>
      </c>
      <c r="K35" s="254">
        <v>126.45</v>
      </c>
      <c r="L35" s="254">
        <v>124.45</v>
      </c>
      <c r="M35" s="254">
        <v>95.551479999999998</v>
      </c>
    </row>
    <row r="36" spans="1:13">
      <c r="A36" s="273">
        <v>27</v>
      </c>
      <c r="B36" s="254" t="s">
        <v>50</v>
      </c>
      <c r="C36" s="254">
        <v>2819.2</v>
      </c>
      <c r="D36" s="256">
        <v>2825.4666666666667</v>
      </c>
      <c r="E36" s="256">
        <v>2801.9333333333334</v>
      </c>
      <c r="F36" s="256">
        <v>2784.6666666666665</v>
      </c>
      <c r="G36" s="256">
        <v>2761.1333333333332</v>
      </c>
      <c r="H36" s="256">
        <v>2842.7333333333336</v>
      </c>
      <c r="I36" s="256">
        <v>2866.2666666666673</v>
      </c>
      <c r="J36" s="256">
        <v>2883.5333333333338</v>
      </c>
      <c r="K36" s="254">
        <v>2849</v>
      </c>
      <c r="L36" s="254">
        <v>2808.2</v>
      </c>
      <c r="M36" s="254">
        <v>8.1309100000000001</v>
      </c>
    </row>
    <row r="37" spans="1:13">
      <c r="A37" s="273">
        <v>28</v>
      </c>
      <c r="B37" s="254" t="s">
        <v>52</v>
      </c>
      <c r="C37" s="254">
        <v>1013.75</v>
      </c>
      <c r="D37" s="256">
        <v>1014.8166666666666</v>
      </c>
      <c r="E37" s="256">
        <v>1008.0333333333332</v>
      </c>
      <c r="F37" s="256">
        <v>1002.3166666666666</v>
      </c>
      <c r="G37" s="256">
        <v>995.53333333333319</v>
      </c>
      <c r="H37" s="256">
        <v>1020.5333333333332</v>
      </c>
      <c r="I37" s="256">
        <v>1027.3166666666666</v>
      </c>
      <c r="J37" s="256">
        <v>1033.0333333333333</v>
      </c>
      <c r="K37" s="254">
        <v>1021.6</v>
      </c>
      <c r="L37" s="254">
        <v>1009.1</v>
      </c>
      <c r="M37" s="254">
        <v>12.499420000000001</v>
      </c>
    </row>
    <row r="38" spans="1:13">
      <c r="A38" s="273">
        <v>29</v>
      </c>
      <c r="B38" s="254" t="s">
        <v>227</v>
      </c>
      <c r="C38" s="254">
        <v>3040.45</v>
      </c>
      <c r="D38" s="256">
        <v>3041.7166666666667</v>
      </c>
      <c r="E38" s="256">
        <v>3018.7333333333336</v>
      </c>
      <c r="F38" s="256">
        <v>2997.0166666666669</v>
      </c>
      <c r="G38" s="256">
        <v>2974.0333333333338</v>
      </c>
      <c r="H38" s="256">
        <v>3063.4333333333334</v>
      </c>
      <c r="I38" s="256">
        <v>3086.4166666666661</v>
      </c>
      <c r="J38" s="256">
        <v>3108.1333333333332</v>
      </c>
      <c r="K38" s="254">
        <v>3064.7</v>
      </c>
      <c r="L38" s="254">
        <v>3020</v>
      </c>
      <c r="M38" s="254">
        <v>2.3682799999999999</v>
      </c>
    </row>
    <row r="39" spans="1:13">
      <c r="A39" s="273">
        <v>30</v>
      </c>
      <c r="B39" s="254" t="s">
        <v>54</v>
      </c>
      <c r="C39" s="254">
        <v>741.15</v>
      </c>
      <c r="D39" s="256">
        <v>738.4666666666667</v>
      </c>
      <c r="E39" s="256">
        <v>729.43333333333339</v>
      </c>
      <c r="F39" s="256">
        <v>717.7166666666667</v>
      </c>
      <c r="G39" s="256">
        <v>708.68333333333339</v>
      </c>
      <c r="H39" s="256">
        <v>750.18333333333339</v>
      </c>
      <c r="I39" s="256">
        <v>759.2166666666667</v>
      </c>
      <c r="J39" s="256">
        <v>770.93333333333339</v>
      </c>
      <c r="K39" s="254">
        <v>747.5</v>
      </c>
      <c r="L39" s="254">
        <v>726.75</v>
      </c>
      <c r="M39" s="254">
        <v>157.16900000000001</v>
      </c>
    </row>
    <row r="40" spans="1:13">
      <c r="A40" s="273">
        <v>31</v>
      </c>
      <c r="B40" s="254" t="s">
        <v>55</v>
      </c>
      <c r="C40" s="254">
        <v>4142.3</v>
      </c>
      <c r="D40" s="256">
        <v>4144.8500000000004</v>
      </c>
      <c r="E40" s="256">
        <v>4104.8500000000004</v>
      </c>
      <c r="F40" s="256">
        <v>4067.3999999999996</v>
      </c>
      <c r="G40" s="256">
        <v>4027.3999999999996</v>
      </c>
      <c r="H40" s="256">
        <v>4182.3000000000011</v>
      </c>
      <c r="I40" s="256">
        <v>4222.3000000000011</v>
      </c>
      <c r="J40" s="256">
        <v>4259.7500000000018</v>
      </c>
      <c r="K40" s="254">
        <v>4184.8500000000004</v>
      </c>
      <c r="L40" s="254">
        <v>4107.3999999999996</v>
      </c>
      <c r="M40" s="254">
        <v>5.0026700000000002</v>
      </c>
    </row>
    <row r="41" spans="1:13">
      <c r="A41" s="273">
        <v>32</v>
      </c>
      <c r="B41" s="254" t="s">
        <v>58</v>
      </c>
      <c r="C41" s="254">
        <v>5602.9</v>
      </c>
      <c r="D41" s="256">
        <v>5626.9666666666672</v>
      </c>
      <c r="E41" s="256">
        <v>5565.9333333333343</v>
      </c>
      <c r="F41" s="256">
        <v>5528.9666666666672</v>
      </c>
      <c r="G41" s="256">
        <v>5467.9333333333343</v>
      </c>
      <c r="H41" s="256">
        <v>5663.9333333333343</v>
      </c>
      <c r="I41" s="256">
        <v>5724.9666666666672</v>
      </c>
      <c r="J41" s="256">
        <v>5761.9333333333343</v>
      </c>
      <c r="K41" s="254">
        <v>5688</v>
      </c>
      <c r="L41" s="254">
        <v>5590</v>
      </c>
      <c r="M41" s="254">
        <v>12.150600000000001</v>
      </c>
    </row>
    <row r="42" spans="1:13">
      <c r="A42" s="273">
        <v>33</v>
      </c>
      <c r="B42" s="254" t="s">
        <v>57</v>
      </c>
      <c r="C42" s="254">
        <v>11166.8</v>
      </c>
      <c r="D42" s="256">
        <v>11208.933333333334</v>
      </c>
      <c r="E42" s="256">
        <v>11052.866666666669</v>
      </c>
      <c r="F42" s="256">
        <v>10938.933333333334</v>
      </c>
      <c r="G42" s="256">
        <v>10782.866666666669</v>
      </c>
      <c r="H42" s="256">
        <v>11322.866666666669</v>
      </c>
      <c r="I42" s="256">
        <v>11478.933333333334</v>
      </c>
      <c r="J42" s="256">
        <v>11592.866666666669</v>
      </c>
      <c r="K42" s="254">
        <v>11365</v>
      </c>
      <c r="L42" s="254">
        <v>11095</v>
      </c>
      <c r="M42" s="254">
        <v>2.14229</v>
      </c>
    </row>
    <row r="43" spans="1:13">
      <c r="A43" s="273">
        <v>34</v>
      </c>
      <c r="B43" s="254" t="s">
        <v>228</v>
      </c>
      <c r="C43" s="254">
        <v>3556.45</v>
      </c>
      <c r="D43" s="256">
        <v>3579.5666666666671</v>
      </c>
      <c r="E43" s="256">
        <v>3521.8833333333341</v>
      </c>
      <c r="F43" s="256">
        <v>3487.3166666666671</v>
      </c>
      <c r="G43" s="256">
        <v>3429.6333333333341</v>
      </c>
      <c r="H43" s="256">
        <v>3614.1333333333341</v>
      </c>
      <c r="I43" s="256">
        <v>3671.8166666666675</v>
      </c>
      <c r="J43" s="256">
        <v>3706.3833333333341</v>
      </c>
      <c r="K43" s="254">
        <v>3637.25</v>
      </c>
      <c r="L43" s="254">
        <v>3545</v>
      </c>
      <c r="M43" s="254">
        <v>0.46638000000000002</v>
      </c>
    </row>
    <row r="44" spans="1:13">
      <c r="A44" s="273">
        <v>35</v>
      </c>
      <c r="B44" s="254" t="s">
        <v>59</v>
      </c>
      <c r="C44" s="254">
        <v>2137.9499999999998</v>
      </c>
      <c r="D44" s="256">
        <v>2138.6666666666665</v>
      </c>
      <c r="E44" s="256">
        <v>2119.333333333333</v>
      </c>
      <c r="F44" s="256">
        <v>2100.7166666666667</v>
      </c>
      <c r="G44" s="256">
        <v>2081.3833333333332</v>
      </c>
      <c r="H44" s="256">
        <v>2157.2833333333328</v>
      </c>
      <c r="I44" s="256">
        <v>2176.6166666666659</v>
      </c>
      <c r="J44" s="256">
        <v>2195.2333333333327</v>
      </c>
      <c r="K44" s="254">
        <v>2158</v>
      </c>
      <c r="L44" s="254">
        <v>2120.0500000000002</v>
      </c>
      <c r="M44" s="254">
        <v>3.7338399999999998</v>
      </c>
    </row>
    <row r="45" spans="1:13">
      <c r="A45" s="273">
        <v>36</v>
      </c>
      <c r="B45" s="254" t="s">
        <v>229</v>
      </c>
      <c r="C45" s="254">
        <v>298.7</v>
      </c>
      <c r="D45" s="256">
        <v>298.64999999999998</v>
      </c>
      <c r="E45" s="256">
        <v>294.69999999999993</v>
      </c>
      <c r="F45" s="256">
        <v>290.69999999999993</v>
      </c>
      <c r="G45" s="256">
        <v>286.74999999999989</v>
      </c>
      <c r="H45" s="256">
        <v>302.64999999999998</v>
      </c>
      <c r="I45" s="256">
        <v>306.60000000000002</v>
      </c>
      <c r="J45" s="256">
        <v>310.60000000000002</v>
      </c>
      <c r="K45" s="254">
        <v>302.60000000000002</v>
      </c>
      <c r="L45" s="254">
        <v>294.64999999999998</v>
      </c>
      <c r="M45" s="254">
        <v>73.712010000000006</v>
      </c>
    </row>
    <row r="46" spans="1:13">
      <c r="A46" s="273">
        <v>37</v>
      </c>
      <c r="B46" s="254" t="s">
        <v>60</v>
      </c>
      <c r="C46" s="254">
        <v>81.349999999999994</v>
      </c>
      <c r="D46" s="256">
        <v>81.683333333333323</v>
      </c>
      <c r="E46" s="256">
        <v>80.016666666666652</v>
      </c>
      <c r="F46" s="256">
        <v>78.683333333333323</v>
      </c>
      <c r="G46" s="256">
        <v>77.016666666666652</v>
      </c>
      <c r="H46" s="256">
        <v>83.016666666666652</v>
      </c>
      <c r="I46" s="256">
        <v>84.683333333333309</v>
      </c>
      <c r="J46" s="256">
        <v>86.016666666666652</v>
      </c>
      <c r="K46" s="254">
        <v>83.35</v>
      </c>
      <c r="L46" s="254">
        <v>80.349999999999994</v>
      </c>
      <c r="M46" s="254">
        <v>1297.96622</v>
      </c>
    </row>
    <row r="47" spans="1:13">
      <c r="A47" s="273">
        <v>38</v>
      </c>
      <c r="B47" s="254" t="s">
        <v>61</v>
      </c>
      <c r="C47" s="254">
        <v>78.849999999999994</v>
      </c>
      <c r="D47" s="256">
        <v>78.983333333333334</v>
      </c>
      <c r="E47" s="256">
        <v>78.166666666666671</v>
      </c>
      <c r="F47" s="256">
        <v>77.483333333333334</v>
      </c>
      <c r="G47" s="256">
        <v>76.666666666666671</v>
      </c>
      <c r="H47" s="256">
        <v>79.666666666666671</v>
      </c>
      <c r="I47" s="256">
        <v>80.483333333333334</v>
      </c>
      <c r="J47" s="256">
        <v>81.166666666666671</v>
      </c>
      <c r="K47" s="254">
        <v>79.8</v>
      </c>
      <c r="L47" s="254">
        <v>78.3</v>
      </c>
      <c r="M47" s="254">
        <v>83.306420000000003</v>
      </c>
    </row>
    <row r="48" spans="1:13">
      <c r="A48" s="273">
        <v>39</v>
      </c>
      <c r="B48" s="254" t="s">
        <v>62</v>
      </c>
      <c r="C48" s="254">
        <v>1512.45</v>
      </c>
      <c r="D48" s="256">
        <v>1505.4833333333333</v>
      </c>
      <c r="E48" s="256">
        <v>1495.9666666666667</v>
      </c>
      <c r="F48" s="256">
        <v>1479.4833333333333</v>
      </c>
      <c r="G48" s="256">
        <v>1469.9666666666667</v>
      </c>
      <c r="H48" s="256">
        <v>1521.9666666666667</v>
      </c>
      <c r="I48" s="256">
        <v>1531.4833333333336</v>
      </c>
      <c r="J48" s="256">
        <v>1547.9666666666667</v>
      </c>
      <c r="K48" s="254">
        <v>1515</v>
      </c>
      <c r="L48" s="254">
        <v>1489</v>
      </c>
      <c r="M48" s="254">
        <v>5.2380300000000002</v>
      </c>
    </row>
    <row r="49" spans="1:13">
      <c r="A49" s="273">
        <v>40</v>
      </c>
      <c r="B49" s="254" t="s">
        <v>65</v>
      </c>
      <c r="C49" s="254">
        <v>808.6</v>
      </c>
      <c r="D49" s="256">
        <v>806.06666666666661</v>
      </c>
      <c r="E49" s="256">
        <v>794.53333333333319</v>
      </c>
      <c r="F49" s="256">
        <v>780.46666666666658</v>
      </c>
      <c r="G49" s="256">
        <v>768.93333333333317</v>
      </c>
      <c r="H49" s="256">
        <v>820.13333333333321</v>
      </c>
      <c r="I49" s="256">
        <v>831.66666666666652</v>
      </c>
      <c r="J49" s="256">
        <v>845.73333333333323</v>
      </c>
      <c r="K49" s="254">
        <v>817.6</v>
      </c>
      <c r="L49" s="254">
        <v>792</v>
      </c>
      <c r="M49" s="254">
        <v>16.80443</v>
      </c>
    </row>
    <row r="50" spans="1:13">
      <c r="A50" s="273">
        <v>41</v>
      </c>
      <c r="B50" s="254" t="s">
        <v>64</v>
      </c>
      <c r="C50" s="254">
        <v>156.85</v>
      </c>
      <c r="D50" s="256">
        <v>157.68333333333334</v>
      </c>
      <c r="E50" s="256">
        <v>155.36666666666667</v>
      </c>
      <c r="F50" s="256">
        <v>153.88333333333333</v>
      </c>
      <c r="G50" s="256">
        <v>151.56666666666666</v>
      </c>
      <c r="H50" s="256">
        <v>159.16666666666669</v>
      </c>
      <c r="I50" s="256">
        <v>161.48333333333335</v>
      </c>
      <c r="J50" s="256">
        <v>162.9666666666667</v>
      </c>
      <c r="K50" s="254">
        <v>160</v>
      </c>
      <c r="L50" s="254">
        <v>156.19999999999999</v>
      </c>
      <c r="M50" s="254">
        <v>248.74623</v>
      </c>
    </row>
    <row r="51" spans="1:13">
      <c r="A51" s="273">
        <v>42</v>
      </c>
      <c r="B51" s="254" t="s">
        <v>66</v>
      </c>
      <c r="C51" s="254">
        <v>651.45000000000005</v>
      </c>
      <c r="D51" s="256">
        <v>653.41666666666663</v>
      </c>
      <c r="E51" s="256">
        <v>644.83333333333326</v>
      </c>
      <c r="F51" s="256">
        <v>638.21666666666658</v>
      </c>
      <c r="G51" s="256">
        <v>629.63333333333321</v>
      </c>
      <c r="H51" s="256">
        <v>660.0333333333333</v>
      </c>
      <c r="I51" s="256">
        <v>668.61666666666656</v>
      </c>
      <c r="J51" s="256">
        <v>675.23333333333335</v>
      </c>
      <c r="K51" s="254">
        <v>662</v>
      </c>
      <c r="L51" s="254">
        <v>646.79999999999995</v>
      </c>
      <c r="M51" s="254">
        <v>22.811140000000002</v>
      </c>
    </row>
    <row r="52" spans="1:13">
      <c r="A52" s="273">
        <v>43</v>
      </c>
      <c r="B52" s="254" t="s">
        <v>69</v>
      </c>
      <c r="C52" s="254">
        <v>72.45</v>
      </c>
      <c r="D52" s="256">
        <v>72.3</v>
      </c>
      <c r="E52" s="256">
        <v>70.75</v>
      </c>
      <c r="F52" s="256">
        <v>69.05</v>
      </c>
      <c r="G52" s="256">
        <v>67.5</v>
      </c>
      <c r="H52" s="256">
        <v>74</v>
      </c>
      <c r="I52" s="256">
        <v>75.549999999999983</v>
      </c>
      <c r="J52" s="256">
        <v>77.25</v>
      </c>
      <c r="K52" s="254">
        <v>73.849999999999994</v>
      </c>
      <c r="L52" s="254">
        <v>70.599999999999994</v>
      </c>
      <c r="M52" s="254">
        <v>626.56781000000001</v>
      </c>
    </row>
    <row r="53" spans="1:13">
      <c r="A53" s="273">
        <v>44</v>
      </c>
      <c r="B53" s="254" t="s">
        <v>73</v>
      </c>
      <c r="C53" s="254">
        <v>472.85</v>
      </c>
      <c r="D53" s="256">
        <v>469.33333333333331</v>
      </c>
      <c r="E53" s="256">
        <v>464.11666666666662</v>
      </c>
      <c r="F53" s="256">
        <v>455.38333333333333</v>
      </c>
      <c r="G53" s="256">
        <v>450.16666666666663</v>
      </c>
      <c r="H53" s="256">
        <v>478.06666666666661</v>
      </c>
      <c r="I53" s="256">
        <v>483.2833333333333</v>
      </c>
      <c r="J53" s="256">
        <v>492.01666666666659</v>
      </c>
      <c r="K53" s="254">
        <v>474.55</v>
      </c>
      <c r="L53" s="254">
        <v>460.6</v>
      </c>
      <c r="M53" s="254">
        <v>114.70610000000001</v>
      </c>
    </row>
    <row r="54" spans="1:13">
      <c r="A54" s="273">
        <v>45</v>
      </c>
      <c r="B54" s="254" t="s">
        <v>68</v>
      </c>
      <c r="C54" s="254">
        <v>526.79999999999995</v>
      </c>
      <c r="D54" s="256">
        <v>528.6</v>
      </c>
      <c r="E54" s="256">
        <v>524.20000000000005</v>
      </c>
      <c r="F54" s="256">
        <v>521.6</v>
      </c>
      <c r="G54" s="256">
        <v>517.20000000000005</v>
      </c>
      <c r="H54" s="256">
        <v>531.20000000000005</v>
      </c>
      <c r="I54" s="256">
        <v>535.59999999999991</v>
      </c>
      <c r="J54" s="256">
        <v>538.20000000000005</v>
      </c>
      <c r="K54" s="254">
        <v>533</v>
      </c>
      <c r="L54" s="254">
        <v>526</v>
      </c>
      <c r="M54" s="254">
        <v>62.683509999999998</v>
      </c>
    </row>
    <row r="55" spans="1:13">
      <c r="A55" s="273">
        <v>46</v>
      </c>
      <c r="B55" s="254" t="s">
        <v>70</v>
      </c>
      <c r="C55" s="254">
        <v>383.45</v>
      </c>
      <c r="D55" s="256">
        <v>383.06666666666666</v>
      </c>
      <c r="E55" s="256">
        <v>381.58333333333331</v>
      </c>
      <c r="F55" s="256">
        <v>379.71666666666664</v>
      </c>
      <c r="G55" s="256">
        <v>378.23333333333329</v>
      </c>
      <c r="H55" s="256">
        <v>384.93333333333334</v>
      </c>
      <c r="I55" s="256">
        <v>386.41666666666669</v>
      </c>
      <c r="J55" s="256">
        <v>388.28333333333336</v>
      </c>
      <c r="K55" s="254">
        <v>384.55</v>
      </c>
      <c r="L55" s="254">
        <v>381.2</v>
      </c>
      <c r="M55" s="254">
        <v>19.939129999999999</v>
      </c>
    </row>
    <row r="56" spans="1:13">
      <c r="A56" s="273">
        <v>47</v>
      </c>
      <c r="B56" s="254" t="s">
        <v>230</v>
      </c>
      <c r="C56" s="254">
        <v>1217.7</v>
      </c>
      <c r="D56" s="256">
        <v>1215.1333333333332</v>
      </c>
      <c r="E56" s="256">
        <v>1198.2666666666664</v>
      </c>
      <c r="F56" s="256">
        <v>1178.8333333333333</v>
      </c>
      <c r="G56" s="256">
        <v>1161.9666666666665</v>
      </c>
      <c r="H56" s="256">
        <v>1234.5666666666664</v>
      </c>
      <c r="I56" s="256">
        <v>1251.4333333333332</v>
      </c>
      <c r="J56" s="256">
        <v>1270.8666666666663</v>
      </c>
      <c r="K56" s="254">
        <v>1232</v>
      </c>
      <c r="L56" s="254">
        <v>1195.7</v>
      </c>
      <c r="M56" s="254">
        <v>1.0558799999999999</v>
      </c>
    </row>
    <row r="57" spans="1:13">
      <c r="A57" s="273">
        <v>48</v>
      </c>
      <c r="B57" s="254" t="s">
        <v>71</v>
      </c>
      <c r="C57" s="254">
        <v>15193.3</v>
      </c>
      <c r="D57" s="256">
        <v>15304.566666666666</v>
      </c>
      <c r="E57" s="256">
        <v>15038.733333333332</v>
      </c>
      <c r="F57" s="256">
        <v>14884.166666666666</v>
      </c>
      <c r="G57" s="256">
        <v>14618.333333333332</v>
      </c>
      <c r="H57" s="256">
        <v>15459.133333333331</v>
      </c>
      <c r="I57" s="256">
        <v>15724.966666666667</v>
      </c>
      <c r="J57" s="256">
        <v>15879.533333333331</v>
      </c>
      <c r="K57" s="254">
        <v>15570.4</v>
      </c>
      <c r="L57" s="254">
        <v>15150</v>
      </c>
      <c r="M57" s="254">
        <v>0.83457000000000003</v>
      </c>
    </row>
    <row r="58" spans="1:13">
      <c r="A58" s="273">
        <v>49</v>
      </c>
      <c r="B58" s="254" t="s">
        <v>74</v>
      </c>
      <c r="C58" s="254">
        <v>3379.1</v>
      </c>
      <c r="D58" s="256">
        <v>3403.1666666666665</v>
      </c>
      <c r="E58" s="256">
        <v>3347.333333333333</v>
      </c>
      <c r="F58" s="256">
        <v>3315.5666666666666</v>
      </c>
      <c r="G58" s="256">
        <v>3259.7333333333331</v>
      </c>
      <c r="H58" s="256">
        <v>3434.9333333333329</v>
      </c>
      <c r="I58" s="256">
        <v>3490.766666666666</v>
      </c>
      <c r="J58" s="256">
        <v>3522.5333333333328</v>
      </c>
      <c r="K58" s="254">
        <v>3459</v>
      </c>
      <c r="L58" s="254">
        <v>3371.4</v>
      </c>
      <c r="M58" s="254">
        <v>16.436109999999999</v>
      </c>
    </row>
    <row r="59" spans="1:13">
      <c r="A59" s="273">
        <v>50</v>
      </c>
      <c r="B59" s="254" t="s">
        <v>80</v>
      </c>
      <c r="C59" s="254">
        <v>684.85</v>
      </c>
      <c r="D59" s="256">
        <v>690.88333333333333</v>
      </c>
      <c r="E59" s="256">
        <v>672.9666666666667</v>
      </c>
      <c r="F59" s="256">
        <v>661.08333333333337</v>
      </c>
      <c r="G59" s="256">
        <v>643.16666666666674</v>
      </c>
      <c r="H59" s="256">
        <v>702.76666666666665</v>
      </c>
      <c r="I59" s="256">
        <v>720.68333333333339</v>
      </c>
      <c r="J59" s="256">
        <v>732.56666666666661</v>
      </c>
      <c r="K59" s="254">
        <v>708.8</v>
      </c>
      <c r="L59" s="254">
        <v>679</v>
      </c>
      <c r="M59" s="254">
        <v>10.31728</v>
      </c>
    </row>
    <row r="60" spans="1:13">
      <c r="A60" s="273">
        <v>51</v>
      </c>
      <c r="B60" s="254" t="s">
        <v>75</v>
      </c>
      <c r="C60" s="254">
        <v>621.25</v>
      </c>
      <c r="D60" s="256">
        <v>626.23333333333335</v>
      </c>
      <c r="E60" s="256">
        <v>612.51666666666665</v>
      </c>
      <c r="F60" s="256">
        <v>603.7833333333333</v>
      </c>
      <c r="G60" s="256">
        <v>590.06666666666661</v>
      </c>
      <c r="H60" s="256">
        <v>634.9666666666667</v>
      </c>
      <c r="I60" s="256">
        <v>648.68333333333339</v>
      </c>
      <c r="J60" s="256">
        <v>657.41666666666674</v>
      </c>
      <c r="K60" s="254">
        <v>639.95000000000005</v>
      </c>
      <c r="L60" s="254">
        <v>617.5</v>
      </c>
      <c r="M60" s="254">
        <v>124.58519</v>
      </c>
    </row>
    <row r="61" spans="1:13">
      <c r="A61" s="273">
        <v>52</v>
      </c>
      <c r="B61" s="254" t="s">
        <v>76</v>
      </c>
      <c r="C61" s="254">
        <v>154.35</v>
      </c>
      <c r="D61" s="256">
        <v>155.65</v>
      </c>
      <c r="E61" s="256">
        <v>151.5</v>
      </c>
      <c r="F61" s="256">
        <v>148.65</v>
      </c>
      <c r="G61" s="256">
        <v>144.5</v>
      </c>
      <c r="H61" s="256">
        <v>158.5</v>
      </c>
      <c r="I61" s="256">
        <v>162.65000000000003</v>
      </c>
      <c r="J61" s="256">
        <v>165.5</v>
      </c>
      <c r="K61" s="254">
        <v>159.80000000000001</v>
      </c>
      <c r="L61" s="254">
        <v>152.80000000000001</v>
      </c>
      <c r="M61" s="254">
        <v>504.12614000000002</v>
      </c>
    </row>
    <row r="62" spans="1:13">
      <c r="A62" s="273">
        <v>53</v>
      </c>
      <c r="B62" s="254" t="s">
        <v>77</v>
      </c>
      <c r="C62" s="254">
        <v>135.05000000000001</v>
      </c>
      <c r="D62" s="256">
        <v>133.56666666666669</v>
      </c>
      <c r="E62" s="256">
        <v>130.88333333333338</v>
      </c>
      <c r="F62" s="256">
        <v>126.7166666666667</v>
      </c>
      <c r="G62" s="256">
        <v>124.03333333333339</v>
      </c>
      <c r="H62" s="256">
        <v>137.73333333333338</v>
      </c>
      <c r="I62" s="256">
        <v>140.41666666666671</v>
      </c>
      <c r="J62" s="256">
        <v>144.58333333333337</v>
      </c>
      <c r="K62" s="254">
        <v>136.25</v>
      </c>
      <c r="L62" s="254">
        <v>129.4</v>
      </c>
      <c r="M62" s="254">
        <v>39.202030000000001</v>
      </c>
    </row>
    <row r="63" spans="1:13">
      <c r="A63" s="273">
        <v>54</v>
      </c>
      <c r="B63" s="254" t="s">
        <v>81</v>
      </c>
      <c r="C63" s="254">
        <v>576.4</v>
      </c>
      <c r="D63" s="256">
        <v>579.23333333333323</v>
      </c>
      <c r="E63" s="256">
        <v>567.91666666666652</v>
      </c>
      <c r="F63" s="256">
        <v>559.43333333333328</v>
      </c>
      <c r="G63" s="256">
        <v>548.11666666666656</v>
      </c>
      <c r="H63" s="256">
        <v>587.71666666666647</v>
      </c>
      <c r="I63" s="256">
        <v>599.0333333333333</v>
      </c>
      <c r="J63" s="256">
        <v>607.51666666666642</v>
      </c>
      <c r="K63" s="254">
        <v>590.54999999999995</v>
      </c>
      <c r="L63" s="254">
        <v>570.75</v>
      </c>
      <c r="M63" s="254">
        <v>68.918260000000004</v>
      </c>
    </row>
    <row r="64" spans="1:13">
      <c r="A64" s="273">
        <v>55</v>
      </c>
      <c r="B64" s="254" t="s">
        <v>82</v>
      </c>
      <c r="C64" s="254">
        <v>931.25</v>
      </c>
      <c r="D64" s="256">
        <v>934.30000000000007</v>
      </c>
      <c r="E64" s="256">
        <v>923.10000000000014</v>
      </c>
      <c r="F64" s="256">
        <v>914.95</v>
      </c>
      <c r="G64" s="256">
        <v>903.75000000000011</v>
      </c>
      <c r="H64" s="256">
        <v>942.45000000000016</v>
      </c>
      <c r="I64" s="256">
        <v>953.6500000000002</v>
      </c>
      <c r="J64" s="256">
        <v>961.80000000000018</v>
      </c>
      <c r="K64" s="254">
        <v>945.5</v>
      </c>
      <c r="L64" s="254">
        <v>926.15</v>
      </c>
      <c r="M64" s="254">
        <v>64.20035</v>
      </c>
    </row>
    <row r="65" spans="1:13">
      <c r="A65" s="273">
        <v>56</v>
      </c>
      <c r="B65" s="254" t="s">
        <v>231</v>
      </c>
      <c r="C65" s="254">
        <v>176.35</v>
      </c>
      <c r="D65" s="256">
        <v>177.11666666666667</v>
      </c>
      <c r="E65" s="256">
        <v>174.23333333333335</v>
      </c>
      <c r="F65" s="256">
        <v>172.11666666666667</v>
      </c>
      <c r="G65" s="256">
        <v>169.23333333333335</v>
      </c>
      <c r="H65" s="256">
        <v>179.23333333333335</v>
      </c>
      <c r="I65" s="256">
        <v>182.11666666666667</v>
      </c>
      <c r="J65" s="256">
        <v>184.23333333333335</v>
      </c>
      <c r="K65" s="254">
        <v>180</v>
      </c>
      <c r="L65" s="254">
        <v>175</v>
      </c>
      <c r="M65" s="254">
        <v>48.957729999999998</v>
      </c>
    </row>
    <row r="66" spans="1:13">
      <c r="A66" s="273">
        <v>57</v>
      </c>
      <c r="B66" s="254" t="s">
        <v>83</v>
      </c>
      <c r="C66" s="254">
        <v>148.9</v>
      </c>
      <c r="D66" s="256">
        <v>148.1</v>
      </c>
      <c r="E66" s="256">
        <v>146.44999999999999</v>
      </c>
      <c r="F66" s="256">
        <v>144</v>
      </c>
      <c r="G66" s="256">
        <v>142.35</v>
      </c>
      <c r="H66" s="256">
        <v>150.54999999999998</v>
      </c>
      <c r="I66" s="256">
        <v>152.20000000000002</v>
      </c>
      <c r="J66" s="256">
        <v>154.64999999999998</v>
      </c>
      <c r="K66" s="254">
        <v>149.75</v>
      </c>
      <c r="L66" s="254">
        <v>145.65</v>
      </c>
      <c r="M66" s="254">
        <v>141.92862</v>
      </c>
    </row>
    <row r="67" spans="1:13">
      <c r="A67" s="273">
        <v>58</v>
      </c>
      <c r="B67" s="254" t="s">
        <v>821</v>
      </c>
      <c r="C67" s="254">
        <v>3290.4</v>
      </c>
      <c r="D67" s="256">
        <v>3308.9833333333336</v>
      </c>
      <c r="E67" s="256">
        <v>3243.1166666666672</v>
      </c>
      <c r="F67" s="256">
        <v>3195.8333333333335</v>
      </c>
      <c r="G67" s="256">
        <v>3129.9666666666672</v>
      </c>
      <c r="H67" s="256">
        <v>3356.2666666666673</v>
      </c>
      <c r="I67" s="256">
        <v>3422.1333333333341</v>
      </c>
      <c r="J67" s="256">
        <v>3469.4166666666674</v>
      </c>
      <c r="K67" s="254">
        <v>3374.85</v>
      </c>
      <c r="L67" s="254">
        <v>3261.7</v>
      </c>
      <c r="M67" s="254">
        <v>6.399</v>
      </c>
    </row>
    <row r="68" spans="1:13">
      <c r="A68" s="273">
        <v>59</v>
      </c>
      <c r="B68" s="254" t="s">
        <v>84</v>
      </c>
      <c r="C68" s="254">
        <v>1632.7</v>
      </c>
      <c r="D68" s="256">
        <v>1633.8500000000001</v>
      </c>
      <c r="E68" s="256">
        <v>1620.4000000000003</v>
      </c>
      <c r="F68" s="256">
        <v>1608.1000000000001</v>
      </c>
      <c r="G68" s="256">
        <v>1594.6500000000003</v>
      </c>
      <c r="H68" s="256">
        <v>1646.1500000000003</v>
      </c>
      <c r="I68" s="256">
        <v>1659.6000000000001</v>
      </c>
      <c r="J68" s="256">
        <v>1671.9000000000003</v>
      </c>
      <c r="K68" s="254">
        <v>1647.3</v>
      </c>
      <c r="L68" s="254">
        <v>1621.55</v>
      </c>
      <c r="M68" s="254">
        <v>3.1692</v>
      </c>
    </row>
    <row r="69" spans="1:13">
      <c r="A69" s="273">
        <v>60</v>
      </c>
      <c r="B69" s="254" t="s">
        <v>85</v>
      </c>
      <c r="C69" s="254">
        <v>634.25</v>
      </c>
      <c r="D69" s="256">
        <v>611.33333333333337</v>
      </c>
      <c r="E69" s="256">
        <v>577.9666666666667</v>
      </c>
      <c r="F69" s="256">
        <v>521.68333333333328</v>
      </c>
      <c r="G69" s="256">
        <v>488.31666666666661</v>
      </c>
      <c r="H69" s="256">
        <v>667.61666666666679</v>
      </c>
      <c r="I69" s="256">
        <v>700.98333333333335</v>
      </c>
      <c r="J69" s="256">
        <v>757.26666666666688</v>
      </c>
      <c r="K69" s="254">
        <v>644.70000000000005</v>
      </c>
      <c r="L69" s="254">
        <v>555.04999999999995</v>
      </c>
      <c r="M69" s="254">
        <v>242.46326999999999</v>
      </c>
    </row>
    <row r="70" spans="1:13">
      <c r="A70" s="273">
        <v>61</v>
      </c>
      <c r="B70" s="254" t="s">
        <v>232</v>
      </c>
      <c r="C70" s="254">
        <v>820.1</v>
      </c>
      <c r="D70" s="256">
        <v>824.40000000000009</v>
      </c>
      <c r="E70" s="256">
        <v>805.85000000000014</v>
      </c>
      <c r="F70" s="256">
        <v>791.6</v>
      </c>
      <c r="G70" s="256">
        <v>773.05000000000007</v>
      </c>
      <c r="H70" s="256">
        <v>838.6500000000002</v>
      </c>
      <c r="I70" s="256">
        <v>857.20000000000016</v>
      </c>
      <c r="J70" s="256">
        <v>871.45000000000027</v>
      </c>
      <c r="K70" s="254">
        <v>842.95</v>
      </c>
      <c r="L70" s="254">
        <v>810.15</v>
      </c>
      <c r="M70" s="254">
        <v>3.28843</v>
      </c>
    </row>
    <row r="71" spans="1:13">
      <c r="A71" s="273">
        <v>62</v>
      </c>
      <c r="B71" s="254" t="s">
        <v>233</v>
      </c>
      <c r="C71" s="254">
        <v>398.25</v>
      </c>
      <c r="D71" s="256">
        <v>399.9666666666667</v>
      </c>
      <c r="E71" s="256">
        <v>393.38333333333338</v>
      </c>
      <c r="F71" s="256">
        <v>388.51666666666671</v>
      </c>
      <c r="G71" s="256">
        <v>381.93333333333339</v>
      </c>
      <c r="H71" s="256">
        <v>404.83333333333337</v>
      </c>
      <c r="I71" s="256">
        <v>411.41666666666663</v>
      </c>
      <c r="J71" s="256">
        <v>416.28333333333336</v>
      </c>
      <c r="K71" s="254">
        <v>406.55</v>
      </c>
      <c r="L71" s="254">
        <v>395.1</v>
      </c>
      <c r="M71" s="254">
        <v>34.640740000000001</v>
      </c>
    </row>
    <row r="72" spans="1:13">
      <c r="A72" s="273">
        <v>63</v>
      </c>
      <c r="B72" s="254" t="s">
        <v>86</v>
      </c>
      <c r="C72" s="254">
        <v>839.85</v>
      </c>
      <c r="D72" s="256">
        <v>840.65</v>
      </c>
      <c r="E72" s="256">
        <v>830.3</v>
      </c>
      <c r="F72" s="256">
        <v>820.75</v>
      </c>
      <c r="G72" s="256">
        <v>810.4</v>
      </c>
      <c r="H72" s="256">
        <v>850.19999999999993</v>
      </c>
      <c r="I72" s="256">
        <v>860.55000000000007</v>
      </c>
      <c r="J72" s="256">
        <v>870.09999999999991</v>
      </c>
      <c r="K72" s="254">
        <v>851</v>
      </c>
      <c r="L72" s="254">
        <v>831.1</v>
      </c>
      <c r="M72" s="254">
        <v>8.4966699999999999</v>
      </c>
    </row>
    <row r="73" spans="1:13">
      <c r="A73" s="273">
        <v>64</v>
      </c>
      <c r="B73" s="254" t="s">
        <v>92</v>
      </c>
      <c r="C73" s="254">
        <v>277.05</v>
      </c>
      <c r="D73" s="256">
        <v>274.50000000000006</v>
      </c>
      <c r="E73" s="256">
        <v>270.15000000000009</v>
      </c>
      <c r="F73" s="256">
        <v>263.25000000000006</v>
      </c>
      <c r="G73" s="256">
        <v>258.90000000000009</v>
      </c>
      <c r="H73" s="256">
        <v>281.40000000000009</v>
      </c>
      <c r="I73" s="256">
        <v>285.75000000000011</v>
      </c>
      <c r="J73" s="256">
        <v>292.65000000000009</v>
      </c>
      <c r="K73" s="254">
        <v>278.85000000000002</v>
      </c>
      <c r="L73" s="254">
        <v>267.60000000000002</v>
      </c>
      <c r="M73" s="254">
        <v>112.23254</v>
      </c>
    </row>
    <row r="74" spans="1:13">
      <c r="A74" s="273">
        <v>65</v>
      </c>
      <c r="B74" s="254" t="s">
        <v>87</v>
      </c>
      <c r="C74" s="254">
        <v>533.25</v>
      </c>
      <c r="D74" s="256">
        <v>534.4666666666667</v>
      </c>
      <c r="E74" s="256">
        <v>530.78333333333342</v>
      </c>
      <c r="F74" s="256">
        <v>528.31666666666672</v>
      </c>
      <c r="G74" s="256">
        <v>524.63333333333344</v>
      </c>
      <c r="H74" s="256">
        <v>536.93333333333339</v>
      </c>
      <c r="I74" s="256">
        <v>540.61666666666679</v>
      </c>
      <c r="J74" s="256">
        <v>543.08333333333337</v>
      </c>
      <c r="K74" s="254">
        <v>538.15</v>
      </c>
      <c r="L74" s="254">
        <v>532</v>
      </c>
      <c r="M74" s="254">
        <v>21.422619999999998</v>
      </c>
    </row>
    <row r="75" spans="1:13">
      <c r="A75" s="273">
        <v>66</v>
      </c>
      <c r="B75" s="254" t="s">
        <v>234</v>
      </c>
      <c r="C75" s="254">
        <v>1878.5</v>
      </c>
      <c r="D75" s="256">
        <v>1856.2833333333335</v>
      </c>
      <c r="E75" s="256">
        <v>1822.5666666666671</v>
      </c>
      <c r="F75" s="256">
        <v>1766.6333333333334</v>
      </c>
      <c r="G75" s="256">
        <v>1732.916666666667</v>
      </c>
      <c r="H75" s="256">
        <v>1912.2166666666672</v>
      </c>
      <c r="I75" s="256">
        <v>1945.9333333333338</v>
      </c>
      <c r="J75" s="256">
        <v>2001.8666666666672</v>
      </c>
      <c r="K75" s="254">
        <v>1890</v>
      </c>
      <c r="L75" s="254">
        <v>1800.35</v>
      </c>
      <c r="M75" s="254">
        <v>0.58555999999999997</v>
      </c>
    </row>
    <row r="76" spans="1:13">
      <c r="A76" s="273">
        <v>67</v>
      </c>
      <c r="B76" s="254" t="s">
        <v>830</v>
      </c>
      <c r="C76" s="254">
        <v>177.85</v>
      </c>
      <c r="D76" s="256">
        <v>177.65</v>
      </c>
      <c r="E76" s="256">
        <v>174.3</v>
      </c>
      <c r="F76" s="256">
        <v>170.75</v>
      </c>
      <c r="G76" s="256">
        <v>167.4</v>
      </c>
      <c r="H76" s="256">
        <v>181.20000000000002</v>
      </c>
      <c r="I76" s="256">
        <v>184.54999999999998</v>
      </c>
      <c r="J76" s="256">
        <v>188.10000000000002</v>
      </c>
      <c r="K76" s="254">
        <v>181</v>
      </c>
      <c r="L76" s="254">
        <v>174.1</v>
      </c>
      <c r="M76" s="254">
        <v>6.5258799999999999</v>
      </c>
    </row>
    <row r="77" spans="1:13">
      <c r="A77" s="273">
        <v>68</v>
      </c>
      <c r="B77" s="254" t="s">
        <v>90</v>
      </c>
      <c r="C77" s="254">
        <v>4097.2</v>
      </c>
      <c r="D77" s="256">
        <v>4111.5166666666673</v>
      </c>
      <c r="E77" s="256">
        <v>4058.0333333333347</v>
      </c>
      <c r="F77" s="256">
        <v>4018.8666666666672</v>
      </c>
      <c r="G77" s="256">
        <v>3965.3833333333346</v>
      </c>
      <c r="H77" s="256">
        <v>4150.6833333333343</v>
      </c>
      <c r="I77" s="256">
        <v>4204.1666666666661</v>
      </c>
      <c r="J77" s="256">
        <v>4243.3333333333348</v>
      </c>
      <c r="K77" s="254">
        <v>4165</v>
      </c>
      <c r="L77" s="254">
        <v>4072.35</v>
      </c>
      <c r="M77" s="254">
        <v>5.9155600000000002</v>
      </c>
    </row>
    <row r="78" spans="1:13">
      <c r="A78" s="273">
        <v>69</v>
      </c>
      <c r="B78" s="254" t="s">
        <v>348</v>
      </c>
      <c r="C78" s="254">
        <v>2784.45</v>
      </c>
      <c r="D78" s="256">
        <v>2778.0499999999997</v>
      </c>
      <c r="E78" s="256">
        <v>2746.3999999999996</v>
      </c>
      <c r="F78" s="256">
        <v>2708.35</v>
      </c>
      <c r="G78" s="256">
        <v>2676.7</v>
      </c>
      <c r="H78" s="256">
        <v>2816.0999999999995</v>
      </c>
      <c r="I78" s="256">
        <v>2847.75</v>
      </c>
      <c r="J78" s="256">
        <v>2885.7999999999993</v>
      </c>
      <c r="K78" s="254">
        <v>2809.7</v>
      </c>
      <c r="L78" s="254">
        <v>2740</v>
      </c>
      <c r="M78" s="254">
        <v>5.0271800000000004</v>
      </c>
    </row>
    <row r="79" spans="1:13">
      <c r="A79" s="273">
        <v>70</v>
      </c>
      <c r="B79" s="254" t="s">
        <v>93</v>
      </c>
      <c r="C79" s="254">
        <v>5272.15</v>
      </c>
      <c r="D79" s="256">
        <v>5265.95</v>
      </c>
      <c r="E79" s="256">
        <v>5232.8999999999996</v>
      </c>
      <c r="F79" s="256">
        <v>5193.6499999999996</v>
      </c>
      <c r="G79" s="256">
        <v>5160.5999999999995</v>
      </c>
      <c r="H79" s="256">
        <v>5305.2</v>
      </c>
      <c r="I79" s="256">
        <v>5338.2500000000009</v>
      </c>
      <c r="J79" s="256">
        <v>5377.5</v>
      </c>
      <c r="K79" s="254">
        <v>5299</v>
      </c>
      <c r="L79" s="254">
        <v>5226.7</v>
      </c>
      <c r="M79" s="254">
        <v>7.0649800000000003</v>
      </c>
    </row>
    <row r="80" spans="1:13">
      <c r="A80" s="273">
        <v>71</v>
      </c>
      <c r="B80" s="254" t="s">
        <v>235</v>
      </c>
      <c r="C80" s="254">
        <v>64.349999999999994</v>
      </c>
      <c r="D80" s="256">
        <v>64.516666666666666</v>
      </c>
      <c r="E80" s="256">
        <v>62.833333333333329</v>
      </c>
      <c r="F80" s="256">
        <v>61.316666666666663</v>
      </c>
      <c r="G80" s="256">
        <v>59.633333333333326</v>
      </c>
      <c r="H80" s="256">
        <v>66.033333333333331</v>
      </c>
      <c r="I80" s="256">
        <v>67.716666666666669</v>
      </c>
      <c r="J80" s="256">
        <v>69.233333333333334</v>
      </c>
      <c r="K80" s="254">
        <v>66.2</v>
      </c>
      <c r="L80" s="254">
        <v>63</v>
      </c>
      <c r="M80" s="254">
        <v>26.785509999999999</v>
      </c>
    </row>
    <row r="81" spans="1:13">
      <c r="A81" s="273">
        <v>72</v>
      </c>
      <c r="B81" s="254" t="s">
        <v>94</v>
      </c>
      <c r="C81" s="254">
        <v>2551.1999999999998</v>
      </c>
      <c r="D81" s="256">
        <v>2552.2666666666664</v>
      </c>
      <c r="E81" s="256">
        <v>2525.5333333333328</v>
      </c>
      <c r="F81" s="256">
        <v>2499.8666666666663</v>
      </c>
      <c r="G81" s="256">
        <v>2473.1333333333328</v>
      </c>
      <c r="H81" s="256">
        <v>2577.9333333333329</v>
      </c>
      <c r="I81" s="256">
        <v>2604.6666666666665</v>
      </c>
      <c r="J81" s="256">
        <v>2630.333333333333</v>
      </c>
      <c r="K81" s="254">
        <v>2579</v>
      </c>
      <c r="L81" s="254">
        <v>2526.6</v>
      </c>
      <c r="M81" s="254">
        <v>8.5020199999999999</v>
      </c>
    </row>
    <row r="82" spans="1:13">
      <c r="A82" s="273">
        <v>73</v>
      </c>
      <c r="B82" s="254" t="s">
        <v>236</v>
      </c>
      <c r="C82" s="254">
        <v>511.55</v>
      </c>
      <c r="D82" s="256">
        <v>511.59999999999997</v>
      </c>
      <c r="E82" s="256">
        <v>506.19999999999993</v>
      </c>
      <c r="F82" s="256">
        <v>500.84999999999997</v>
      </c>
      <c r="G82" s="256">
        <v>495.44999999999993</v>
      </c>
      <c r="H82" s="256">
        <v>516.94999999999993</v>
      </c>
      <c r="I82" s="256">
        <v>522.34999999999991</v>
      </c>
      <c r="J82" s="256">
        <v>527.69999999999993</v>
      </c>
      <c r="K82" s="254">
        <v>517</v>
      </c>
      <c r="L82" s="254">
        <v>506.25</v>
      </c>
      <c r="M82" s="254">
        <v>3.4445700000000001</v>
      </c>
    </row>
    <row r="83" spans="1:13">
      <c r="A83" s="273">
        <v>74</v>
      </c>
      <c r="B83" s="254" t="s">
        <v>237</v>
      </c>
      <c r="C83" s="254">
        <v>1435.8</v>
      </c>
      <c r="D83" s="256">
        <v>1423.8833333333332</v>
      </c>
      <c r="E83" s="256">
        <v>1398.7666666666664</v>
      </c>
      <c r="F83" s="256">
        <v>1361.7333333333331</v>
      </c>
      <c r="G83" s="256">
        <v>1336.6166666666663</v>
      </c>
      <c r="H83" s="256">
        <v>1460.9166666666665</v>
      </c>
      <c r="I83" s="256">
        <v>1486.0333333333333</v>
      </c>
      <c r="J83" s="256">
        <v>1523.0666666666666</v>
      </c>
      <c r="K83" s="254">
        <v>1449</v>
      </c>
      <c r="L83" s="254">
        <v>1386.85</v>
      </c>
      <c r="M83" s="254">
        <v>2.59816</v>
      </c>
    </row>
    <row r="84" spans="1:13">
      <c r="A84" s="273">
        <v>75</v>
      </c>
      <c r="B84" s="254" t="s">
        <v>96</v>
      </c>
      <c r="C84" s="254">
        <v>1169.2</v>
      </c>
      <c r="D84" s="256">
        <v>1170.0666666666666</v>
      </c>
      <c r="E84" s="256">
        <v>1148.1333333333332</v>
      </c>
      <c r="F84" s="256">
        <v>1127.0666666666666</v>
      </c>
      <c r="G84" s="256">
        <v>1105.1333333333332</v>
      </c>
      <c r="H84" s="256">
        <v>1191.1333333333332</v>
      </c>
      <c r="I84" s="256">
        <v>1213.0666666666666</v>
      </c>
      <c r="J84" s="256">
        <v>1234.1333333333332</v>
      </c>
      <c r="K84" s="254">
        <v>1192</v>
      </c>
      <c r="L84" s="254">
        <v>1149</v>
      </c>
      <c r="M84" s="254">
        <v>24.224969999999999</v>
      </c>
    </row>
    <row r="85" spans="1:13">
      <c r="A85" s="273">
        <v>76</v>
      </c>
      <c r="B85" s="254" t="s">
        <v>97</v>
      </c>
      <c r="C85" s="254">
        <v>192.8</v>
      </c>
      <c r="D85" s="256">
        <v>191.56666666666669</v>
      </c>
      <c r="E85" s="256">
        <v>189.23333333333338</v>
      </c>
      <c r="F85" s="256">
        <v>185.66666666666669</v>
      </c>
      <c r="G85" s="256">
        <v>183.33333333333337</v>
      </c>
      <c r="H85" s="256">
        <v>195.13333333333338</v>
      </c>
      <c r="I85" s="256">
        <v>197.4666666666667</v>
      </c>
      <c r="J85" s="256">
        <v>201.03333333333339</v>
      </c>
      <c r="K85" s="254">
        <v>193.9</v>
      </c>
      <c r="L85" s="254">
        <v>188</v>
      </c>
      <c r="M85" s="254">
        <v>77.003349999999998</v>
      </c>
    </row>
    <row r="86" spans="1:13">
      <c r="A86" s="273">
        <v>77</v>
      </c>
      <c r="B86" s="254" t="s">
        <v>98</v>
      </c>
      <c r="C86" s="254">
        <v>86.4</v>
      </c>
      <c r="D86" s="256">
        <v>86.166666666666671</v>
      </c>
      <c r="E86" s="256">
        <v>85.083333333333343</v>
      </c>
      <c r="F86" s="256">
        <v>83.766666666666666</v>
      </c>
      <c r="G86" s="256">
        <v>82.683333333333337</v>
      </c>
      <c r="H86" s="256">
        <v>87.483333333333348</v>
      </c>
      <c r="I86" s="256">
        <v>88.566666666666691</v>
      </c>
      <c r="J86" s="256">
        <v>89.883333333333354</v>
      </c>
      <c r="K86" s="254">
        <v>87.25</v>
      </c>
      <c r="L86" s="254">
        <v>84.85</v>
      </c>
      <c r="M86" s="254">
        <v>327.17894999999999</v>
      </c>
    </row>
    <row r="87" spans="1:13">
      <c r="A87" s="273">
        <v>78</v>
      </c>
      <c r="B87" s="254" t="s">
        <v>359</v>
      </c>
      <c r="C87" s="254">
        <v>227.15</v>
      </c>
      <c r="D87" s="256">
        <v>227.29999999999998</v>
      </c>
      <c r="E87" s="256">
        <v>225.19999999999996</v>
      </c>
      <c r="F87" s="256">
        <v>223.24999999999997</v>
      </c>
      <c r="G87" s="256">
        <v>221.14999999999995</v>
      </c>
      <c r="H87" s="256">
        <v>229.24999999999997</v>
      </c>
      <c r="I87" s="256">
        <v>231.35</v>
      </c>
      <c r="J87" s="256">
        <v>233.29999999999998</v>
      </c>
      <c r="K87" s="254">
        <v>229.4</v>
      </c>
      <c r="L87" s="254">
        <v>225.35</v>
      </c>
      <c r="M87" s="254">
        <v>20.161079999999998</v>
      </c>
    </row>
    <row r="88" spans="1:13">
      <c r="A88" s="273">
        <v>79</v>
      </c>
      <c r="B88" s="254" t="s">
        <v>240</v>
      </c>
      <c r="C88" s="254">
        <v>46.7</v>
      </c>
      <c r="D88" s="256">
        <v>46.566666666666663</v>
      </c>
      <c r="E88" s="256">
        <v>46.083333333333329</v>
      </c>
      <c r="F88" s="256">
        <v>45.466666666666669</v>
      </c>
      <c r="G88" s="256">
        <v>44.983333333333334</v>
      </c>
      <c r="H88" s="256">
        <v>47.183333333333323</v>
      </c>
      <c r="I88" s="256">
        <v>47.666666666666657</v>
      </c>
      <c r="J88" s="256">
        <v>48.283333333333317</v>
      </c>
      <c r="K88" s="254">
        <v>47.05</v>
      </c>
      <c r="L88" s="254">
        <v>45.95</v>
      </c>
      <c r="M88" s="254">
        <v>23.661809999999999</v>
      </c>
    </row>
    <row r="89" spans="1:13">
      <c r="A89" s="273">
        <v>80</v>
      </c>
      <c r="B89" s="254" t="s">
        <v>99</v>
      </c>
      <c r="C89" s="254">
        <v>151.69999999999999</v>
      </c>
      <c r="D89" s="256">
        <v>150.06666666666663</v>
      </c>
      <c r="E89" s="256">
        <v>147.53333333333327</v>
      </c>
      <c r="F89" s="256">
        <v>143.36666666666665</v>
      </c>
      <c r="G89" s="256">
        <v>140.83333333333329</v>
      </c>
      <c r="H89" s="256">
        <v>154.23333333333326</v>
      </c>
      <c r="I89" s="256">
        <v>156.76666666666662</v>
      </c>
      <c r="J89" s="256">
        <v>160.93333333333325</v>
      </c>
      <c r="K89" s="254">
        <v>152.6</v>
      </c>
      <c r="L89" s="254">
        <v>145.9</v>
      </c>
      <c r="M89" s="254">
        <v>157.41031000000001</v>
      </c>
    </row>
    <row r="90" spans="1:13">
      <c r="A90" s="273">
        <v>81</v>
      </c>
      <c r="B90" s="254" t="s">
        <v>102</v>
      </c>
      <c r="C90" s="254">
        <v>26.85</v>
      </c>
      <c r="D90" s="256">
        <v>26.766666666666669</v>
      </c>
      <c r="E90" s="256">
        <v>26.433333333333337</v>
      </c>
      <c r="F90" s="256">
        <v>26.016666666666669</v>
      </c>
      <c r="G90" s="256">
        <v>25.683333333333337</v>
      </c>
      <c r="H90" s="256">
        <v>27.183333333333337</v>
      </c>
      <c r="I90" s="256">
        <v>27.516666666666673</v>
      </c>
      <c r="J90" s="256">
        <v>27.933333333333337</v>
      </c>
      <c r="K90" s="254">
        <v>27.1</v>
      </c>
      <c r="L90" s="254">
        <v>26.35</v>
      </c>
      <c r="M90" s="254">
        <v>148.00626</v>
      </c>
    </row>
    <row r="91" spans="1:13">
      <c r="A91" s="273">
        <v>82</v>
      </c>
      <c r="B91" s="254" t="s">
        <v>241</v>
      </c>
      <c r="C91" s="254">
        <v>193.4</v>
      </c>
      <c r="D91" s="256">
        <v>194.38333333333333</v>
      </c>
      <c r="E91" s="256">
        <v>192.01666666666665</v>
      </c>
      <c r="F91" s="256">
        <v>190.63333333333333</v>
      </c>
      <c r="G91" s="256">
        <v>188.26666666666665</v>
      </c>
      <c r="H91" s="256">
        <v>195.76666666666665</v>
      </c>
      <c r="I91" s="256">
        <v>198.13333333333333</v>
      </c>
      <c r="J91" s="256">
        <v>199.51666666666665</v>
      </c>
      <c r="K91" s="254">
        <v>196.75</v>
      </c>
      <c r="L91" s="254">
        <v>193</v>
      </c>
      <c r="M91" s="254">
        <v>2.33283</v>
      </c>
    </row>
    <row r="92" spans="1:13">
      <c r="A92" s="273">
        <v>83</v>
      </c>
      <c r="B92" s="254" t="s">
        <v>100</v>
      </c>
      <c r="C92" s="254">
        <v>605.04999999999995</v>
      </c>
      <c r="D92" s="256">
        <v>609.16666666666663</v>
      </c>
      <c r="E92" s="256">
        <v>599.08333333333326</v>
      </c>
      <c r="F92" s="256">
        <v>593.11666666666667</v>
      </c>
      <c r="G92" s="256">
        <v>583.0333333333333</v>
      </c>
      <c r="H92" s="256">
        <v>615.13333333333321</v>
      </c>
      <c r="I92" s="256">
        <v>625.21666666666647</v>
      </c>
      <c r="J92" s="256">
        <v>631.18333333333317</v>
      </c>
      <c r="K92" s="254">
        <v>619.25</v>
      </c>
      <c r="L92" s="254">
        <v>603.20000000000005</v>
      </c>
      <c r="M92" s="254">
        <v>21.679480000000002</v>
      </c>
    </row>
    <row r="93" spans="1:13">
      <c r="A93" s="273">
        <v>84</v>
      </c>
      <c r="B93" s="254" t="s">
        <v>242</v>
      </c>
      <c r="C93" s="254">
        <v>558.70000000000005</v>
      </c>
      <c r="D93" s="256">
        <v>558.01666666666677</v>
      </c>
      <c r="E93" s="256">
        <v>549.03333333333353</v>
      </c>
      <c r="F93" s="256">
        <v>539.36666666666679</v>
      </c>
      <c r="G93" s="256">
        <v>530.38333333333355</v>
      </c>
      <c r="H93" s="256">
        <v>567.68333333333351</v>
      </c>
      <c r="I93" s="256">
        <v>576.66666666666686</v>
      </c>
      <c r="J93" s="256">
        <v>586.33333333333348</v>
      </c>
      <c r="K93" s="254">
        <v>567</v>
      </c>
      <c r="L93" s="254">
        <v>548.35</v>
      </c>
      <c r="M93" s="254">
        <v>5.4655100000000001</v>
      </c>
    </row>
    <row r="94" spans="1:13">
      <c r="A94" s="273">
        <v>85</v>
      </c>
      <c r="B94" s="254" t="s">
        <v>103</v>
      </c>
      <c r="C94" s="254">
        <v>808.3</v>
      </c>
      <c r="D94" s="256">
        <v>812.33333333333337</v>
      </c>
      <c r="E94" s="256">
        <v>799.66666666666674</v>
      </c>
      <c r="F94" s="256">
        <v>791.03333333333342</v>
      </c>
      <c r="G94" s="256">
        <v>778.36666666666679</v>
      </c>
      <c r="H94" s="256">
        <v>820.9666666666667</v>
      </c>
      <c r="I94" s="256">
        <v>833.63333333333344</v>
      </c>
      <c r="J94" s="256">
        <v>842.26666666666665</v>
      </c>
      <c r="K94" s="254">
        <v>825</v>
      </c>
      <c r="L94" s="254">
        <v>803.7</v>
      </c>
      <c r="M94" s="254">
        <v>19.101289999999999</v>
      </c>
    </row>
    <row r="95" spans="1:13">
      <c r="A95" s="273">
        <v>86</v>
      </c>
      <c r="B95" s="254" t="s">
        <v>243</v>
      </c>
      <c r="C95" s="254">
        <v>569.25</v>
      </c>
      <c r="D95" s="256">
        <v>560.2833333333333</v>
      </c>
      <c r="E95" s="256">
        <v>544.56666666666661</v>
      </c>
      <c r="F95" s="256">
        <v>519.88333333333333</v>
      </c>
      <c r="G95" s="256">
        <v>504.16666666666663</v>
      </c>
      <c r="H95" s="256">
        <v>584.96666666666658</v>
      </c>
      <c r="I95" s="256">
        <v>600.68333333333328</v>
      </c>
      <c r="J95" s="256">
        <v>625.36666666666656</v>
      </c>
      <c r="K95" s="254">
        <v>576</v>
      </c>
      <c r="L95" s="254">
        <v>535.6</v>
      </c>
      <c r="M95" s="254">
        <v>8.4332899999999995</v>
      </c>
    </row>
    <row r="96" spans="1:13">
      <c r="A96" s="273">
        <v>87</v>
      </c>
      <c r="B96" s="254" t="s">
        <v>244</v>
      </c>
      <c r="C96" s="254">
        <v>1352.35</v>
      </c>
      <c r="D96" s="256">
        <v>1341.3333333333333</v>
      </c>
      <c r="E96" s="256">
        <v>1319.0166666666664</v>
      </c>
      <c r="F96" s="256">
        <v>1285.6833333333332</v>
      </c>
      <c r="G96" s="256">
        <v>1263.3666666666663</v>
      </c>
      <c r="H96" s="256">
        <v>1374.6666666666665</v>
      </c>
      <c r="I96" s="256">
        <v>1396.9833333333336</v>
      </c>
      <c r="J96" s="256">
        <v>1430.3166666666666</v>
      </c>
      <c r="K96" s="254">
        <v>1363.65</v>
      </c>
      <c r="L96" s="254">
        <v>1308</v>
      </c>
      <c r="M96" s="254">
        <v>18.628710000000002</v>
      </c>
    </row>
    <row r="97" spans="1:13">
      <c r="A97" s="273">
        <v>88</v>
      </c>
      <c r="B97" s="254" t="s">
        <v>104</v>
      </c>
      <c r="C97" s="254">
        <v>1370.75</v>
      </c>
      <c r="D97" s="256">
        <v>1365.9166666666667</v>
      </c>
      <c r="E97" s="256">
        <v>1355.4333333333334</v>
      </c>
      <c r="F97" s="256">
        <v>1340.1166666666666</v>
      </c>
      <c r="G97" s="256">
        <v>1329.6333333333332</v>
      </c>
      <c r="H97" s="256">
        <v>1381.2333333333336</v>
      </c>
      <c r="I97" s="256">
        <v>1391.7166666666667</v>
      </c>
      <c r="J97" s="256">
        <v>1407.0333333333338</v>
      </c>
      <c r="K97" s="254">
        <v>1376.4</v>
      </c>
      <c r="L97" s="254">
        <v>1350.6</v>
      </c>
      <c r="M97" s="254">
        <v>14.451750000000001</v>
      </c>
    </row>
    <row r="98" spans="1:13">
      <c r="A98" s="273">
        <v>89</v>
      </c>
      <c r="B98" s="254" t="s">
        <v>372</v>
      </c>
      <c r="C98" s="254">
        <v>522</v>
      </c>
      <c r="D98" s="256">
        <v>519.18333333333328</v>
      </c>
      <c r="E98" s="256">
        <v>515.31666666666661</v>
      </c>
      <c r="F98" s="256">
        <v>508.63333333333333</v>
      </c>
      <c r="G98" s="256">
        <v>504.76666666666665</v>
      </c>
      <c r="H98" s="256">
        <v>525.86666666666656</v>
      </c>
      <c r="I98" s="256">
        <v>529.73333333333312</v>
      </c>
      <c r="J98" s="256">
        <v>536.41666666666652</v>
      </c>
      <c r="K98" s="254">
        <v>523.04999999999995</v>
      </c>
      <c r="L98" s="254">
        <v>512.5</v>
      </c>
      <c r="M98" s="254">
        <v>9.7969899999999992</v>
      </c>
    </row>
    <row r="99" spans="1:13">
      <c r="A99" s="273">
        <v>90</v>
      </c>
      <c r="B99" s="254" t="s">
        <v>246</v>
      </c>
      <c r="C99" s="254">
        <v>270.10000000000002</v>
      </c>
      <c r="D99" s="256">
        <v>270.51666666666665</v>
      </c>
      <c r="E99" s="256">
        <v>267.0333333333333</v>
      </c>
      <c r="F99" s="256">
        <v>263.96666666666664</v>
      </c>
      <c r="G99" s="256">
        <v>260.48333333333329</v>
      </c>
      <c r="H99" s="256">
        <v>273.58333333333331</v>
      </c>
      <c r="I99" s="256">
        <v>277.06666666666666</v>
      </c>
      <c r="J99" s="256">
        <v>280.13333333333333</v>
      </c>
      <c r="K99" s="254">
        <v>274</v>
      </c>
      <c r="L99" s="254">
        <v>267.45</v>
      </c>
      <c r="M99" s="254">
        <v>3.5565500000000001</v>
      </c>
    </row>
    <row r="100" spans="1:13">
      <c r="A100" s="273">
        <v>91</v>
      </c>
      <c r="B100" s="254" t="s">
        <v>107</v>
      </c>
      <c r="C100" s="254">
        <v>932.8</v>
      </c>
      <c r="D100" s="256">
        <v>933.16666666666663</v>
      </c>
      <c r="E100" s="256">
        <v>927.33333333333326</v>
      </c>
      <c r="F100" s="256">
        <v>921.86666666666667</v>
      </c>
      <c r="G100" s="256">
        <v>916.0333333333333</v>
      </c>
      <c r="H100" s="256">
        <v>938.63333333333321</v>
      </c>
      <c r="I100" s="256">
        <v>944.46666666666647</v>
      </c>
      <c r="J100" s="256">
        <v>949.93333333333317</v>
      </c>
      <c r="K100" s="254">
        <v>939</v>
      </c>
      <c r="L100" s="254">
        <v>927.7</v>
      </c>
      <c r="M100" s="254">
        <v>41.918770000000002</v>
      </c>
    </row>
    <row r="101" spans="1:13">
      <c r="A101" s="273">
        <v>92</v>
      </c>
      <c r="B101" s="254" t="s">
        <v>248</v>
      </c>
      <c r="C101" s="254">
        <v>2821.2</v>
      </c>
      <c r="D101" s="256">
        <v>2813.5666666666662</v>
      </c>
      <c r="E101" s="256">
        <v>2797.7833333333324</v>
      </c>
      <c r="F101" s="256">
        <v>2774.3666666666663</v>
      </c>
      <c r="G101" s="256">
        <v>2758.5833333333326</v>
      </c>
      <c r="H101" s="256">
        <v>2836.9833333333322</v>
      </c>
      <c r="I101" s="256">
        <v>2852.766666666666</v>
      </c>
      <c r="J101" s="256">
        <v>2876.183333333332</v>
      </c>
      <c r="K101" s="254">
        <v>2829.35</v>
      </c>
      <c r="L101" s="254">
        <v>2790.15</v>
      </c>
      <c r="M101" s="254">
        <v>1.22041</v>
      </c>
    </row>
    <row r="102" spans="1:13">
      <c r="A102" s="273">
        <v>93</v>
      </c>
      <c r="B102" s="254" t="s">
        <v>109</v>
      </c>
      <c r="C102" s="254">
        <v>1509.95</v>
      </c>
      <c r="D102" s="256">
        <v>1509.6333333333332</v>
      </c>
      <c r="E102" s="256">
        <v>1498.8166666666664</v>
      </c>
      <c r="F102" s="256">
        <v>1487.6833333333332</v>
      </c>
      <c r="G102" s="256">
        <v>1476.8666666666663</v>
      </c>
      <c r="H102" s="256">
        <v>1520.7666666666664</v>
      </c>
      <c r="I102" s="256">
        <v>1531.583333333333</v>
      </c>
      <c r="J102" s="256">
        <v>1542.7166666666665</v>
      </c>
      <c r="K102" s="254">
        <v>1520.45</v>
      </c>
      <c r="L102" s="254">
        <v>1498.5</v>
      </c>
      <c r="M102" s="254">
        <v>110.73051</v>
      </c>
    </row>
    <row r="103" spans="1:13">
      <c r="A103" s="273">
        <v>94</v>
      </c>
      <c r="B103" s="254" t="s">
        <v>249</v>
      </c>
      <c r="C103" s="254">
        <v>670.25</v>
      </c>
      <c r="D103" s="256">
        <v>670.30000000000007</v>
      </c>
      <c r="E103" s="256">
        <v>667.30000000000018</v>
      </c>
      <c r="F103" s="256">
        <v>664.35000000000014</v>
      </c>
      <c r="G103" s="256">
        <v>661.35000000000025</v>
      </c>
      <c r="H103" s="256">
        <v>673.25000000000011</v>
      </c>
      <c r="I103" s="256">
        <v>676.24999999999989</v>
      </c>
      <c r="J103" s="256">
        <v>679.2</v>
      </c>
      <c r="K103" s="254">
        <v>673.3</v>
      </c>
      <c r="L103" s="254">
        <v>667.35</v>
      </c>
      <c r="M103" s="254">
        <v>17.853919999999999</v>
      </c>
    </row>
    <row r="104" spans="1:13">
      <c r="A104" s="273">
        <v>95</v>
      </c>
      <c r="B104" s="254" t="s">
        <v>105</v>
      </c>
      <c r="C104" s="254">
        <v>1015.4</v>
      </c>
      <c r="D104" s="256">
        <v>1021.85</v>
      </c>
      <c r="E104" s="256">
        <v>1006.95</v>
      </c>
      <c r="F104" s="256">
        <v>998.5</v>
      </c>
      <c r="G104" s="256">
        <v>983.6</v>
      </c>
      <c r="H104" s="256">
        <v>1030.3000000000002</v>
      </c>
      <c r="I104" s="256">
        <v>1045.1999999999998</v>
      </c>
      <c r="J104" s="256">
        <v>1053.6500000000001</v>
      </c>
      <c r="K104" s="254">
        <v>1036.75</v>
      </c>
      <c r="L104" s="254">
        <v>1013.4</v>
      </c>
      <c r="M104" s="254">
        <v>13.61368</v>
      </c>
    </row>
    <row r="105" spans="1:13">
      <c r="A105" s="273">
        <v>96</v>
      </c>
      <c r="B105" s="254" t="s">
        <v>110</v>
      </c>
      <c r="C105" s="254">
        <v>2900.45</v>
      </c>
      <c r="D105" s="256">
        <v>2918.7166666666667</v>
      </c>
      <c r="E105" s="256">
        <v>2873.7333333333336</v>
      </c>
      <c r="F105" s="256">
        <v>2847.0166666666669</v>
      </c>
      <c r="G105" s="256">
        <v>2802.0333333333338</v>
      </c>
      <c r="H105" s="256">
        <v>2945.4333333333334</v>
      </c>
      <c r="I105" s="256">
        <v>2990.4166666666661</v>
      </c>
      <c r="J105" s="256">
        <v>3017.1333333333332</v>
      </c>
      <c r="K105" s="254">
        <v>2963.7</v>
      </c>
      <c r="L105" s="254">
        <v>2892</v>
      </c>
      <c r="M105" s="254">
        <v>15.87246</v>
      </c>
    </row>
    <row r="106" spans="1:13">
      <c r="A106" s="273">
        <v>97</v>
      </c>
      <c r="B106" s="254" t="s">
        <v>112</v>
      </c>
      <c r="C106" s="254">
        <v>389.3</v>
      </c>
      <c r="D106" s="256">
        <v>387.48333333333335</v>
      </c>
      <c r="E106" s="256">
        <v>381.26666666666671</v>
      </c>
      <c r="F106" s="256">
        <v>373.23333333333335</v>
      </c>
      <c r="G106" s="256">
        <v>367.01666666666671</v>
      </c>
      <c r="H106" s="256">
        <v>395.51666666666671</v>
      </c>
      <c r="I106" s="256">
        <v>401.73333333333341</v>
      </c>
      <c r="J106" s="256">
        <v>409.76666666666671</v>
      </c>
      <c r="K106" s="254">
        <v>393.7</v>
      </c>
      <c r="L106" s="254">
        <v>379.45</v>
      </c>
      <c r="M106" s="254">
        <v>236.94104999999999</v>
      </c>
    </row>
    <row r="107" spans="1:13">
      <c r="A107" s="273">
        <v>98</v>
      </c>
      <c r="B107" s="254" t="s">
        <v>113</v>
      </c>
      <c r="C107" s="254">
        <v>284.55</v>
      </c>
      <c r="D107" s="256">
        <v>281.95</v>
      </c>
      <c r="E107" s="256">
        <v>278.14999999999998</v>
      </c>
      <c r="F107" s="256">
        <v>271.75</v>
      </c>
      <c r="G107" s="256">
        <v>267.95</v>
      </c>
      <c r="H107" s="256">
        <v>288.34999999999997</v>
      </c>
      <c r="I107" s="256">
        <v>292.15000000000003</v>
      </c>
      <c r="J107" s="256">
        <v>298.54999999999995</v>
      </c>
      <c r="K107" s="254">
        <v>285.75</v>
      </c>
      <c r="L107" s="254">
        <v>275.55</v>
      </c>
      <c r="M107" s="254">
        <v>71.451390000000004</v>
      </c>
    </row>
    <row r="108" spans="1:13">
      <c r="A108" s="273">
        <v>99</v>
      </c>
      <c r="B108" s="254" t="s">
        <v>114</v>
      </c>
      <c r="C108" s="254">
        <v>2336.5500000000002</v>
      </c>
      <c r="D108" s="256">
        <v>2340.5833333333335</v>
      </c>
      <c r="E108" s="256">
        <v>2321.2166666666672</v>
      </c>
      <c r="F108" s="256">
        <v>2305.8833333333337</v>
      </c>
      <c r="G108" s="256">
        <v>2286.5166666666673</v>
      </c>
      <c r="H108" s="256">
        <v>2355.916666666667</v>
      </c>
      <c r="I108" s="256">
        <v>2375.2833333333328</v>
      </c>
      <c r="J108" s="256">
        <v>2390.6166666666668</v>
      </c>
      <c r="K108" s="254">
        <v>2359.9499999999998</v>
      </c>
      <c r="L108" s="254">
        <v>2325.25</v>
      </c>
      <c r="M108" s="254">
        <v>11.948639999999999</v>
      </c>
    </row>
    <row r="109" spans="1:13">
      <c r="A109" s="273">
        <v>100</v>
      </c>
      <c r="B109" s="254" t="s">
        <v>250</v>
      </c>
      <c r="C109" s="254">
        <v>329.45</v>
      </c>
      <c r="D109" s="256">
        <v>335.06666666666666</v>
      </c>
      <c r="E109" s="256">
        <v>322.23333333333335</v>
      </c>
      <c r="F109" s="256">
        <v>315.01666666666671</v>
      </c>
      <c r="G109" s="256">
        <v>302.18333333333339</v>
      </c>
      <c r="H109" s="256">
        <v>342.2833333333333</v>
      </c>
      <c r="I109" s="256">
        <v>355.11666666666667</v>
      </c>
      <c r="J109" s="256">
        <v>362.33333333333326</v>
      </c>
      <c r="K109" s="254">
        <v>347.9</v>
      </c>
      <c r="L109" s="254">
        <v>327.85</v>
      </c>
      <c r="M109" s="254">
        <v>51.306440000000002</v>
      </c>
    </row>
    <row r="110" spans="1:13">
      <c r="A110" s="273">
        <v>101</v>
      </c>
      <c r="B110" s="254" t="s">
        <v>251</v>
      </c>
      <c r="C110" s="254">
        <v>49.15</v>
      </c>
      <c r="D110" s="256">
        <v>48.75</v>
      </c>
      <c r="E110" s="256">
        <v>47.1</v>
      </c>
      <c r="F110" s="256">
        <v>45.050000000000004</v>
      </c>
      <c r="G110" s="256">
        <v>43.400000000000006</v>
      </c>
      <c r="H110" s="256">
        <v>50.8</v>
      </c>
      <c r="I110" s="256">
        <v>52.45</v>
      </c>
      <c r="J110" s="256">
        <v>54.499999999999993</v>
      </c>
      <c r="K110" s="254">
        <v>50.4</v>
      </c>
      <c r="L110" s="254">
        <v>46.7</v>
      </c>
      <c r="M110" s="254">
        <v>117.01782</v>
      </c>
    </row>
    <row r="111" spans="1:13">
      <c r="A111" s="273">
        <v>102</v>
      </c>
      <c r="B111" s="254" t="s">
        <v>108</v>
      </c>
      <c r="C111" s="254">
        <v>2540.9</v>
      </c>
      <c r="D111" s="256">
        <v>2538.2333333333336</v>
      </c>
      <c r="E111" s="256">
        <v>2517.666666666667</v>
      </c>
      <c r="F111" s="256">
        <v>2494.4333333333334</v>
      </c>
      <c r="G111" s="256">
        <v>2473.8666666666668</v>
      </c>
      <c r="H111" s="256">
        <v>2561.4666666666672</v>
      </c>
      <c r="I111" s="256">
        <v>2582.0333333333338</v>
      </c>
      <c r="J111" s="256">
        <v>2605.2666666666673</v>
      </c>
      <c r="K111" s="254">
        <v>2558.8000000000002</v>
      </c>
      <c r="L111" s="254">
        <v>2515</v>
      </c>
      <c r="M111" s="254">
        <v>26.55396</v>
      </c>
    </row>
    <row r="112" spans="1:13">
      <c r="A112" s="273">
        <v>103</v>
      </c>
      <c r="B112" s="254" t="s">
        <v>116</v>
      </c>
      <c r="C112" s="254">
        <v>647.35</v>
      </c>
      <c r="D112" s="256">
        <v>646.26666666666677</v>
      </c>
      <c r="E112" s="256">
        <v>639.08333333333348</v>
      </c>
      <c r="F112" s="256">
        <v>630.81666666666672</v>
      </c>
      <c r="G112" s="256">
        <v>623.63333333333344</v>
      </c>
      <c r="H112" s="256">
        <v>654.53333333333353</v>
      </c>
      <c r="I112" s="256">
        <v>661.7166666666667</v>
      </c>
      <c r="J112" s="256">
        <v>669.98333333333358</v>
      </c>
      <c r="K112" s="254">
        <v>653.45000000000005</v>
      </c>
      <c r="L112" s="254">
        <v>638</v>
      </c>
      <c r="M112" s="254">
        <v>203.23003</v>
      </c>
    </row>
    <row r="113" spans="1:13">
      <c r="A113" s="273">
        <v>104</v>
      </c>
      <c r="B113" s="254" t="s">
        <v>252</v>
      </c>
      <c r="C113" s="254">
        <v>1493.5</v>
      </c>
      <c r="D113" s="256">
        <v>1512.3499999999997</v>
      </c>
      <c r="E113" s="256">
        <v>1470.7499999999993</v>
      </c>
      <c r="F113" s="256">
        <v>1447.9999999999995</v>
      </c>
      <c r="G113" s="256">
        <v>1406.3999999999992</v>
      </c>
      <c r="H113" s="256">
        <v>1535.0999999999995</v>
      </c>
      <c r="I113" s="256">
        <v>1576.6999999999998</v>
      </c>
      <c r="J113" s="256">
        <v>1599.4499999999996</v>
      </c>
      <c r="K113" s="254">
        <v>1553.95</v>
      </c>
      <c r="L113" s="254">
        <v>1489.6</v>
      </c>
      <c r="M113" s="254">
        <v>4.0272600000000001</v>
      </c>
    </row>
    <row r="114" spans="1:13">
      <c r="A114" s="273">
        <v>105</v>
      </c>
      <c r="B114" s="254" t="s">
        <v>117</v>
      </c>
      <c r="C114" s="254">
        <v>553.79999999999995</v>
      </c>
      <c r="D114" s="256">
        <v>550.65</v>
      </c>
      <c r="E114" s="256">
        <v>545.34999999999991</v>
      </c>
      <c r="F114" s="256">
        <v>536.9</v>
      </c>
      <c r="G114" s="256">
        <v>531.59999999999991</v>
      </c>
      <c r="H114" s="256">
        <v>559.09999999999991</v>
      </c>
      <c r="I114" s="256">
        <v>564.39999999999986</v>
      </c>
      <c r="J114" s="256">
        <v>572.84999999999991</v>
      </c>
      <c r="K114" s="254">
        <v>555.95000000000005</v>
      </c>
      <c r="L114" s="254">
        <v>542.20000000000005</v>
      </c>
      <c r="M114" s="254">
        <v>11.386950000000001</v>
      </c>
    </row>
    <row r="115" spans="1:13">
      <c r="A115" s="273">
        <v>106</v>
      </c>
      <c r="B115" s="254" t="s">
        <v>387</v>
      </c>
      <c r="C115" s="254">
        <v>582.45000000000005</v>
      </c>
      <c r="D115" s="256">
        <v>583.98333333333335</v>
      </c>
      <c r="E115" s="256">
        <v>571.4666666666667</v>
      </c>
      <c r="F115" s="256">
        <v>560.48333333333335</v>
      </c>
      <c r="G115" s="256">
        <v>547.9666666666667</v>
      </c>
      <c r="H115" s="256">
        <v>594.9666666666667</v>
      </c>
      <c r="I115" s="256">
        <v>607.48333333333335</v>
      </c>
      <c r="J115" s="256">
        <v>618.4666666666667</v>
      </c>
      <c r="K115" s="254">
        <v>596.5</v>
      </c>
      <c r="L115" s="254">
        <v>573</v>
      </c>
      <c r="M115" s="254">
        <v>10.209149999999999</v>
      </c>
    </row>
    <row r="116" spans="1:13">
      <c r="A116" s="273">
        <v>107</v>
      </c>
      <c r="B116" s="254" t="s">
        <v>119</v>
      </c>
      <c r="C116" s="254">
        <v>59.25</v>
      </c>
      <c r="D116" s="256">
        <v>58.733333333333327</v>
      </c>
      <c r="E116" s="256">
        <v>57.766666666666652</v>
      </c>
      <c r="F116" s="256">
        <v>56.283333333333324</v>
      </c>
      <c r="G116" s="256">
        <v>55.316666666666649</v>
      </c>
      <c r="H116" s="256">
        <v>60.216666666666654</v>
      </c>
      <c r="I116" s="256">
        <v>61.183333333333337</v>
      </c>
      <c r="J116" s="256">
        <v>62.666666666666657</v>
      </c>
      <c r="K116" s="254">
        <v>59.7</v>
      </c>
      <c r="L116" s="254">
        <v>57.25</v>
      </c>
      <c r="M116" s="254">
        <v>913.70325000000003</v>
      </c>
    </row>
    <row r="117" spans="1:13">
      <c r="A117" s="273">
        <v>108</v>
      </c>
      <c r="B117" s="254" t="s">
        <v>126</v>
      </c>
      <c r="C117" s="254">
        <v>211.5</v>
      </c>
      <c r="D117" s="256">
        <v>210.43333333333331</v>
      </c>
      <c r="E117" s="256">
        <v>208.81666666666661</v>
      </c>
      <c r="F117" s="256">
        <v>206.1333333333333</v>
      </c>
      <c r="G117" s="256">
        <v>204.51666666666659</v>
      </c>
      <c r="H117" s="256">
        <v>213.11666666666662</v>
      </c>
      <c r="I117" s="256">
        <v>214.73333333333335</v>
      </c>
      <c r="J117" s="256">
        <v>217.41666666666663</v>
      </c>
      <c r="K117" s="254">
        <v>212.05</v>
      </c>
      <c r="L117" s="254">
        <v>207.75</v>
      </c>
      <c r="M117" s="254">
        <v>288.65798000000001</v>
      </c>
    </row>
    <row r="118" spans="1:13">
      <c r="A118" s="273">
        <v>109</v>
      </c>
      <c r="B118" s="254" t="s">
        <v>115</v>
      </c>
      <c r="C118" s="254">
        <v>217.25</v>
      </c>
      <c r="D118" s="256">
        <v>218.29999999999998</v>
      </c>
      <c r="E118" s="256">
        <v>214.59999999999997</v>
      </c>
      <c r="F118" s="256">
        <v>211.95</v>
      </c>
      <c r="G118" s="256">
        <v>208.24999999999997</v>
      </c>
      <c r="H118" s="256">
        <v>220.94999999999996</v>
      </c>
      <c r="I118" s="256">
        <v>224.64999999999995</v>
      </c>
      <c r="J118" s="256">
        <v>227.29999999999995</v>
      </c>
      <c r="K118" s="254">
        <v>222</v>
      </c>
      <c r="L118" s="254">
        <v>215.65</v>
      </c>
      <c r="M118" s="254">
        <v>158.98895999999999</v>
      </c>
    </row>
    <row r="119" spans="1:13">
      <c r="A119" s="273">
        <v>110</v>
      </c>
      <c r="B119" s="254" t="s">
        <v>255</v>
      </c>
      <c r="C119" s="254">
        <v>129.6</v>
      </c>
      <c r="D119" s="256">
        <v>130.38333333333335</v>
      </c>
      <c r="E119" s="256">
        <v>127.76666666666671</v>
      </c>
      <c r="F119" s="256">
        <v>125.93333333333337</v>
      </c>
      <c r="G119" s="256">
        <v>123.31666666666672</v>
      </c>
      <c r="H119" s="256">
        <v>132.2166666666667</v>
      </c>
      <c r="I119" s="256">
        <v>134.83333333333331</v>
      </c>
      <c r="J119" s="256">
        <v>136.66666666666669</v>
      </c>
      <c r="K119" s="254">
        <v>133</v>
      </c>
      <c r="L119" s="254">
        <v>128.55000000000001</v>
      </c>
      <c r="M119" s="254">
        <v>37.840760000000003</v>
      </c>
    </row>
    <row r="120" spans="1:13">
      <c r="A120" s="273">
        <v>111</v>
      </c>
      <c r="B120" s="254" t="s">
        <v>125</v>
      </c>
      <c r="C120" s="254">
        <v>109.45</v>
      </c>
      <c r="D120" s="256">
        <v>108.11666666666667</v>
      </c>
      <c r="E120" s="256">
        <v>106.33333333333334</v>
      </c>
      <c r="F120" s="256">
        <v>103.21666666666667</v>
      </c>
      <c r="G120" s="256">
        <v>101.43333333333334</v>
      </c>
      <c r="H120" s="256">
        <v>111.23333333333335</v>
      </c>
      <c r="I120" s="256">
        <v>113.01666666666668</v>
      </c>
      <c r="J120" s="256">
        <v>116.13333333333335</v>
      </c>
      <c r="K120" s="254">
        <v>109.9</v>
      </c>
      <c r="L120" s="254">
        <v>105</v>
      </c>
      <c r="M120" s="254">
        <v>831.99042999999995</v>
      </c>
    </row>
    <row r="121" spans="1:13">
      <c r="A121" s="273">
        <v>112</v>
      </c>
      <c r="B121" s="254" t="s">
        <v>772</v>
      </c>
      <c r="C121" s="254">
        <v>1884.5</v>
      </c>
      <c r="D121" s="256">
        <v>1884.9000000000003</v>
      </c>
      <c r="E121" s="256">
        <v>1867.0000000000007</v>
      </c>
      <c r="F121" s="256">
        <v>1849.5000000000005</v>
      </c>
      <c r="G121" s="256">
        <v>1831.6000000000008</v>
      </c>
      <c r="H121" s="256">
        <v>1902.4000000000005</v>
      </c>
      <c r="I121" s="256">
        <v>1920.3000000000002</v>
      </c>
      <c r="J121" s="256">
        <v>1937.8000000000004</v>
      </c>
      <c r="K121" s="254">
        <v>1902.8</v>
      </c>
      <c r="L121" s="254">
        <v>1867.4</v>
      </c>
      <c r="M121" s="254">
        <v>12.71177</v>
      </c>
    </row>
    <row r="122" spans="1:13">
      <c r="A122" s="273">
        <v>113</v>
      </c>
      <c r="B122" s="254" t="s">
        <v>120</v>
      </c>
      <c r="C122" s="254">
        <v>507.8</v>
      </c>
      <c r="D122" s="256">
        <v>506.98333333333329</v>
      </c>
      <c r="E122" s="256">
        <v>502.46666666666658</v>
      </c>
      <c r="F122" s="256">
        <v>497.13333333333327</v>
      </c>
      <c r="G122" s="256">
        <v>492.61666666666656</v>
      </c>
      <c r="H122" s="256">
        <v>512.31666666666661</v>
      </c>
      <c r="I122" s="256">
        <v>516.83333333333337</v>
      </c>
      <c r="J122" s="256">
        <v>522.16666666666663</v>
      </c>
      <c r="K122" s="254">
        <v>511.5</v>
      </c>
      <c r="L122" s="254">
        <v>501.65</v>
      </c>
      <c r="M122" s="254">
        <v>24.25892</v>
      </c>
    </row>
    <row r="123" spans="1:13">
      <c r="A123" s="273">
        <v>114</v>
      </c>
      <c r="B123" s="254" t="s">
        <v>824</v>
      </c>
      <c r="C123" s="254">
        <v>242.1</v>
      </c>
      <c r="D123" s="256">
        <v>243.20000000000002</v>
      </c>
      <c r="E123" s="256">
        <v>240.50000000000003</v>
      </c>
      <c r="F123" s="256">
        <v>238.9</v>
      </c>
      <c r="G123" s="256">
        <v>236.20000000000002</v>
      </c>
      <c r="H123" s="256">
        <v>244.80000000000004</v>
      </c>
      <c r="I123" s="256">
        <v>247.50000000000003</v>
      </c>
      <c r="J123" s="256">
        <v>249.10000000000005</v>
      </c>
      <c r="K123" s="254">
        <v>245.9</v>
      </c>
      <c r="L123" s="254">
        <v>241.6</v>
      </c>
      <c r="M123" s="254">
        <v>26.1282</v>
      </c>
    </row>
    <row r="124" spans="1:13">
      <c r="A124" s="273">
        <v>115</v>
      </c>
      <c r="B124" s="254" t="s">
        <v>122</v>
      </c>
      <c r="C124" s="254">
        <v>1004.75</v>
      </c>
      <c r="D124" s="256">
        <v>1008.1833333333334</v>
      </c>
      <c r="E124" s="256">
        <v>993.61666666666679</v>
      </c>
      <c r="F124" s="256">
        <v>982.48333333333335</v>
      </c>
      <c r="G124" s="256">
        <v>967.91666666666674</v>
      </c>
      <c r="H124" s="256">
        <v>1019.3166666666668</v>
      </c>
      <c r="I124" s="256">
        <v>1033.8833333333334</v>
      </c>
      <c r="J124" s="256">
        <v>1045.0166666666669</v>
      </c>
      <c r="K124" s="254">
        <v>1022.75</v>
      </c>
      <c r="L124" s="254">
        <v>997.05</v>
      </c>
      <c r="M124" s="254">
        <v>53.856879999999997</v>
      </c>
    </row>
    <row r="125" spans="1:13">
      <c r="A125" s="273">
        <v>116</v>
      </c>
      <c r="B125" s="254" t="s">
        <v>256</v>
      </c>
      <c r="C125" s="254">
        <v>4356</v>
      </c>
      <c r="D125" s="256">
        <v>4365.6166666666668</v>
      </c>
      <c r="E125" s="256">
        <v>4308.3833333333332</v>
      </c>
      <c r="F125" s="256">
        <v>4260.7666666666664</v>
      </c>
      <c r="G125" s="256">
        <v>4203.5333333333328</v>
      </c>
      <c r="H125" s="256">
        <v>4413.2333333333336</v>
      </c>
      <c r="I125" s="256">
        <v>4470.4666666666672</v>
      </c>
      <c r="J125" s="256">
        <v>4518.0833333333339</v>
      </c>
      <c r="K125" s="254">
        <v>4422.8500000000004</v>
      </c>
      <c r="L125" s="254">
        <v>4318</v>
      </c>
      <c r="M125" s="254">
        <v>5.2380000000000004</v>
      </c>
    </row>
    <row r="126" spans="1:13">
      <c r="A126" s="273">
        <v>117</v>
      </c>
      <c r="B126" s="254" t="s">
        <v>124</v>
      </c>
      <c r="C126" s="254">
        <v>1348.05</v>
      </c>
      <c r="D126" s="256">
        <v>1352.05</v>
      </c>
      <c r="E126" s="256">
        <v>1341.1</v>
      </c>
      <c r="F126" s="256">
        <v>1334.1499999999999</v>
      </c>
      <c r="G126" s="256">
        <v>1323.1999999999998</v>
      </c>
      <c r="H126" s="256">
        <v>1359</v>
      </c>
      <c r="I126" s="256">
        <v>1369.9500000000003</v>
      </c>
      <c r="J126" s="256">
        <v>1376.9</v>
      </c>
      <c r="K126" s="254">
        <v>1363</v>
      </c>
      <c r="L126" s="254">
        <v>1345.1</v>
      </c>
      <c r="M126" s="254">
        <v>42.253709999999998</v>
      </c>
    </row>
    <row r="127" spans="1:13">
      <c r="A127" s="273">
        <v>118</v>
      </c>
      <c r="B127" s="254" t="s">
        <v>121</v>
      </c>
      <c r="C127" s="254">
        <v>1683.1</v>
      </c>
      <c r="D127" s="256">
        <v>1688.6333333333332</v>
      </c>
      <c r="E127" s="256">
        <v>1668.4666666666665</v>
      </c>
      <c r="F127" s="256">
        <v>1653.8333333333333</v>
      </c>
      <c r="G127" s="256">
        <v>1633.6666666666665</v>
      </c>
      <c r="H127" s="256">
        <v>1703.2666666666664</v>
      </c>
      <c r="I127" s="256">
        <v>1723.4333333333334</v>
      </c>
      <c r="J127" s="256">
        <v>1738.0666666666664</v>
      </c>
      <c r="K127" s="254">
        <v>1708.8</v>
      </c>
      <c r="L127" s="254">
        <v>1674</v>
      </c>
      <c r="M127" s="254">
        <v>4.2796799999999999</v>
      </c>
    </row>
    <row r="128" spans="1:13">
      <c r="A128" s="273">
        <v>119</v>
      </c>
      <c r="B128" s="254" t="s">
        <v>257</v>
      </c>
      <c r="C128" s="254">
        <v>2246</v>
      </c>
      <c r="D128" s="256">
        <v>2249.6166666666668</v>
      </c>
      <c r="E128" s="256">
        <v>2229.3833333333337</v>
      </c>
      <c r="F128" s="256">
        <v>2212.7666666666669</v>
      </c>
      <c r="G128" s="256">
        <v>2192.5333333333338</v>
      </c>
      <c r="H128" s="256">
        <v>2266.2333333333336</v>
      </c>
      <c r="I128" s="256">
        <v>2286.4666666666672</v>
      </c>
      <c r="J128" s="256">
        <v>2303.0833333333335</v>
      </c>
      <c r="K128" s="254">
        <v>2269.85</v>
      </c>
      <c r="L128" s="254">
        <v>2233</v>
      </c>
      <c r="M128" s="254">
        <v>1.96299</v>
      </c>
    </row>
    <row r="129" spans="1:13">
      <c r="A129" s="273">
        <v>120</v>
      </c>
      <c r="B129" s="254" t="s">
        <v>258</v>
      </c>
      <c r="C129" s="254">
        <v>116.9</v>
      </c>
      <c r="D129" s="256">
        <v>117.13333333333333</v>
      </c>
      <c r="E129" s="256">
        <v>114.76666666666665</v>
      </c>
      <c r="F129" s="256">
        <v>112.63333333333333</v>
      </c>
      <c r="G129" s="256">
        <v>110.26666666666665</v>
      </c>
      <c r="H129" s="256">
        <v>119.26666666666665</v>
      </c>
      <c r="I129" s="256">
        <v>121.63333333333333</v>
      </c>
      <c r="J129" s="256">
        <v>123.76666666666665</v>
      </c>
      <c r="K129" s="254">
        <v>119.5</v>
      </c>
      <c r="L129" s="254">
        <v>115</v>
      </c>
      <c r="M129" s="254">
        <v>39.169130000000003</v>
      </c>
    </row>
    <row r="130" spans="1:13">
      <c r="A130" s="273">
        <v>121</v>
      </c>
      <c r="B130" s="254" t="s">
        <v>128</v>
      </c>
      <c r="C130" s="254">
        <v>681.45</v>
      </c>
      <c r="D130" s="256">
        <v>683.44999999999993</v>
      </c>
      <c r="E130" s="256">
        <v>669.89999999999986</v>
      </c>
      <c r="F130" s="256">
        <v>658.34999999999991</v>
      </c>
      <c r="G130" s="256">
        <v>644.79999999999984</v>
      </c>
      <c r="H130" s="256">
        <v>694.99999999999989</v>
      </c>
      <c r="I130" s="256">
        <v>708.54999999999984</v>
      </c>
      <c r="J130" s="256">
        <v>720.09999999999991</v>
      </c>
      <c r="K130" s="254">
        <v>697</v>
      </c>
      <c r="L130" s="254">
        <v>671.9</v>
      </c>
      <c r="M130" s="254">
        <v>223.32409000000001</v>
      </c>
    </row>
    <row r="131" spans="1:13">
      <c r="A131" s="273">
        <v>122</v>
      </c>
      <c r="B131" s="254" t="s">
        <v>127</v>
      </c>
      <c r="C131" s="254">
        <v>397.85</v>
      </c>
      <c r="D131" s="256">
        <v>398.0333333333333</v>
      </c>
      <c r="E131" s="256">
        <v>391.81666666666661</v>
      </c>
      <c r="F131" s="256">
        <v>385.7833333333333</v>
      </c>
      <c r="G131" s="256">
        <v>379.56666666666661</v>
      </c>
      <c r="H131" s="256">
        <v>404.06666666666661</v>
      </c>
      <c r="I131" s="256">
        <v>410.2833333333333</v>
      </c>
      <c r="J131" s="256">
        <v>416.31666666666661</v>
      </c>
      <c r="K131" s="254">
        <v>404.25</v>
      </c>
      <c r="L131" s="254">
        <v>392</v>
      </c>
      <c r="M131" s="254">
        <v>108.85382</v>
      </c>
    </row>
    <row r="132" spans="1:13">
      <c r="A132" s="273">
        <v>123</v>
      </c>
      <c r="B132" s="254" t="s">
        <v>129</v>
      </c>
      <c r="C132" s="254">
        <v>3013.7</v>
      </c>
      <c r="D132" s="256">
        <v>3014.0166666666664</v>
      </c>
      <c r="E132" s="256">
        <v>2983.083333333333</v>
      </c>
      <c r="F132" s="256">
        <v>2952.4666666666667</v>
      </c>
      <c r="G132" s="256">
        <v>2921.5333333333333</v>
      </c>
      <c r="H132" s="256">
        <v>3044.6333333333328</v>
      </c>
      <c r="I132" s="256">
        <v>3075.5666666666662</v>
      </c>
      <c r="J132" s="256">
        <v>3106.1833333333325</v>
      </c>
      <c r="K132" s="254">
        <v>3044.95</v>
      </c>
      <c r="L132" s="254">
        <v>2983.4</v>
      </c>
      <c r="M132" s="254">
        <v>5.3631000000000002</v>
      </c>
    </row>
    <row r="133" spans="1:13">
      <c r="A133" s="273">
        <v>124</v>
      </c>
      <c r="B133" s="254" t="s">
        <v>131</v>
      </c>
      <c r="C133" s="254">
        <v>1757</v>
      </c>
      <c r="D133" s="256">
        <v>1759.3</v>
      </c>
      <c r="E133" s="256">
        <v>1739.6999999999998</v>
      </c>
      <c r="F133" s="256">
        <v>1722.3999999999999</v>
      </c>
      <c r="G133" s="256">
        <v>1702.7999999999997</v>
      </c>
      <c r="H133" s="256">
        <v>1776.6</v>
      </c>
      <c r="I133" s="256">
        <v>1796.1999999999998</v>
      </c>
      <c r="J133" s="256">
        <v>1813.5</v>
      </c>
      <c r="K133" s="254">
        <v>1778.9</v>
      </c>
      <c r="L133" s="254">
        <v>1742</v>
      </c>
      <c r="M133" s="254">
        <v>36.139069999999997</v>
      </c>
    </row>
    <row r="134" spans="1:13">
      <c r="A134" s="273">
        <v>125</v>
      </c>
      <c r="B134" s="254" t="s">
        <v>132</v>
      </c>
      <c r="C134" s="254">
        <v>90.65</v>
      </c>
      <c r="D134" s="256">
        <v>90.716666666666654</v>
      </c>
      <c r="E134" s="256">
        <v>89.633333333333312</v>
      </c>
      <c r="F134" s="256">
        <v>88.61666666666666</v>
      </c>
      <c r="G134" s="256">
        <v>87.533333333333317</v>
      </c>
      <c r="H134" s="256">
        <v>91.733333333333306</v>
      </c>
      <c r="I134" s="256">
        <v>92.816666666666649</v>
      </c>
      <c r="J134" s="256">
        <v>93.8333333333333</v>
      </c>
      <c r="K134" s="254">
        <v>91.8</v>
      </c>
      <c r="L134" s="254">
        <v>89.7</v>
      </c>
      <c r="M134" s="254">
        <v>117.71484</v>
      </c>
    </row>
    <row r="135" spans="1:13">
      <c r="A135" s="273">
        <v>126</v>
      </c>
      <c r="B135" s="254" t="s">
        <v>259</v>
      </c>
      <c r="C135" s="254">
        <v>2588.1</v>
      </c>
      <c r="D135" s="256">
        <v>2607.0333333333333</v>
      </c>
      <c r="E135" s="256">
        <v>2566.0666666666666</v>
      </c>
      <c r="F135" s="256">
        <v>2544.0333333333333</v>
      </c>
      <c r="G135" s="256">
        <v>2503.0666666666666</v>
      </c>
      <c r="H135" s="256">
        <v>2629.0666666666666</v>
      </c>
      <c r="I135" s="256">
        <v>2670.0333333333328</v>
      </c>
      <c r="J135" s="256">
        <v>2692.0666666666666</v>
      </c>
      <c r="K135" s="254">
        <v>2648</v>
      </c>
      <c r="L135" s="254">
        <v>2585</v>
      </c>
      <c r="M135" s="254">
        <v>1.2240899999999999</v>
      </c>
    </row>
    <row r="136" spans="1:13">
      <c r="A136" s="273">
        <v>127</v>
      </c>
      <c r="B136" s="254" t="s">
        <v>133</v>
      </c>
      <c r="C136" s="254">
        <v>458.4</v>
      </c>
      <c r="D136" s="256">
        <v>457.23333333333335</v>
      </c>
      <c r="E136" s="256">
        <v>453.4666666666667</v>
      </c>
      <c r="F136" s="256">
        <v>448.53333333333336</v>
      </c>
      <c r="G136" s="256">
        <v>444.76666666666671</v>
      </c>
      <c r="H136" s="256">
        <v>462.16666666666669</v>
      </c>
      <c r="I136" s="256">
        <v>465.93333333333334</v>
      </c>
      <c r="J136" s="256">
        <v>470.86666666666667</v>
      </c>
      <c r="K136" s="254">
        <v>461</v>
      </c>
      <c r="L136" s="254">
        <v>452.3</v>
      </c>
      <c r="M136" s="254">
        <v>22.773869999999999</v>
      </c>
    </row>
    <row r="137" spans="1:13">
      <c r="A137" s="273">
        <v>128</v>
      </c>
      <c r="B137" s="254" t="s">
        <v>260</v>
      </c>
      <c r="C137" s="254">
        <v>3664.25</v>
      </c>
      <c r="D137" s="256">
        <v>3667.4166666666665</v>
      </c>
      <c r="E137" s="256">
        <v>3639.833333333333</v>
      </c>
      <c r="F137" s="256">
        <v>3615.4166666666665</v>
      </c>
      <c r="G137" s="256">
        <v>3587.833333333333</v>
      </c>
      <c r="H137" s="256">
        <v>3691.833333333333</v>
      </c>
      <c r="I137" s="256">
        <v>3719.4166666666661</v>
      </c>
      <c r="J137" s="256">
        <v>3743.833333333333</v>
      </c>
      <c r="K137" s="254">
        <v>3695</v>
      </c>
      <c r="L137" s="254">
        <v>3643</v>
      </c>
      <c r="M137" s="254">
        <v>1.6977</v>
      </c>
    </row>
    <row r="138" spans="1:13">
      <c r="A138" s="273">
        <v>129</v>
      </c>
      <c r="B138" s="254" t="s">
        <v>134</v>
      </c>
      <c r="C138" s="254">
        <v>1443.25</v>
      </c>
      <c r="D138" s="256">
        <v>1437.0833333333333</v>
      </c>
      <c r="E138" s="256">
        <v>1416.1666666666665</v>
      </c>
      <c r="F138" s="256">
        <v>1389.0833333333333</v>
      </c>
      <c r="G138" s="256">
        <v>1368.1666666666665</v>
      </c>
      <c r="H138" s="256">
        <v>1464.1666666666665</v>
      </c>
      <c r="I138" s="256">
        <v>1485.083333333333</v>
      </c>
      <c r="J138" s="256">
        <v>1512.1666666666665</v>
      </c>
      <c r="K138" s="254">
        <v>1458</v>
      </c>
      <c r="L138" s="254">
        <v>1410</v>
      </c>
      <c r="M138" s="254">
        <v>50.355379999999997</v>
      </c>
    </row>
    <row r="139" spans="1:13">
      <c r="A139" s="273">
        <v>130</v>
      </c>
      <c r="B139" s="254" t="s">
        <v>135</v>
      </c>
      <c r="C139" s="254">
        <v>1198.8</v>
      </c>
      <c r="D139" s="256">
        <v>1210.6666666666665</v>
      </c>
      <c r="E139" s="256">
        <v>1183.7333333333331</v>
      </c>
      <c r="F139" s="256">
        <v>1168.6666666666665</v>
      </c>
      <c r="G139" s="256">
        <v>1141.7333333333331</v>
      </c>
      <c r="H139" s="256">
        <v>1225.7333333333331</v>
      </c>
      <c r="I139" s="256">
        <v>1252.6666666666665</v>
      </c>
      <c r="J139" s="256">
        <v>1267.7333333333331</v>
      </c>
      <c r="K139" s="254">
        <v>1237.5999999999999</v>
      </c>
      <c r="L139" s="254">
        <v>1195.5999999999999</v>
      </c>
      <c r="M139" s="254">
        <v>30.53876</v>
      </c>
    </row>
    <row r="140" spans="1:13">
      <c r="A140" s="273">
        <v>131</v>
      </c>
      <c r="B140" s="254" t="s">
        <v>146</v>
      </c>
      <c r="C140" s="254">
        <v>82458.850000000006</v>
      </c>
      <c r="D140" s="256">
        <v>82586.28333333334</v>
      </c>
      <c r="E140" s="256">
        <v>81872.56666666668</v>
      </c>
      <c r="F140" s="256">
        <v>81286.28333333334</v>
      </c>
      <c r="G140" s="256">
        <v>80572.56666666668</v>
      </c>
      <c r="H140" s="256">
        <v>83172.56666666668</v>
      </c>
      <c r="I140" s="256">
        <v>83886.283333333326</v>
      </c>
      <c r="J140" s="256">
        <v>84472.56666666668</v>
      </c>
      <c r="K140" s="254">
        <v>83300</v>
      </c>
      <c r="L140" s="254">
        <v>82000</v>
      </c>
      <c r="M140" s="254">
        <v>0.15290999999999999</v>
      </c>
    </row>
    <row r="141" spans="1:13">
      <c r="A141" s="273">
        <v>132</v>
      </c>
      <c r="B141" s="254" t="s">
        <v>143</v>
      </c>
      <c r="C141" s="254">
        <v>1141.5</v>
      </c>
      <c r="D141" s="256">
        <v>1144.6666666666667</v>
      </c>
      <c r="E141" s="256">
        <v>1132.3333333333335</v>
      </c>
      <c r="F141" s="256">
        <v>1123.1666666666667</v>
      </c>
      <c r="G141" s="256">
        <v>1110.8333333333335</v>
      </c>
      <c r="H141" s="256">
        <v>1153.8333333333335</v>
      </c>
      <c r="I141" s="256">
        <v>1166.166666666667</v>
      </c>
      <c r="J141" s="256">
        <v>1175.3333333333335</v>
      </c>
      <c r="K141" s="254">
        <v>1157</v>
      </c>
      <c r="L141" s="254">
        <v>1135.5</v>
      </c>
      <c r="M141" s="254">
        <v>6.8180399999999999</v>
      </c>
    </row>
    <row r="142" spans="1:13">
      <c r="A142" s="273">
        <v>133</v>
      </c>
      <c r="B142" s="254" t="s">
        <v>137</v>
      </c>
      <c r="C142" s="254">
        <v>163.05000000000001</v>
      </c>
      <c r="D142" s="256">
        <v>162.76666666666668</v>
      </c>
      <c r="E142" s="256">
        <v>160.53333333333336</v>
      </c>
      <c r="F142" s="256">
        <v>158.01666666666668</v>
      </c>
      <c r="G142" s="256">
        <v>155.78333333333336</v>
      </c>
      <c r="H142" s="256">
        <v>165.28333333333336</v>
      </c>
      <c r="I142" s="256">
        <v>167.51666666666665</v>
      </c>
      <c r="J142" s="256">
        <v>170.03333333333336</v>
      </c>
      <c r="K142" s="254">
        <v>165</v>
      </c>
      <c r="L142" s="254">
        <v>160.25</v>
      </c>
      <c r="M142" s="254">
        <v>121.42753</v>
      </c>
    </row>
    <row r="143" spans="1:13">
      <c r="A143" s="273">
        <v>134</v>
      </c>
      <c r="B143" s="254" t="s">
        <v>136</v>
      </c>
      <c r="C143" s="254">
        <v>810</v>
      </c>
      <c r="D143" s="256">
        <v>813.66666666666663</v>
      </c>
      <c r="E143" s="256">
        <v>803.33333333333326</v>
      </c>
      <c r="F143" s="256">
        <v>796.66666666666663</v>
      </c>
      <c r="G143" s="256">
        <v>786.33333333333326</v>
      </c>
      <c r="H143" s="256">
        <v>820.33333333333326</v>
      </c>
      <c r="I143" s="256">
        <v>830.66666666666652</v>
      </c>
      <c r="J143" s="256">
        <v>837.33333333333326</v>
      </c>
      <c r="K143" s="254">
        <v>824</v>
      </c>
      <c r="L143" s="254">
        <v>807</v>
      </c>
      <c r="M143" s="254">
        <v>34.955329999999996</v>
      </c>
    </row>
    <row r="144" spans="1:13">
      <c r="A144" s="273">
        <v>135</v>
      </c>
      <c r="B144" s="254" t="s">
        <v>138</v>
      </c>
      <c r="C144" s="254">
        <v>160.35</v>
      </c>
      <c r="D144" s="256">
        <v>160.31666666666669</v>
      </c>
      <c r="E144" s="256">
        <v>159.13333333333338</v>
      </c>
      <c r="F144" s="256">
        <v>157.91666666666669</v>
      </c>
      <c r="G144" s="256">
        <v>156.73333333333338</v>
      </c>
      <c r="H144" s="256">
        <v>161.53333333333339</v>
      </c>
      <c r="I144" s="256">
        <v>162.71666666666673</v>
      </c>
      <c r="J144" s="256">
        <v>163.93333333333339</v>
      </c>
      <c r="K144" s="254">
        <v>161.5</v>
      </c>
      <c r="L144" s="254">
        <v>159.1</v>
      </c>
      <c r="M144" s="254">
        <v>29.555430000000001</v>
      </c>
    </row>
    <row r="145" spans="1:13">
      <c r="A145" s="273">
        <v>136</v>
      </c>
      <c r="B145" s="254" t="s">
        <v>139</v>
      </c>
      <c r="C145" s="254">
        <v>460.1</v>
      </c>
      <c r="D145" s="256">
        <v>460.05</v>
      </c>
      <c r="E145" s="256">
        <v>456.75</v>
      </c>
      <c r="F145" s="256">
        <v>453.4</v>
      </c>
      <c r="G145" s="256">
        <v>450.09999999999997</v>
      </c>
      <c r="H145" s="256">
        <v>463.40000000000003</v>
      </c>
      <c r="I145" s="256">
        <v>466.7000000000001</v>
      </c>
      <c r="J145" s="256">
        <v>470.05000000000007</v>
      </c>
      <c r="K145" s="254">
        <v>463.35</v>
      </c>
      <c r="L145" s="254">
        <v>456.7</v>
      </c>
      <c r="M145" s="254">
        <v>8.3442000000000007</v>
      </c>
    </row>
    <row r="146" spans="1:13">
      <c r="A146" s="273">
        <v>137</v>
      </c>
      <c r="B146" s="254" t="s">
        <v>140</v>
      </c>
      <c r="C146" s="254">
        <v>6871.6</v>
      </c>
      <c r="D146" s="256">
        <v>6879.5333333333328</v>
      </c>
      <c r="E146" s="256">
        <v>6794.0666666666657</v>
      </c>
      <c r="F146" s="256">
        <v>6716.5333333333328</v>
      </c>
      <c r="G146" s="256">
        <v>6631.0666666666657</v>
      </c>
      <c r="H146" s="256">
        <v>6957.0666666666657</v>
      </c>
      <c r="I146" s="256">
        <v>7042.5333333333328</v>
      </c>
      <c r="J146" s="256">
        <v>7120.0666666666657</v>
      </c>
      <c r="K146" s="254">
        <v>6965</v>
      </c>
      <c r="L146" s="254">
        <v>6802</v>
      </c>
      <c r="M146" s="254">
        <v>10.274839999999999</v>
      </c>
    </row>
    <row r="147" spans="1:13">
      <c r="A147" s="273">
        <v>138</v>
      </c>
      <c r="B147" s="254" t="s">
        <v>142</v>
      </c>
      <c r="C147" s="254">
        <v>900.35</v>
      </c>
      <c r="D147" s="256">
        <v>903.66666666666663</v>
      </c>
      <c r="E147" s="256">
        <v>892.43333333333328</v>
      </c>
      <c r="F147" s="256">
        <v>884.51666666666665</v>
      </c>
      <c r="G147" s="256">
        <v>873.2833333333333</v>
      </c>
      <c r="H147" s="256">
        <v>911.58333333333326</v>
      </c>
      <c r="I147" s="256">
        <v>922.81666666666661</v>
      </c>
      <c r="J147" s="256">
        <v>930.73333333333323</v>
      </c>
      <c r="K147" s="254">
        <v>914.9</v>
      </c>
      <c r="L147" s="254">
        <v>895.75</v>
      </c>
      <c r="M147" s="254">
        <v>3.7219600000000002</v>
      </c>
    </row>
    <row r="148" spans="1:13">
      <c r="A148" s="273">
        <v>139</v>
      </c>
      <c r="B148" s="254" t="s">
        <v>144</v>
      </c>
      <c r="C148" s="254">
        <v>2136.6999999999998</v>
      </c>
      <c r="D148" s="256">
        <v>2134.0833333333335</v>
      </c>
      <c r="E148" s="256">
        <v>2116.666666666667</v>
      </c>
      <c r="F148" s="256">
        <v>2096.6333333333337</v>
      </c>
      <c r="G148" s="256">
        <v>2079.2166666666672</v>
      </c>
      <c r="H148" s="256">
        <v>2154.1166666666668</v>
      </c>
      <c r="I148" s="256">
        <v>2171.5333333333338</v>
      </c>
      <c r="J148" s="256">
        <v>2191.5666666666666</v>
      </c>
      <c r="K148" s="254">
        <v>2151.5</v>
      </c>
      <c r="L148" s="254">
        <v>2114.0500000000002</v>
      </c>
      <c r="M148" s="254">
        <v>6.5902900000000004</v>
      </c>
    </row>
    <row r="149" spans="1:13">
      <c r="A149" s="273">
        <v>140</v>
      </c>
      <c r="B149" s="254" t="s">
        <v>145</v>
      </c>
      <c r="C149" s="254">
        <v>240.5</v>
      </c>
      <c r="D149" s="256">
        <v>242.6</v>
      </c>
      <c r="E149" s="256">
        <v>237.89999999999998</v>
      </c>
      <c r="F149" s="256">
        <v>235.29999999999998</v>
      </c>
      <c r="G149" s="256">
        <v>230.59999999999997</v>
      </c>
      <c r="H149" s="256">
        <v>245.2</v>
      </c>
      <c r="I149" s="256">
        <v>249.89999999999998</v>
      </c>
      <c r="J149" s="256">
        <v>252.5</v>
      </c>
      <c r="K149" s="254">
        <v>247.3</v>
      </c>
      <c r="L149" s="254">
        <v>240</v>
      </c>
      <c r="M149" s="254">
        <v>137.20401000000001</v>
      </c>
    </row>
    <row r="150" spans="1:13">
      <c r="A150" s="273">
        <v>141</v>
      </c>
      <c r="B150" s="254" t="s">
        <v>262</v>
      </c>
      <c r="C150" s="254">
        <v>1829.95</v>
      </c>
      <c r="D150" s="256">
        <v>1824.9000000000003</v>
      </c>
      <c r="E150" s="256">
        <v>1805.1500000000005</v>
      </c>
      <c r="F150" s="256">
        <v>1780.3500000000001</v>
      </c>
      <c r="G150" s="256">
        <v>1760.6000000000004</v>
      </c>
      <c r="H150" s="256">
        <v>1849.7000000000007</v>
      </c>
      <c r="I150" s="256">
        <v>1869.4500000000003</v>
      </c>
      <c r="J150" s="256">
        <v>1894.2500000000009</v>
      </c>
      <c r="K150" s="254">
        <v>1844.65</v>
      </c>
      <c r="L150" s="254">
        <v>1800.1</v>
      </c>
      <c r="M150" s="254">
        <v>5.8134600000000001</v>
      </c>
    </row>
    <row r="151" spans="1:13">
      <c r="A151" s="273">
        <v>142</v>
      </c>
      <c r="B151" s="254" t="s">
        <v>147</v>
      </c>
      <c r="C151" s="254">
        <v>1268.05</v>
      </c>
      <c r="D151" s="256">
        <v>1262.2833333333333</v>
      </c>
      <c r="E151" s="256">
        <v>1249.7666666666667</v>
      </c>
      <c r="F151" s="256">
        <v>1231.4833333333333</v>
      </c>
      <c r="G151" s="256">
        <v>1218.9666666666667</v>
      </c>
      <c r="H151" s="256">
        <v>1280.5666666666666</v>
      </c>
      <c r="I151" s="256">
        <v>1293.083333333333</v>
      </c>
      <c r="J151" s="256">
        <v>1311.3666666666666</v>
      </c>
      <c r="K151" s="254">
        <v>1274.8</v>
      </c>
      <c r="L151" s="254">
        <v>1244</v>
      </c>
      <c r="M151" s="254">
        <v>9.5215599999999991</v>
      </c>
    </row>
    <row r="152" spans="1:13">
      <c r="A152" s="273">
        <v>143</v>
      </c>
      <c r="B152" s="254" t="s">
        <v>263</v>
      </c>
      <c r="C152" s="254">
        <v>1083.1500000000001</v>
      </c>
      <c r="D152" s="256">
        <v>1115.0999999999999</v>
      </c>
      <c r="E152" s="256">
        <v>1042.1499999999999</v>
      </c>
      <c r="F152" s="256">
        <v>1001.1499999999999</v>
      </c>
      <c r="G152" s="256">
        <v>928.19999999999982</v>
      </c>
      <c r="H152" s="256">
        <v>1156.0999999999999</v>
      </c>
      <c r="I152" s="256">
        <v>1229.0499999999997</v>
      </c>
      <c r="J152" s="256">
        <v>1270.05</v>
      </c>
      <c r="K152" s="254">
        <v>1188.05</v>
      </c>
      <c r="L152" s="254">
        <v>1074.0999999999999</v>
      </c>
      <c r="M152" s="254">
        <v>78.915270000000007</v>
      </c>
    </row>
    <row r="153" spans="1:13">
      <c r="A153" s="273">
        <v>144</v>
      </c>
      <c r="B153" s="254" t="s">
        <v>152</v>
      </c>
      <c r="C153" s="254">
        <v>182.85</v>
      </c>
      <c r="D153" s="256">
        <v>179.45000000000002</v>
      </c>
      <c r="E153" s="256">
        <v>174.90000000000003</v>
      </c>
      <c r="F153" s="256">
        <v>166.95000000000002</v>
      </c>
      <c r="G153" s="256">
        <v>162.40000000000003</v>
      </c>
      <c r="H153" s="256">
        <v>187.40000000000003</v>
      </c>
      <c r="I153" s="256">
        <v>191.95000000000005</v>
      </c>
      <c r="J153" s="256">
        <v>199.90000000000003</v>
      </c>
      <c r="K153" s="254">
        <v>184</v>
      </c>
      <c r="L153" s="254">
        <v>171.5</v>
      </c>
      <c r="M153" s="254">
        <v>232.12079</v>
      </c>
    </row>
    <row r="154" spans="1:13">
      <c r="A154" s="273">
        <v>145</v>
      </c>
      <c r="B154" s="254" t="s">
        <v>153</v>
      </c>
      <c r="C154" s="254">
        <v>112.9</v>
      </c>
      <c r="D154" s="256">
        <v>112.96666666666668</v>
      </c>
      <c r="E154" s="256">
        <v>111.98333333333336</v>
      </c>
      <c r="F154" s="256">
        <v>111.06666666666668</v>
      </c>
      <c r="G154" s="256">
        <v>110.08333333333336</v>
      </c>
      <c r="H154" s="256">
        <v>113.88333333333337</v>
      </c>
      <c r="I154" s="256">
        <v>114.86666666666669</v>
      </c>
      <c r="J154" s="256">
        <v>115.78333333333337</v>
      </c>
      <c r="K154" s="254">
        <v>113.95</v>
      </c>
      <c r="L154" s="254">
        <v>112.05</v>
      </c>
      <c r="M154" s="254">
        <v>113.41267999999999</v>
      </c>
    </row>
    <row r="155" spans="1:13">
      <c r="A155" s="273">
        <v>146</v>
      </c>
      <c r="B155" s="254" t="s">
        <v>148</v>
      </c>
      <c r="C155" s="254">
        <v>73.2</v>
      </c>
      <c r="D155" s="256">
        <v>72.083333333333329</v>
      </c>
      <c r="E155" s="256">
        <v>70.36666666666666</v>
      </c>
      <c r="F155" s="256">
        <v>67.533333333333331</v>
      </c>
      <c r="G155" s="256">
        <v>65.816666666666663</v>
      </c>
      <c r="H155" s="256">
        <v>74.916666666666657</v>
      </c>
      <c r="I155" s="256">
        <v>76.633333333333326</v>
      </c>
      <c r="J155" s="256">
        <v>79.466666666666654</v>
      </c>
      <c r="K155" s="254">
        <v>73.8</v>
      </c>
      <c r="L155" s="254">
        <v>69.25</v>
      </c>
      <c r="M155" s="254">
        <v>372.18202000000002</v>
      </c>
    </row>
    <row r="156" spans="1:13">
      <c r="A156" s="273">
        <v>147</v>
      </c>
      <c r="B156" s="254" t="s">
        <v>450</v>
      </c>
      <c r="C156" s="254">
        <v>3210.9</v>
      </c>
      <c r="D156" s="256">
        <v>3208.4</v>
      </c>
      <c r="E156" s="256">
        <v>3186.8500000000004</v>
      </c>
      <c r="F156" s="256">
        <v>3162.8</v>
      </c>
      <c r="G156" s="256">
        <v>3141.2500000000005</v>
      </c>
      <c r="H156" s="256">
        <v>3232.4500000000003</v>
      </c>
      <c r="I156" s="256">
        <v>3254.0000000000005</v>
      </c>
      <c r="J156" s="256">
        <v>3278.05</v>
      </c>
      <c r="K156" s="254">
        <v>3229.95</v>
      </c>
      <c r="L156" s="254">
        <v>3184.35</v>
      </c>
      <c r="M156" s="254">
        <v>1.1789799999999999</v>
      </c>
    </row>
    <row r="157" spans="1:13">
      <c r="A157" s="273">
        <v>148</v>
      </c>
      <c r="B157" s="254" t="s">
        <v>151</v>
      </c>
      <c r="C157" s="254">
        <v>17360.3</v>
      </c>
      <c r="D157" s="256">
        <v>17416.366666666665</v>
      </c>
      <c r="E157" s="256">
        <v>17244.683333333331</v>
      </c>
      <c r="F157" s="256">
        <v>17129.066666666666</v>
      </c>
      <c r="G157" s="256">
        <v>16957.383333333331</v>
      </c>
      <c r="H157" s="256">
        <v>17531.98333333333</v>
      </c>
      <c r="I157" s="256">
        <v>17703.666666666664</v>
      </c>
      <c r="J157" s="256">
        <v>17819.283333333329</v>
      </c>
      <c r="K157" s="254">
        <v>17588.05</v>
      </c>
      <c r="L157" s="254">
        <v>17300.75</v>
      </c>
      <c r="M157" s="254">
        <v>0.57206000000000001</v>
      </c>
    </row>
    <row r="158" spans="1:13">
      <c r="A158" s="273">
        <v>149</v>
      </c>
      <c r="B158" s="254" t="s">
        <v>790</v>
      </c>
      <c r="C158" s="254">
        <v>351.6</v>
      </c>
      <c r="D158" s="256">
        <v>350.88333333333338</v>
      </c>
      <c r="E158" s="256">
        <v>347.76666666666677</v>
      </c>
      <c r="F158" s="256">
        <v>343.93333333333339</v>
      </c>
      <c r="G158" s="256">
        <v>340.81666666666678</v>
      </c>
      <c r="H158" s="256">
        <v>354.71666666666675</v>
      </c>
      <c r="I158" s="256">
        <v>357.83333333333343</v>
      </c>
      <c r="J158" s="256">
        <v>361.66666666666674</v>
      </c>
      <c r="K158" s="254">
        <v>354</v>
      </c>
      <c r="L158" s="254">
        <v>347.05</v>
      </c>
      <c r="M158" s="254">
        <v>5.9218500000000001</v>
      </c>
    </row>
    <row r="159" spans="1:13">
      <c r="A159" s="273">
        <v>150</v>
      </c>
      <c r="B159" s="254" t="s">
        <v>265</v>
      </c>
      <c r="C159" s="254">
        <v>589.29999999999995</v>
      </c>
      <c r="D159" s="256">
        <v>598.65</v>
      </c>
      <c r="E159" s="256">
        <v>573.65</v>
      </c>
      <c r="F159" s="256">
        <v>558</v>
      </c>
      <c r="G159" s="256">
        <v>533</v>
      </c>
      <c r="H159" s="256">
        <v>614.29999999999995</v>
      </c>
      <c r="I159" s="256">
        <v>639.29999999999995</v>
      </c>
      <c r="J159" s="256">
        <v>654.94999999999993</v>
      </c>
      <c r="K159" s="254">
        <v>623.65</v>
      </c>
      <c r="L159" s="254">
        <v>583</v>
      </c>
      <c r="M159" s="254">
        <v>10.932270000000001</v>
      </c>
    </row>
    <row r="160" spans="1:13">
      <c r="A160" s="273">
        <v>151</v>
      </c>
      <c r="B160" s="254" t="s">
        <v>155</v>
      </c>
      <c r="C160" s="254">
        <v>113.05</v>
      </c>
      <c r="D160" s="256">
        <v>112.61666666666667</v>
      </c>
      <c r="E160" s="256">
        <v>111.28333333333335</v>
      </c>
      <c r="F160" s="256">
        <v>109.51666666666667</v>
      </c>
      <c r="G160" s="256">
        <v>108.18333333333334</v>
      </c>
      <c r="H160" s="256">
        <v>114.38333333333335</v>
      </c>
      <c r="I160" s="256">
        <v>115.71666666666667</v>
      </c>
      <c r="J160" s="256">
        <v>117.48333333333336</v>
      </c>
      <c r="K160" s="254">
        <v>113.95</v>
      </c>
      <c r="L160" s="254">
        <v>110.85</v>
      </c>
      <c r="M160" s="254">
        <v>247.8596</v>
      </c>
    </row>
    <row r="161" spans="1:13">
      <c r="A161" s="273">
        <v>152</v>
      </c>
      <c r="B161" s="254" t="s">
        <v>154</v>
      </c>
      <c r="C161" s="254">
        <v>130.1</v>
      </c>
      <c r="D161" s="256">
        <v>130.70000000000002</v>
      </c>
      <c r="E161" s="256">
        <v>129.40000000000003</v>
      </c>
      <c r="F161" s="256">
        <v>128.70000000000002</v>
      </c>
      <c r="G161" s="256">
        <v>127.40000000000003</v>
      </c>
      <c r="H161" s="256">
        <v>131.40000000000003</v>
      </c>
      <c r="I161" s="256">
        <v>132.70000000000005</v>
      </c>
      <c r="J161" s="256">
        <v>133.40000000000003</v>
      </c>
      <c r="K161" s="254">
        <v>132</v>
      </c>
      <c r="L161" s="254">
        <v>130</v>
      </c>
      <c r="M161" s="254">
        <v>6.4209399999999999</v>
      </c>
    </row>
    <row r="162" spans="1:13">
      <c r="A162" s="273">
        <v>153</v>
      </c>
      <c r="B162" s="254" t="s">
        <v>266</v>
      </c>
      <c r="C162" s="254">
        <v>3705.65</v>
      </c>
      <c r="D162" s="256">
        <v>3682.8333333333335</v>
      </c>
      <c r="E162" s="256">
        <v>3643.3166666666671</v>
      </c>
      <c r="F162" s="256">
        <v>3580.9833333333336</v>
      </c>
      <c r="G162" s="256">
        <v>3541.4666666666672</v>
      </c>
      <c r="H162" s="256">
        <v>3745.166666666667</v>
      </c>
      <c r="I162" s="256">
        <v>3784.6833333333334</v>
      </c>
      <c r="J162" s="256">
        <v>3847.0166666666669</v>
      </c>
      <c r="K162" s="254">
        <v>3722.35</v>
      </c>
      <c r="L162" s="254">
        <v>3620.5</v>
      </c>
      <c r="M162" s="254">
        <v>0.74665999999999999</v>
      </c>
    </row>
    <row r="163" spans="1:13">
      <c r="A163" s="273">
        <v>154</v>
      </c>
      <c r="B163" s="254" t="s">
        <v>267</v>
      </c>
      <c r="C163" s="254">
        <v>2549.3000000000002</v>
      </c>
      <c r="D163" s="256">
        <v>2550.5833333333335</v>
      </c>
      <c r="E163" s="256">
        <v>2519.7166666666672</v>
      </c>
      <c r="F163" s="256">
        <v>2490.1333333333337</v>
      </c>
      <c r="G163" s="256">
        <v>2459.2666666666673</v>
      </c>
      <c r="H163" s="256">
        <v>2580.166666666667</v>
      </c>
      <c r="I163" s="256">
        <v>2611.0333333333328</v>
      </c>
      <c r="J163" s="256">
        <v>2640.6166666666668</v>
      </c>
      <c r="K163" s="254">
        <v>2581.4499999999998</v>
      </c>
      <c r="L163" s="254">
        <v>2521</v>
      </c>
      <c r="M163" s="254">
        <v>5.4879499999999997</v>
      </c>
    </row>
    <row r="164" spans="1:13">
      <c r="A164" s="273">
        <v>155</v>
      </c>
      <c r="B164" s="254" t="s">
        <v>156</v>
      </c>
      <c r="C164" s="254">
        <v>30537.55</v>
      </c>
      <c r="D164" s="256">
        <v>30184.666666666668</v>
      </c>
      <c r="E164" s="256">
        <v>29619.333333333336</v>
      </c>
      <c r="F164" s="256">
        <v>28701.116666666669</v>
      </c>
      <c r="G164" s="256">
        <v>28135.783333333336</v>
      </c>
      <c r="H164" s="256">
        <v>31102.883333333335</v>
      </c>
      <c r="I164" s="256">
        <v>31668.216666666671</v>
      </c>
      <c r="J164" s="256">
        <v>32586.433333333334</v>
      </c>
      <c r="K164" s="254">
        <v>30750</v>
      </c>
      <c r="L164" s="254">
        <v>29266.45</v>
      </c>
      <c r="M164" s="254">
        <v>0.63232999999999995</v>
      </c>
    </row>
    <row r="165" spans="1:13">
      <c r="A165" s="273">
        <v>156</v>
      </c>
      <c r="B165" s="254" t="s">
        <v>158</v>
      </c>
      <c r="C165" s="254">
        <v>237.95</v>
      </c>
      <c r="D165" s="256">
        <v>238.15</v>
      </c>
      <c r="E165" s="256">
        <v>235.9</v>
      </c>
      <c r="F165" s="256">
        <v>233.85</v>
      </c>
      <c r="G165" s="256">
        <v>231.6</v>
      </c>
      <c r="H165" s="256">
        <v>240.20000000000002</v>
      </c>
      <c r="I165" s="256">
        <v>242.45000000000002</v>
      </c>
      <c r="J165" s="256">
        <v>244.50000000000003</v>
      </c>
      <c r="K165" s="254">
        <v>240.4</v>
      </c>
      <c r="L165" s="254">
        <v>236.1</v>
      </c>
      <c r="M165" s="254">
        <v>20.214479999999998</v>
      </c>
    </row>
    <row r="166" spans="1:13">
      <c r="A166" s="273">
        <v>157</v>
      </c>
      <c r="B166" s="254" t="s">
        <v>269</v>
      </c>
      <c r="C166" s="254">
        <v>5242.7</v>
      </c>
      <c r="D166" s="256">
        <v>5243.3</v>
      </c>
      <c r="E166" s="256">
        <v>5221.4000000000005</v>
      </c>
      <c r="F166" s="256">
        <v>5200.1000000000004</v>
      </c>
      <c r="G166" s="256">
        <v>5178.2000000000007</v>
      </c>
      <c r="H166" s="256">
        <v>5264.6</v>
      </c>
      <c r="I166" s="256">
        <v>5286.5</v>
      </c>
      <c r="J166" s="256">
        <v>5307.8</v>
      </c>
      <c r="K166" s="254">
        <v>5265.2</v>
      </c>
      <c r="L166" s="254">
        <v>5222</v>
      </c>
      <c r="M166" s="254">
        <v>0.40883000000000003</v>
      </c>
    </row>
    <row r="167" spans="1:13">
      <c r="A167" s="273">
        <v>158</v>
      </c>
      <c r="B167" s="254" t="s">
        <v>160</v>
      </c>
      <c r="C167" s="254">
        <v>2059.9</v>
      </c>
      <c r="D167" s="256">
        <v>2037.1666666666667</v>
      </c>
      <c r="E167" s="256">
        <v>2000.3333333333335</v>
      </c>
      <c r="F167" s="256">
        <v>1940.7666666666667</v>
      </c>
      <c r="G167" s="256">
        <v>1903.9333333333334</v>
      </c>
      <c r="H167" s="256">
        <v>2096.7333333333336</v>
      </c>
      <c r="I167" s="256">
        <v>2133.5666666666671</v>
      </c>
      <c r="J167" s="256">
        <v>2193.1333333333337</v>
      </c>
      <c r="K167" s="254">
        <v>2074</v>
      </c>
      <c r="L167" s="254">
        <v>1977.6</v>
      </c>
      <c r="M167" s="254">
        <v>26.725840000000002</v>
      </c>
    </row>
    <row r="168" spans="1:13">
      <c r="A168" s="273">
        <v>159</v>
      </c>
      <c r="B168" s="254" t="s">
        <v>157</v>
      </c>
      <c r="C168" s="254">
        <v>1699.95</v>
      </c>
      <c r="D168" s="256">
        <v>1714.4666666666665</v>
      </c>
      <c r="E168" s="256">
        <v>1679.4833333333329</v>
      </c>
      <c r="F168" s="256">
        <v>1659.0166666666664</v>
      </c>
      <c r="G168" s="256">
        <v>1624.0333333333328</v>
      </c>
      <c r="H168" s="256">
        <v>1734.9333333333329</v>
      </c>
      <c r="I168" s="256">
        <v>1769.9166666666665</v>
      </c>
      <c r="J168" s="256">
        <v>1790.383333333333</v>
      </c>
      <c r="K168" s="254">
        <v>1749.45</v>
      </c>
      <c r="L168" s="254">
        <v>1694</v>
      </c>
      <c r="M168" s="254">
        <v>6.9288499999999997</v>
      </c>
    </row>
    <row r="169" spans="1:13">
      <c r="A169" s="273">
        <v>160</v>
      </c>
      <c r="B169" s="254" t="s">
        <v>461</v>
      </c>
      <c r="C169" s="254">
        <v>1677.85</v>
      </c>
      <c r="D169" s="256">
        <v>1665.45</v>
      </c>
      <c r="E169" s="256">
        <v>1647.4</v>
      </c>
      <c r="F169" s="256">
        <v>1616.95</v>
      </c>
      <c r="G169" s="256">
        <v>1598.9</v>
      </c>
      <c r="H169" s="256">
        <v>1695.9</v>
      </c>
      <c r="I169" s="256">
        <v>1713.9499999999998</v>
      </c>
      <c r="J169" s="256">
        <v>1744.4</v>
      </c>
      <c r="K169" s="254">
        <v>1683.5</v>
      </c>
      <c r="L169" s="254">
        <v>1635</v>
      </c>
      <c r="M169" s="254">
        <v>3.92381</v>
      </c>
    </row>
    <row r="170" spans="1:13">
      <c r="A170" s="273">
        <v>161</v>
      </c>
      <c r="B170" s="254" t="s">
        <v>159</v>
      </c>
      <c r="C170" s="254">
        <v>119.35</v>
      </c>
      <c r="D170" s="256">
        <v>119.61666666666667</v>
      </c>
      <c r="E170" s="256">
        <v>118.73333333333335</v>
      </c>
      <c r="F170" s="256">
        <v>118.11666666666667</v>
      </c>
      <c r="G170" s="256">
        <v>117.23333333333335</v>
      </c>
      <c r="H170" s="256">
        <v>120.23333333333335</v>
      </c>
      <c r="I170" s="256">
        <v>121.11666666666667</v>
      </c>
      <c r="J170" s="256">
        <v>121.73333333333335</v>
      </c>
      <c r="K170" s="254">
        <v>120.5</v>
      </c>
      <c r="L170" s="254">
        <v>119</v>
      </c>
      <c r="M170" s="254">
        <v>41.273099999999999</v>
      </c>
    </row>
    <row r="171" spans="1:13">
      <c r="A171" s="273">
        <v>162</v>
      </c>
      <c r="B171" s="254" t="s">
        <v>162</v>
      </c>
      <c r="C171" s="254">
        <v>231</v>
      </c>
      <c r="D171" s="256">
        <v>231.26666666666665</v>
      </c>
      <c r="E171" s="256">
        <v>228.1333333333333</v>
      </c>
      <c r="F171" s="256">
        <v>225.26666666666665</v>
      </c>
      <c r="G171" s="256">
        <v>222.1333333333333</v>
      </c>
      <c r="H171" s="256">
        <v>234.1333333333333</v>
      </c>
      <c r="I171" s="256">
        <v>237.26666666666662</v>
      </c>
      <c r="J171" s="256">
        <v>240.1333333333333</v>
      </c>
      <c r="K171" s="254">
        <v>234.4</v>
      </c>
      <c r="L171" s="254">
        <v>228.4</v>
      </c>
      <c r="M171" s="254">
        <v>123.91275</v>
      </c>
    </row>
    <row r="172" spans="1:13">
      <c r="A172" s="273">
        <v>163</v>
      </c>
      <c r="B172" s="254" t="s">
        <v>270</v>
      </c>
      <c r="C172" s="254">
        <v>267.39999999999998</v>
      </c>
      <c r="D172" s="256">
        <v>268.03333333333336</v>
      </c>
      <c r="E172" s="256">
        <v>265.4666666666667</v>
      </c>
      <c r="F172" s="256">
        <v>263.53333333333336</v>
      </c>
      <c r="G172" s="256">
        <v>260.9666666666667</v>
      </c>
      <c r="H172" s="256">
        <v>269.9666666666667</v>
      </c>
      <c r="I172" s="256">
        <v>272.53333333333342</v>
      </c>
      <c r="J172" s="256">
        <v>274.4666666666667</v>
      </c>
      <c r="K172" s="254">
        <v>270.60000000000002</v>
      </c>
      <c r="L172" s="254">
        <v>266.10000000000002</v>
      </c>
      <c r="M172" s="254">
        <v>3.40849</v>
      </c>
    </row>
    <row r="173" spans="1:13">
      <c r="A173" s="273">
        <v>164</v>
      </c>
      <c r="B173" s="254" t="s">
        <v>271</v>
      </c>
      <c r="C173" s="254">
        <v>13157.1</v>
      </c>
      <c r="D173" s="256">
        <v>13196.883333333333</v>
      </c>
      <c r="E173" s="256">
        <v>13091.366666666667</v>
      </c>
      <c r="F173" s="256">
        <v>13025.633333333333</v>
      </c>
      <c r="G173" s="256">
        <v>12920.116666666667</v>
      </c>
      <c r="H173" s="256">
        <v>13262.616666666667</v>
      </c>
      <c r="I173" s="256">
        <v>13368.133333333333</v>
      </c>
      <c r="J173" s="256">
        <v>13433.866666666667</v>
      </c>
      <c r="K173" s="254">
        <v>13302.4</v>
      </c>
      <c r="L173" s="254">
        <v>13131.15</v>
      </c>
      <c r="M173" s="254">
        <v>3.397E-2</v>
      </c>
    </row>
    <row r="174" spans="1:13">
      <c r="A174" s="273">
        <v>165</v>
      </c>
      <c r="B174" s="254" t="s">
        <v>161</v>
      </c>
      <c r="C174" s="254">
        <v>39.799999999999997</v>
      </c>
      <c r="D174" s="256">
        <v>39.550000000000004</v>
      </c>
      <c r="E174" s="256">
        <v>39.000000000000007</v>
      </c>
      <c r="F174" s="256">
        <v>38.200000000000003</v>
      </c>
      <c r="G174" s="256">
        <v>37.650000000000006</v>
      </c>
      <c r="H174" s="256">
        <v>40.350000000000009</v>
      </c>
      <c r="I174" s="256">
        <v>40.900000000000006</v>
      </c>
      <c r="J174" s="256">
        <v>41.70000000000001</v>
      </c>
      <c r="K174" s="254">
        <v>40.1</v>
      </c>
      <c r="L174" s="254">
        <v>38.75</v>
      </c>
      <c r="M174" s="254">
        <v>2772.0378300000002</v>
      </c>
    </row>
    <row r="175" spans="1:13">
      <c r="A175" s="273">
        <v>166</v>
      </c>
      <c r="B175" s="254" t="s">
        <v>165</v>
      </c>
      <c r="C175" s="254">
        <v>210</v>
      </c>
      <c r="D175" s="256">
        <v>209.28333333333333</v>
      </c>
      <c r="E175" s="256">
        <v>206.56666666666666</v>
      </c>
      <c r="F175" s="256">
        <v>203.13333333333333</v>
      </c>
      <c r="G175" s="256">
        <v>200.41666666666666</v>
      </c>
      <c r="H175" s="256">
        <v>212.71666666666667</v>
      </c>
      <c r="I175" s="256">
        <v>215.43333333333331</v>
      </c>
      <c r="J175" s="256">
        <v>218.86666666666667</v>
      </c>
      <c r="K175" s="254">
        <v>212</v>
      </c>
      <c r="L175" s="254">
        <v>205.85</v>
      </c>
      <c r="M175" s="254">
        <v>96.373609999999999</v>
      </c>
    </row>
    <row r="176" spans="1:13">
      <c r="A176" s="273">
        <v>167</v>
      </c>
      <c r="B176" s="254" t="s">
        <v>166</v>
      </c>
      <c r="C176" s="254">
        <v>144.6</v>
      </c>
      <c r="D176" s="256">
        <v>144.53333333333333</v>
      </c>
      <c r="E176" s="256">
        <v>142.91666666666666</v>
      </c>
      <c r="F176" s="256">
        <v>141.23333333333332</v>
      </c>
      <c r="G176" s="256">
        <v>139.61666666666665</v>
      </c>
      <c r="H176" s="256">
        <v>146.21666666666667</v>
      </c>
      <c r="I176" s="256">
        <v>147.83333333333334</v>
      </c>
      <c r="J176" s="256">
        <v>149.51666666666668</v>
      </c>
      <c r="K176" s="254">
        <v>146.15</v>
      </c>
      <c r="L176" s="254">
        <v>142.85</v>
      </c>
      <c r="M176" s="254">
        <v>33.488430000000001</v>
      </c>
    </row>
    <row r="177" spans="1:13">
      <c r="A177" s="273">
        <v>168</v>
      </c>
      <c r="B177" s="254" t="s">
        <v>273</v>
      </c>
      <c r="C177" s="254">
        <v>516.9</v>
      </c>
      <c r="D177" s="256">
        <v>520.61666666666667</v>
      </c>
      <c r="E177" s="256">
        <v>511.48333333333335</v>
      </c>
      <c r="F177" s="256">
        <v>506.06666666666672</v>
      </c>
      <c r="G177" s="256">
        <v>496.93333333333339</v>
      </c>
      <c r="H177" s="256">
        <v>526.0333333333333</v>
      </c>
      <c r="I177" s="256">
        <v>535.16666666666674</v>
      </c>
      <c r="J177" s="256">
        <v>540.58333333333326</v>
      </c>
      <c r="K177" s="254">
        <v>529.75</v>
      </c>
      <c r="L177" s="254">
        <v>515.20000000000005</v>
      </c>
      <c r="M177" s="254">
        <v>3.3083200000000001</v>
      </c>
    </row>
    <row r="178" spans="1:13">
      <c r="A178" s="273">
        <v>169</v>
      </c>
      <c r="B178" s="254" t="s">
        <v>167</v>
      </c>
      <c r="C178" s="254">
        <v>1985.65</v>
      </c>
      <c r="D178" s="256">
        <v>1992.4833333333333</v>
      </c>
      <c r="E178" s="256">
        <v>1975.1666666666667</v>
      </c>
      <c r="F178" s="256">
        <v>1964.6833333333334</v>
      </c>
      <c r="G178" s="256">
        <v>1947.3666666666668</v>
      </c>
      <c r="H178" s="256">
        <v>2002.9666666666667</v>
      </c>
      <c r="I178" s="256">
        <v>2020.2833333333333</v>
      </c>
      <c r="J178" s="256">
        <v>2030.7666666666667</v>
      </c>
      <c r="K178" s="254">
        <v>2009.8</v>
      </c>
      <c r="L178" s="254">
        <v>1982</v>
      </c>
      <c r="M178" s="254">
        <v>39.466360000000002</v>
      </c>
    </row>
    <row r="179" spans="1:13">
      <c r="A179" s="273">
        <v>170</v>
      </c>
      <c r="B179" s="254" t="s">
        <v>814</v>
      </c>
      <c r="C179" s="254">
        <v>1090.5999999999999</v>
      </c>
      <c r="D179" s="256">
        <v>1085.8500000000001</v>
      </c>
      <c r="E179" s="256">
        <v>1071.8000000000002</v>
      </c>
      <c r="F179" s="256">
        <v>1053</v>
      </c>
      <c r="G179" s="256">
        <v>1038.95</v>
      </c>
      <c r="H179" s="256">
        <v>1104.6500000000003</v>
      </c>
      <c r="I179" s="256">
        <v>1118.7</v>
      </c>
      <c r="J179" s="256">
        <v>1137.5000000000005</v>
      </c>
      <c r="K179" s="254">
        <v>1099.9000000000001</v>
      </c>
      <c r="L179" s="254">
        <v>1067.05</v>
      </c>
      <c r="M179" s="254">
        <v>30.181840000000001</v>
      </c>
    </row>
    <row r="180" spans="1:13">
      <c r="A180" s="273">
        <v>171</v>
      </c>
      <c r="B180" s="254" t="s">
        <v>274</v>
      </c>
      <c r="C180" s="254">
        <v>962.5</v>
      </c>
      <c r="D180" s="256">
        <v>965.0333333333333</v>
      </c>
      <c r="E180" s="256">
        <v>958.11666666666656</v>
      </c>
      <c r="F180" s="256">
        <v>953.73333333333323</v>
      </c>
      <c r="G180" s="256">
        <v>946.81666666666649</v>
      </c>
      <c r="H180" s="256">
        <v>969.41666666666663</v>
      </c>
      <c r="I180" s="256">
        <v>976.33333333333337</v>
      </c>
      <c r="J180" s="256">
        <v>980.7166666666667</v>
      </c>
      <c r="K180" s="254">
        <v>971.95</v>
      </c>
      <c r="L180" s="254">
        <v>960.65</v>
      </c>
      <c r="M180" s="254">
        <v>18.41255</v>
      </c>
    </row>
    <row r="181" spans="1:13">
      <c r="A181" s="273">
        <v>172</v>
      </c>
      <c r="B181" s="254" t="s">
        <v>172</v>
      </c>
      <c r="C181" s="254">
        <v>6409.55</v>
      </c>
      <c r="D181" s="256">
        <v>6436.95</v>
      </c>
      <c r="E181" s="256">
        <v>6350.5999999999995</v>
      </c>
      <c r="F181" s="256">
        <v>6291.65</v>
      </c>
      <c r="G181" s="256">
        <v>6205.2999999999993</v>
      </c>
      <c r="H181" s="256">
        <v>6495.9</v>
      </c>
      <c r="I181" s="256">
        <v>6582.25</v>
      </c>
      <c r="J181" s="256">
        <v>6641.2</v>
      </c>
      <c r="K181" s="254">
        <v>6523.3</v>
      </c>
      <c r="L181" s="254">
        <v>6378</v>
      </c>
      <c r="M181" s="254">
        <v>0.81689999999999996</v>
      </c>
    </row>
    <row r="182" spans="1:13">
      <c r="A182" s="273">
        <v>173</v>
      </c>
      <c r="B182" s="254" t="s">
        <v>478</v>
      </c>
      <c r="C182" s="254">
        <v>7731.45</v>
      </c>
      <c r="D182" s="256">
        <v>7744.4833333333336</v>
      </c>
      <c r="E182" s="256">
        <v>7688.9666666666672</v>
      </c>
      <c r="F182" s="256">
        <v>7646.4833333333336</v>
      </c>
      <c r="G182" s="256">
        <v>7590.9666666666672</v>
      </c>
      <c r="H182" s="256">
        <v>7786.9666666666672</v>
      </c>
      <c r="I182" s="256">
        <v>7842.4833333333336</v>
      </c>
      <c r="J182" s="256">
        <v>7884.9666666666672</v>
      </c>
      <c r="K182" s="254">
        <v>7800</v>
      </c>
      <c r="L182" s="254">
        <v>7702</v>
      </c>
      <c r="M182" s="254">
        <v>9.9659999999999999E-2</v>
      </c>
    </row>
    <row r="183" spans="1:13">
      <c r="A183" s="273">
        <v>174</v>
      </c>
      <c r="B183" s="254" t="s">
        <v>170</v>
      </c>
      <c r="C183" s="254">
        <v>26909.35</v>
      </c>
      <c r="D183" s="256">
        <v>27090.45</v>
      </c>
      <c r="E183" s="256">
        <v>26569.9</v>
      </c>
      <c r="F183" s="256">
        <v>26230.45</v>
      </c>
      <c r="G183" s="256">
        <v>25709.9</v>
      </c>
      <c r="H183" s="256">
        <v>27429.9</v>
      </c>
      <c r="I183" s="256">
        <v>27950.449999999997</v>
      </c>
      <c r="J183" s="256">
        <v>28289.9</v>
      </c>
      <c r="K183" s="254">
        <v>27611</v>
      </c>
      <c r="L183" s="254">
        <v>26751</v>
      </c>
      <c r="M183" s="254">
        <v>1.0475699999999999</v>
      </c>
    </row>
    <row r="184" spans="1:13">
      <c r="A184" s="273">
        <v>175</v>
      </c>
      <c r="B184" s="254" t="s">
        <v>173</v>
      </c>
      <c r="C184" s="254">
        <v>1459.15</v>
      </c>
      <c r="D184" s="256">
        <v>1463.0666666666666</v>
      </c>
      <c r="E184" s="256">
        <v>1443.1333333333332</v>
      </c>
      <c r="F184" s="256">
        <v>1427.1166666666666</v>
      </c>
      <c r="G184" s="256">
        <v>1407.1833333333332</v>
      </c>
      <c r="H184" s="256">
        <v>1479.0833333333333</v>
      </c>
      <c r="I184" s="256">
        <v>1499.0166666666667</v>
      </c>
      <c r="J184" s="256">
        <v>1515.0333333333333</v>
      </c>
      <c r="K184" s="254">
        <v>1483</v>
      </c>
      <c r="L184" s="254">
        <v>1447.05</v>
      </c>
      <c r="M184" s="254">
        <v>12.975899999999999</v>
      </c>
    </row>
    <row r="185" spans="1:13">
      <c r="A185" s="273">
        <v>176</v>
      </c>
      <c r="B185" s="254" t="s">
        <v>171</v>
      </c>
      <c r="C185" s="254">
        <v>2001.65</v>
      </c>
      <c r="D185" s="256">
        <v>2003.8500000000001</v>
      </c>
      <c r="E185" s="256">
        <v>1972.8000000000002</v>
      </c>
      <c r="F185" s="256">
        <v>1943.95</v>
      </c>
      <c r="G185" s="256">
        <v>1912.9</v>
      </c>
      <c r="H185" s="256">
        <v>2032.7000000000003</v>
      </c>
      <c r="I185" s="256">
        <v>2063.75</v>
      </c>
      <c r="J185" s="256">
        <v>2092.6000000000004</v>
      </c>
      <c r="K185" s="254">
        <v>2034.9</v>
      </c>
      <c r="L185" s="254">
        <v>1975</v>
      </c>
      <c r="M185" s="254">
        <v>3.63781</v>
      </c>
    </row>
    <row r="186" spans="1:13">
      <c r="A186" s="273">
        <v>177</v>
      </c>
      <c r="B186" s="254" t="s">
        <v>169</v>
      </c>
      <c r="C186" s="254">
        <v>412.05</v>
      </c>
      <c r="D186" s="256">
        <v>412.18333333333334</v>
      </c>
      <c r="E186" s="256">
        <v>405.16666666666669</v>
      </c>
      <c r="F186" s="256">
        <v>398.28333333333336</v>
      </c>
      <c r="G186" s="256">
        <v>391.26666666666671</v>
      </c>
      <c r="H186" s="256">
        <v>419.06666666666666</v>
      </c>
      <c r="I186" s="256">
        <v>426.08333333333331</v>
      </c>
      <c r="J186" s="256">
        <v>432.96666666666664</v>
      </c>
      <c r="K186" s="254">
        <v>419.2</v>
      </c>
      <c r="L186" s="254">
        <v>405.3</v>
      </c>
      <c r="M186" s="254">
        <v>1429.6405199999999</v>
      </c>
    </row>
    <row r="187" spans="1:13">
      <c r="A187" s="273">
        <v>178</v>
      </c>
      <c r="B187" s="254" t="s">
        <v>168</v>
      </c>
      <c r="C187" s="254">
        <v>124.75</v>
      </c>
      <c r="D187" s="256">
        <v>122.53333333333335</v>
      </c>
      <c r="E187" s="256">
        <v>119.31666666666669</v>
      </c>
      <c r="F187" s="256">
        <v>113.88333333333334</v>
      </c>
      <c r="G187" s="256">
        <v>110.66666666666669</v>
      </c>
      <c r="H187" s="256">
        <v>127.9666666666667</v>
      </c>
      <c r="I187" s="256">
        <v>131.18333333333337</v>
      </c>
      <c r="J187" s="256">
        <v>136.6166666666667</v>
      </c>
      <c r="K187" s="254">
        <v>125.75</v>
      </c>
      <c r="L187" s="254">
        <v>117.1</v>
      </c>
      <c r="M187" s="254">
        <v>967.49599000000001</v>
      </c>
    </row>
    <row r="188" spans="1:13">
      <c r="A188" s="273">
        <v>179</v>
      </c>
      <c r="B188" s="254" t="s">
        <v>175</v>
      </c>
      <c r="C188" s="254">
        <v>690.95</v>
      </c>
      <c r="D188" s="256">
        <v>692.98333333333323</v>
      </c>
      <c r="E188" s="256">
        <v>687.56666666666649</v>
      </c>
      <c r="F188" s="256">
        <v>684.18333333333328</v>
      </c>
      <c r="G188" s="256">
        <v>678.76666666666654</v>
      </c>
      <c r="H188" s="256">
        <v>696.36666666666645</v>
      </c>
      <c r="I188" s="256">
        <v>701.78333333333319</v>
      </c>
      <c r="J188" s="256">
        <v>705.1666666666664</v>
      </c>
      <c r="K188" s="254">
        <v>698.4</v>
      </c>
      <c r="L188" s="254">
        <v>689.6</v>
      </c>
      <c r="M188" s="254">
        <v>37.229570000000002</v>
      </c>
    </row>
    <row r="189" spans="1:13">
      <c r="A189" s="273">
        <v>180</v>
      </c>
      <c r="B189" s="254" t="s">
        <v>176</v>
      </c>
      <c r="C189" s="254">
        <v>519.75</v>
      </c>
      <c r="D189" s="256">
        <v>520.31666666666672</v>
      </c>
      <c r="E189" s="256">
        <v>513.63333333333344</v>
      </c>
      <c r="F189" s="256">
        <v>507.51666666666677</v>
      </c>
      <c r="G189" s="256">
        <v>500.83333333333348</v>
      </c>
      <c r="H189" s="256">
        <v>526.43333333333339</v>
      </c>
      <c r="I189" s="256">
        <v>533.11666666666656</v>
      </c>
      <c r="J189" s="256">
        <v>539.23333333333335</v>
      </c>
      <c r="K189" s="254">
        <v>527</v>
      </c>
      <c r="L189" s="254">
        <v>514.20000000000005</v>
      </c>
      <c r="M189" s="254">
        <v>20.108429999999998</v>
      </c>
    </row>
    <row r="190" spans="1:13">
      <c r="A190" s="273">
        <v>181</v>
      </c>
      <c r="B190" s="254" t="s">
        <v>275</v>
      </c>
      <c r="C190" s="254">
        <v>573.20000000000005</v>
      </c>
      <c r="D190" s="256">
        <v>575.0333333333333</v>
      </c>
      <c r="E190" s="256">
        <v>566.26666666666665</v>
      </c>
      <c r="F190" s="256">
        <v>559.33333333333337</v>
      </c>
      <c r="G190" s="256">
        <v>550.56666666666672</v>
      </c>
      <c r="H190" s="256">
        <v>581.96666666666658</v>
      </c>
      <c r="I190" s="256">
        <v>590.73333333333323</v>
      </c>
      <c r="J190" s="256">
        <v>597.66666666666652</v>
      </c>
      <c r="K190" s="254">
        <v>583.79999999999995</v>
      </c>
      <c r="L190" s="254">
        <v>568.1</v>
      </c>
      <c r="M190" s="254">
        <v>2.4843099999999998</v>
      </c>
    </row>
    <row r="191" spans="1:13">
      <c r="A191" s="273">
        <v>182</v>
      </c>
      <c r="B191" s="254" t="s">
        <v>188</v>
      </c>
      <c r="C191" s="254">
        <v>621.04999999999995</v>
      </c>
      <c r="D191" s="256">
        <v>625.56666666666661</v>
      </c>
      <c r="E191" s="256">
        <v>614.23333333333323</v>
      </c>
      <c r="F191" s="256">
        <v>607.41666666666663</v>
      </c>
      <c r="G191" s="256">
        <v>596.08333333333326</v>
      </c>
      <c r="H191" s="256">
        <v>632.38333333333321</v>
      </c>
      <c r="I191" s="256">
        <v>643.7166666666667</v>
      </c>
      <c r="J191" s="256">
        <v>650.53333333333319</v>
      </c>
      <c r="K191" s="254">
        <v>636.9</v>
      </c>
      <c r="L191" s="254">
        <v>618.75</v>
      </c>
      <c r="M191" s="254">
        <v>18.06155</v>
      </c>
    </row>
    <row r="192" spans="1:13">
      <c r="A192" s="273">
        <v>183</v>
      </c>
      <c r="B192" s="254" t="s">
        <v>177</v>
      </c>
      <c r="C192" s="254">
        <v>707.25</v>
      </c>
      <c r="D192" s="256">
        <v>709.31666666666661</v>
      </c>
      <c r="E192" s="256">
        <v>697.83333333333326</v>
      </c>
      <c r="F192" s="256">
        <v>688.41666666666663</v>
      </c>
      <c r="G192" s="256">
        <v>676.93333333333328</v>
      </c>
      <c r="H192" s="256">
        <v>718.73333333333323</v>
      </c>
      <c r="I192" s="256">
        <v>730.21666666666658</v>
      </c>
      <c r="J192" s="256">
        <v>739.63333333333321</v>
      </c>
      <c r="K192" s="254">
        <v>720.8</v>
      </c>
      <c r="L192" s="254">
        <v>699.9</v>
      </c>
      <c r="M192" s="254">
        <v>28.636330000000001</v>
      </c>
    </row>
    <row r="193" spans="1:13">
      <c r="A193" s="273">
        <v>184</v>
      </c>
      <c r="B193" s="254" t="s">
        <v>183</v>
      </c>
      <c r="C193" s="254">
        <v>3081.5</v>
      </c>
      <c r="D193" s="256">
        <v>3086.1666666666665</v>
      </c>
      <c r="E193" s="256">
        <v>3067.333333333333</v>
      </c>
      <c r="F193" s="256">
        <v>3053.1666666666665</v>
      </c>
      <c r="G193" s="256">
        <v>3034.333333333333</v>
      </c>
      <c r="H193" s="256">
        <v>3100.333333333333</v>
      </c>
      <c r="I193" s="256">
        <v>3119.1666666666661</v>
      </c>
      <c r="J193" s="256">
        <v>3133.333333333333</v>
      </c>
      <c r="K193" s="254">
        <v>3105</v>
      </c>
      <c r="L193" s="254">
        <v>3072</v>
      </c>
      <c r="M193" s="254">
        <v>16.522600000000001</v>
      </c>
    </row>
    <row r="194" spans="1:13">
      <c r="A194" s="273">
        <v>185</v>
      </c>
      <c r="B194" s="254" t="s">
        <v>804</v>
      </c>
      <c r="C194" s="254">
        <v>640.1</v>
      </c>
      <c r="D194" s="256">
        <v>644.43333333333339</v>
      </c>
      <c r="E194" s="256">
        <v>634.16666666666674</v>
      </c>
      <c r="F194" s="256">
        <v>628.23333333333335</v>
      </c>
      <c r="G194" s="256">
        <v>617.9666666666667</v>
      </c>
      <c r="H194" s="256">
        <v>650.36666666666679</v>
      </c>
      <c r="I194" s="256">
        <v>660.63333333333344</v>
      </c>
      <c r="J194" s="256">
        <v>666.56666666666683</v>
      </c>
      <c r="K194" s="254">
        <v>654.70000000000005</v>
      </c>
      <c r="L194" s="254">
        <v>638.5</v>
      </c>
      <c r="M194" s="254">
        <v>26.699670000000001</v>
      </c>
    </row>
    <row r="195" spans="1:13">
      <c r="A195" s="273">
        <v>186</v>
      </c>
      <c r="B195" s="254" t="s">
        <v>179</v>
      </c>
      <c r="C195" s="254">
        <v>311.85000000000002</v>
      </c>
      <c r="D195" s="256">
        <v>312.61666666666673</v>
      </c>
      <c r="E195" s="256">
        <v>309.43333333333345</v>
      </c>
      <c r="F195" s="256">
        <v>307.01666666666671</v>
      </c>
      <c r="G195" s="256">
        <v>303.83333333333343</v>
      </c>
      <c r="H195" s="256">
        <v>315.03333333333347</v>
      </c>
      <c r="I195" s="256">
        <v>318.21666666666675</v>
      </c>
      <c r="J195" s="256">
        <v>320.6333333333335</v>
      </c>
      <c r="K195" s="254">
        <v>315.8</v>
      </c>
      <c r="L195" s="254">
        <v>310.2</v>
      </c>
      <c r="M195" s="254">
        <v>319.63997000000001</v>
      </c>
    </row>
    <row r="196" spans="1:13">
      <c r="A196" s="273">
        <v>187</v>
      </c>
      <c r="B196" s="245" t="s">
        <v>181</v>
      </c>
      <c r="C196" s="245">
        <v>107.3</v>
      </c>
      <c r="D196" s="280">
        <v>106.58333333333333</v>
      </c>
      <c r="E196" s="280">
        <v>105.21666666666665</v>
      </c>
      <c r="F196" s="280">
        <v>103.13333333333333</v>
      </c>
      <c r="G196" s="280">
        <v>101.76666666666665</v>
      </c>
      <c r="H196" s="280">
        <v>108.66666666666666</v>
      </c>
      <c r="I196" s="280">
        <v>110.03333333333333</v>
      </c>
      <c r="J196" s="280">
        <v>112.11666666666666</v>
      </c>
      <c r="K196" s="245">
        <v>107.95</v>
      </c>
      <c r="L196" s="245">
        <v>104.5</v>
      </c>
      <c r="M196" s="245">
        <v>415.30007000000001</v>
      </c>
    </row>
    <row r="197" spans="1:13">
      <c r="A197" s="273">
        <v>188</v>
      </c>
      <c r="B197" s="245" t="s">
        <v>182</v>
      </c>
      <c r="C197" s="245">
        <v>1092</v>
      </c>
      <c r="D197" s="280">
        <v>1094.3499999999999</v>
      </c>
      <c r="E197" s="280">
        <v>1079.7499999999998</v>
      </c>
      <c r="F197" s="280">
        <v>1067.4999999999998</v>
      </c>
      <c r="G197" s="280">
        <v>1052.8999999999996</v>
      </c>
      <c r="H197" s="280">
        <v>1106.5999999999999</v>
      </c>
      <c r="I197" s="280">
        <v>1121.2000000000003</v>
      </c>
      <c r="J197" s="280">
        <v>1133.45</v>
      </c>
      <c r="K197" s="245">
        <v>1108.95</v>
      </c>
      <c r="L197" s="245">
        <v>1082.0999999999999</v>
      </c>
      <c r="M197" s="245">
        <v>189.23841999999999</v>
      </c>
    </row>
    <row r="198" spans="1:13">
      <c r="A198" s="273">
        <v>189</v>
      </c>
      <c r="B198" s="245" t="s">
        <v>184</v>
      </c>
      <c r="C198" s="245">
        <v>983.7</v>
      </c>
      <c r="D198" s="280">
        <v>984.26666666666677</v>
      </c>
      <c r="E198" s="280">
        <v>974.53333333333353</v>
      </c>
      <c r="F198" s="280">
        <v>965.36666666666679</v>
      </c>
      <c r="G198" s="280">
        <v>955.63333333333355</v>
      </c>
      <c r="H198" s="280">
        <v>993.43333333333351</v>
      </c>
      <c r="I198" s="280">
        <v>1003.1666666666669</v>
      </c>
      <c r="J198" s="280">
        <v>1012.3333333333335</v>
      </c>
      <c r="K198" s="245">
        <v>994</v>
      </c>
      <c r="L198" s="245">
        <v>975.1</v>
      </c>
      <c r="M198" s="245">
        <v>18.30838</v>
      </c>
    </row>
    <row r="199" spans="1:13">
      <c r="A199" s="273">
        <v>190</v>
      </c>
      <c r="B199" s="245" t="s">
        <v>164</v>
      </c>
      <c r="C199" s="245">
        <v>973.15</v>
      </c>
      <c r="D199" s="280">
        <v>977</v>
      </c>
      <c r="E199" s="280">
        <v>954.15</v>
      </c>
      <c r="F199" s="280">
        <v>935.15</v>
      </c>
      <c r="G199" s="280">
        <v>912.3</v>
      </c>
      <c r="H199" s="280">
        <v>996</v>
      </c>
      <c r="I199" s="280">
        <v>1018.8499999999999</v>
      </c>
      <c r="J199" s="280">
        <v>1037.8499999999999</v>
      </c>
      <c r="K199" s="245">
        <v>999.85</v>
      </c>
      <c r="L199" s="245">
        <v>958</v>
      </c>
      <c r="M199" s="245">
        <v>21.964870000000001</v>
      </c>
    </row>
    <row r="200" spans="1:13">
      <c r="A200" s="273">
        <v>191</v>
      </c>
      <c r="B200" s="245" t="s">
        <v>185</v>
      </c>
      <c r="C200" s="245">
        <v>1520.75</v>
      </c>
      <c r="D200" s="280">
        <v>1520.3999999999999</v>
      </c>
      <c r="E200" s="280">
        <v>1505.7999999999997</v>
      </c>
      <c r="F200" s="280">
        <v>1490.85</v>
      </c>
      <c r="G200" s="280">
        <v>1476.2499999999998</v>
      </c>
      <c r="H200" s="280">
        <v>1535.3499999999997</v>
      </c>
      <c r="I200" s="280">
        <v>1549.9499999999996</v>
      </c>
      <c r="J200" s="280">
        <v>1564.8999999999996</v>
      </c>
      <c r="K200" s="245">
        <v>1535</v>
      </c>
      <c r="L200" s="245">
        <v>1505.45</v>
      </c>
      <c r="M200" s="245">
        <v>11.265319999999999</v>
      </c>
    </row>
    <row r="201" spans="1:13">
      <c r="A201" s="273">
        <v>192</v>
      </c>
      <c r="B201" s="245" t="s">
        <v>186</v>
      </c>
      <c r="C201" s="245">
        <v>2718.05</v>
      </c>
      <c r="D201" s="280">
        <v>2719.0833333333335</v>
      </c>
      <c r="E201" s="280">
        <v>2702.2666666666669</v>
      </c>
      <c r="F201" s="280">
        <v>2686.4833333333336</v>
      </c>
      <c r="G201" s="280">
        <v>2669.666666666667</v>
      </c>
      <c r="H201" s="280">
        <v>2734.8666666666668</v>
      </c>
      <c r="I201" s="280">
        <v>2751.6833333333334</v>
      </c>
      <c r="J201" s="280">
        <v>2767.4666666666667</v>
      </c>
      <c r="K201" s="245">
        <v>2735.9</v>
      </c>
      <c r="L201" s="245">
        <v>2703.3</v>
      </c>
      <c r="M201" s="245">
        <v>1.9980800000000001</v>
      </c>
    </row>
    <row r="202" spans="1:13">
      <c r="A202" s="273">
        <v>193</v>
      </c>
      <c r="B202" s="245" t="s">
        <v>187</v>
      </c>
      <c r="C202" s="245">
        <v>439.75</v>
      </c>
      <c r="D202" s="280">
        <v>442.2833333333333</v>
      </c>
      <c r="E202" s="280">
        <v>433.96666666666658</v>
      </c>
      <c r="F202" s="280">
        <v>428.18333333333328</v>
      </c>
      <c r="G202" s="280">
        <v>419.86666666666656</v>
      </c>
      <c r="H202" s="280">
        <v>448.06666666666661</v>
      </c>
      <c r="I202" s="280">
        <v>456.38333333333333</v>
      </c>
      <c r="J202" s="280">
        <v>462.16666666666663</v>
      </c>
      <c r="K202" s="245">
        <v>450.6</v>
      </c>
      <c r="L202" s="245">
        <v>436.5</v>
      </c>
      <c r="M202" s="245">
        <v>15.27131</v>
      </c>
    </row>
    <row r="203" spans="1:13">
      <c r="A203" s="273">
        <v>194</v>
      </c>
      <c r="B203" s="245" t="s">
        <v>510</v>
      </c>
      <c r="C203" s="245">
        <v>809.75</v>
      </c>
      <c r="D203" s="280">
        <v>818.25</v>
      </c>
      <c r="E203" s="280">
        <v>797.5</v>
      </c>
      <c r="F203" s="280">
        <v>785.25</v>
      </c>
      <c r="G203" s="280">
        <v>764.5</v>
      </c>
      <c r="H203" s="280">
        <v>830.5</v>
      </c>
      <c r="I203" s="280">
        <v>851.25</v>
      </c>
      <c r="J203" s="280">
        <v>863.5</v>
      </c>
      <c r="K203" s="245">
        <v>839</v>
      </c>
      <c r="L203" s="245">
        <v>806</v>
      </c>
      <c r="M203" s="245">
        <v>6.8464099999999997</v>
      </c>
    </row>
    <row r="204" spans="1:13">
      <c r="A204" s="273">
        <v>195</v>
      </c>
      <c r="B204" s="245" t="s">
        <v>193</v>
      </c>
      <c r="C204" s="245">
        <v>789.35</v>
      </c>
      <c r="D204" s="280">
        <v>785.66666666666663</v>
      </c>
      <c r="E204" s="280">
        <v>777.38333333333321</v>
      </c>
      <c r="F204" s="280">
        <v>765.41666666666663</v>
      </c>
      <c r="G204" s="280">
        <v>757.13333333333321</v>
      </c>
      <c r="H204" s="280">
        <v>797.63333333333321</v>
      </c>
      <c r="I204" s="280">
        <v>805.91666666666674</v>
      </c>
      <c r="J204" s="280">
        <v>817.88333333333321</v>
      </c>
      <c r="K204" s="245">
        <v>793.95</v>
      </c>
      <c r="L204" s="245">
        <v>773.7</v>
      </c>
      <c r="M204" s="245">
        <v>55.862020000000001</v>
      </c>
    </row>
    <row r="205" spans="1:13">
      <c r="A205" s="273">
        <v>196</v>
      </c>
      <c r="B205" s="245" t="s">
        <v>191</v>
      </c>
      <c r="C205" s="245">
        <v>6562.4</v>
      </c>
      <c r="D205" s="280">
        <v>6591.6166666666659</v>
      </c>
      <c r="E205" s="280">
        <v>6510.8333333333321</v>
      </c>
      <c r="F205" s="280">
        <v>6459.2666666666664</v>
      </c>
      <c r="G205" s="280">
        <v>6378.4833333333327</v>
      </c>
      <c r="H205" s="280">
        <v>6643.1833333333316</v>
      </c>
      <c r="I205" s="280">
        <v>6723.9666666666662</v>
      </c>
      <c r="J205" s="280">
        <v>6775.533333333331</v>
      </c>
      <c r="K205" s="245">
        <v>6672.4</v>
      </c>
      <c r="L205" s="245">
        <v>6540.05</v>
      </c>
      <c r="M205" s="245">
        <v>2.8850099999999999</v>
      </c>
    </row>
    <row r="206" spans="1:13">
      <c r="A206" s="273">
        <v>197</v>
      </c>
      <c r="B206" s="245" t="s">
        <v>192</v>
      </c>
      <c r="C206" s="245">
        <v>38.4</v>
      </c>
      <c r="D206" s="280">
        <v>38.416666666666664</v>
      </c>
      <c r="E206" s="280">
        <v>37.983333333333327</v>
      </c>
      <c r="F206" s="280">
        <v>37.566666666666663</v>
      </c>
      <c r="G206" s="280">
        <v>37.133333333333326</v>
      </c>
      <c r="H206" s="280">
        <v>38.833333333333329</v>
      </c>
      <c r="I206" s="280">
        <v>39.266666666666666</v>
      </c>
      <c r="J206" s="280">
        <v>39.68333333333333</v>
      </c>
      <c r="K206" s="245">
        <v>38.85</v>
      </c>
      <c r="L206" s="245">
        <v>38</v>
      </c>
      <c r="M206" s="245">
        <v>169.12281999999999</v>
      </c>
    </row>
    <row r="207" spans="1:13">
      <c r="A207" s="273">
        <v>198</v>
      </c>
      <c r="B207" s="245" t="s">
        <v>189</v>
      </c>
      <c r="C207" s="245">
        <v>1270.5</v>
      </c>
      <c r="D207" s="280">
        <v>1276.8333333333333</v>
      </c>
      <c r="E207" s="280">
        <v>1259.9166666666665</v>
      </c>
      <c r="F207" s="280">
        <v>1249.3333333333333</v>
      </c>
      <c r="G207" s="280">
        <v>1232.4166666666665</v>
      </c>
      <c r="H207" s="280">
        <v>1287.4166666666665</v>
      </c>
      <c r="I207" s="280">
        <v>1304.333333333333</v>
      </c>
      <c r="J207" s="280">
        <v>1314.9166666666665</v>
      </c>
      <c r="K207" s="245">
        <v>1293.75</v>
      </c>
      <c r="L207" s="245">
        <v>1266.25</v>
      </c>
      <c r="M207" s="245">
        <v>4.3316400000000002</v>
      </c>
    </row>
    <row r="208" spans="1:13">
      <c r="A208" s="273">
        <v>199</v>
      </c>
      <c r="B208" s="245" t="s">
        <v>141</v>
      </c>
      <c r="C208" s="245">
        <v>573.20000000000005</v>
      </c>
      <c r="D208" s="280">
        <v>581.43333333333328</v>
      </c>
      <c r="E208" s="280">
        <v>562.96666666666658</v>
      </c>
      <c r="F208" s="280">
        <v>552.73333333333335</v>
      </c>
      <c r="G208" s="280">
        <v>534.26666666666665</v>
      </c>
      <c r="H208" s="280">
        <v>591.66666666666652</v>
      </c>
      <c r="I208" s="280">
        <v>610.13333333333321</v>
      </c>
      <c r="J208" s="280">
        <v>620.36666666666645</v>
      </c>
      <c r="K208" s="245">
        <v>599.9</v>
      </c>
      <c r="L208" s="245">
        <v>571.20000000000005</v>
      </c>
      <c r="M208" s="245">
        <v>93.395110000000003</v>
      </c>
    </row>
    <row r="209" spans="1:13">
      <c r="A209" s="273">
        <v>200</v>
      </c>
      <c r="B209" s="245" t="s">
        <v>277</v>
      </c>
      <c r="C209" s="245">
        <v>238.5</v>
      </c>
      <c r="D209" s="280">
        <v>239.91666666666666</v>
      </c>
      <c r="E209" s="280">
        <v>234.83333333333331</v>
      </c>
      <c r="F209" s="280">
        <v>231.16666666666666</v>
      </c>
      <c r="G209" s="280">
        <v>226.08333333333331</v>
      </c>
      <c r="H209" s="280">
        <v>243.58333333333331</v>
      </c>
      <c r="I209" s="280">
        <v>248.66666666666663</v>
      </c>
      <c r="J209" s="280">
        <v>252.33333333333331</v>
      </c>
      <c r="K209" s="245">
        <v>245</v>
      </c>
      <c r="L209" s="245">
        <v>236.25</v>
      </c>
      <c r="M209" s="245">
        <v>6.8158799999999999</v>
      </c>
    </row>
    <row r="210" spans="1:13">
      <c r="A210" s="273">
        <v>201</v>
      </c>
      <c r="B210" s="245" t="s">
        <v>522</v>
      </c>
      <c r="C210" s="245">
        <v>1004.65</v>
      </c>
      <c r="D210" s="280">
        <v>1010.8000000000001</v>
      </c>
      <c r="E210" s="280">
        <v>992.60000000000014</v>
      </c>
      <c r="F210" s="280">
        <v>980.55000000000007</v>
      </c>
      <c r="G210" s="280">
        <v>962.35000000000014</v>
      </c>
      <c r="H210" s="280">
        <v>1022.8500000000001</v>
      </c>
      <c r="I210" s="280">
        <v>1041.0500000000002</v>
      </c>
      <c r="J210" s="280">
        <v>1053.1000000000001</v>
      </c>
      <c r="K210" s="245">
        <v>1029</v>
      </c>
      <c r="L210" s="245">
        <v>998.75</v>
      </c>
      <c r="M210" s="245">
        <v>4.3293999999999997</v>
      </c>
    </row>
    <row r="211" spans="1:13">
      <c r="A211" s="273">
        <v>202</v>
      </c>
      <c r="B211" s="245" t="s">
        <v>118</v>
      </c>
      <c r="C211" s="245">
        <v>8.6</v>
      </c>
      <c r="D211" s="280">
        <v>8.6</v>
      </c>
      <c r="E211" s="280">
        <v>8.5</v>
      </c>
      <c r="F211" s="280">
        <v>8.4</v>
      </c>
      <c r="G211" s="280">
        <v>8.3000000000000007</v>
      </c>
      <c r="H211" s="280">
        <v>8.6999999999999993</v>
      </c>
      <c r="I211" s="280">
        <v>8.7999999999999972</v>
      </c>
      <c r="J211" s="280">
        <v>8.8999999999999986</v>
      </c>
      <c r="K211" s="245">
        <v>8.6999999999999993</v>
      </c>
      <c r="L211" s="245">
        <v>8.5</v>
      </c>
      <c r="M211" s="245">
        <v>903.10531000000003</v>
      </c>
    </row>
    <row r="212" spans="1:13">
      <c r="A212" s="273">
        <v>203</v>
      </c>
      <c r="B212" s="245" t="s">
        <v>195</v>
      </c>
      <c r="C212" s="245">
        <v>996.6</v>
      </c>
      <c r="D212" s="280">
        <v>999.94999999999993</v>
      </c>
      <c r="E212" s="280">
        <v>988.89999999999986</v>
      </c>
      <c r="F212" s="280">
        <v>981.19999999999993</v>
      </c>
      <c r="G212" s="280">
        <v>970.14999999999986</v>
      </c>
      <c r="H212" s="280">
        <v>1007.6499999999999</v>
      </c>
      <c r="I212" s="280">
        <v>1018.6999999999998</v>
      </c>
      <c r="J212" s="280">
        <v>1026.3999999999999</v>
      </c>
      <c r="K212" s="245">
        <v>1011</v>
      </c>
      <c r="L212" s="245">
        <v>992.25</v>
      </c>
      <c r="M212" s="245">
        <v>12.691599999999999</v>
      </c>
    </row>
    <row r="213" spans="1:13">
      <c r="A213" s="273">
        <v>204</v>
      </c>
      <c r="B213" s="245" t="s">
        <v>528</v>
      </c>
      <c r="C213" s="245">
        <v>2150.5500000000002</v>
      </c>
      <c r="D213" s="280">
        <v>2154.7166666666667</v>
      </c>
      <c r="E213" s="280">
        <v>2124.4333333333334</v>
      </c>
      <c r="F213" s="280">
        <v>2098.3166666666666</v>
      </c>
      <c r="G213" s="280">
        <v>2068.0333333333333</v>
      </c>
      <c r="H213" s="280">
        <v>2180.8333333333335</v>
      </c>
      <c r="I213" s="280">
        <v>2211.1166666666672</v>
      </c>
      <c r="J213" s="280">
        <v>2237.2333333333336</v>
      </c>
      <c r="K213" s="245">
        <v>2185</v>
      </c>
      <c r="L213" s="245">
        <v>2128.6</v>
      </c>
      <c r="M213" s="245">
        <v>9.9765700000000006</v>
      </c>
    </row>
    <row r="214" spans="1:13">
      <c r="A214" s="273">
        <v>205</v>
      </c>
      <c r="B214" s="245" t="s">
        <v>196</v>
      </c>
      <c r="C214" s="280">
        <v>514.9</v>
      </c>
      <c r="D214" s="280">
        <v>514.35</v>
      </c>
      <c r="E214" s="280">
        <v>510.20000000000005</v>
      </c>
      <c r="F214" s="280">
        <v>505.5</v>
      </c>
      <c r="G214" s="280">
        <v>501.35</v>
      </c>
      <c r="H214" s="280">
        <v>519.05000000000007</v>
      </c>
      <c r="I214" s="280">
        <v>523.19999999999993</v>
      </c>
      <c r="J214" s="280">
        <v>527.90000000000009</v>
      </c>
      <c r="K214" s="280">
        <v>518.5</v>
      </c>
      <c r="L214" s="280">
        <v>509.65</v>
      </c>
      <c r="M214" s="280">
        <v>74.368120000000005</v>
      </c>
    </row>
    <row r="215" spans="1:13">
      <c r="A215" s="273">
        <v>206</v>
      </c>
      <c r="B215" s="245" t="s">
        <v>197</v>
      </c>
      <c r="C215" s="280">
        <v>13.85</v>
      </c>
      <c r="D215" s="280">
        <v>13.75</v>
      </c>
      <c r="E215" s="280">
        <v>13.4</v>
      </c>
      <c r="F215" s="280">
        <v>12.950000000000001</v>
      </c>
      <c r="G215" s="280">
        <v>12.600000000000001</v>
      </c>
      <c r="H215" s="280">
        <v>14.2</v>
      </c>
      <c r="I215" s="280">
        <v>14.55</v>
      </c>
      <c r="J215" s="280">
        <v>14.999999999999998</v>
      </c>
      <c r="K215" s="280">
        <v>14.1</v>
      </c>
      <c r="L215" s="280">
        <v>13.3</v>
      </c>
      <c r="M215" s="280">
        <v>3009.2452600000001</v>
      </c>
    </row>
    <row r="216" spans="1:13">
      <c r="A216" s="273">
        <v>207</v>
      </c>
      <c r="B216" s="245" t="s">
        <v>198</v>
      </c>
      <c r="C216" s="280">
        <v>198.05</v>
      </c>
      <c r="D216" s="280">
        <v>196.48333333333335</v>
      </c>
      <c r="E216" s="280">
        <v>192.31666666666669</v>
      </c>
      <c r="F216" s="280">
        <v>186.58333333333334</v>
      </c>
      <c r="G216" s="280">
        <v>182.41666666666669</v>
      </c>
      <c r="H216" s="280">
        <v>202.2166666666667</v>
      </c>
      <c r="I216" s="280">
        <v>206.38333333333333</v>
      </c>
      <c r="J216" s="280">
        <v>212.1166666666667</v>
      </c>
      <c r="K216" s="280">
        <v>200.65</v>
      </c>
      <c r="L216" s="280">
        <v>190.75</v>
      </c>
      <c r="M216" s="280">
        <v>266.96688999999998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H17" sqref="H17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1"/>
      <c r="B1" s="551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44341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48" t="s">
        <v>16</v>
      </c>
      <c r="B9" s="549" t="s">
        <v>18</v>
      </c>
      <c r="C9" s="547" t="s">
        <v>19</v>
      </c>
      <c r="D9" s="547" t="s">
        <v>20</v>
      </c>
      <c r="E9" s="547" t="s">
        <v>21</v>
      </c>
      <c r="F9" s="547"/>
      <c r="G9" s="547"/>
      <c r="H9" s="547" t="s">
        <v>22</v>
      </c>
      <c r="I9" s="547"/>
      <c r="J9" s="547"/>
      <c r="K9" s="251"/>
      <c r="L9" s="258"/>
      <c r="M9" s="259"/>
    </row>
    <row r="10" spans="1:15" ht="42.75" customHeight="1">
      <c r="A10" s="543"/>
      <c r="B10" s="545"/>
      <c r="C10" s="550" t="s">
        <v>23</v>
      </c>
      <c r="D10" s="550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26111.8</v>
      </c>
      <c r="D11" s="448">
        <v>26142.116666666669</v>
      </c>
      <c r="E11" s="448">
        <v>25986.333333333336</v>
      </c>
      <c r="F11" s="448">
        <v>25860.866666666669</v>
      </c>
      <c r="G11" s="448">
        <v>25705.083333333336</v>
      </c>
      <c r="H11" s="448">
        <v>26267.583333333336</v>
      </c>
      <c r="I11" s="448">
        <v>26423.366666666669</v>
      </c>
      <c r="J11" s="448">
        <v>26548.833333333336</v>
      </c>
      <c r="K11" s="447">
        <v>26297.9</v>
      </c>
      <c r="L11" s="447">
        <v>26016.65</v>
      </c>
      <c r="M11" s="447">
        <v>1.8079999999999999E-2</v>
      </c>
    </row>
    <row r="12" spans="1:15" ht="12" customHeight="1">
      <c r="A12" s="245">
        <v>2</v>
      </c>
      <c r="B12" s="450" t="s">
        <v>785</v>
      </c>
      <c r="C12" s="447">
        <v>1475.7</v>
      </c>
      <c r="D12" s="448">
        <v>1464.0166666666664</v>
      </c>
      <c r="E12" s="448">
        <v>1444.7833333333328</v>
      </c>
      <c r="F12" s="448">
        <v>1413.8666666666663</v>
      </c>
      <c r="G12" s="448">
        <v>1394.6333333333328</v>
      </c>
      <c r="H12" s="448">
        <v>1494.9333333333329</v>
      </c>
      <c r="I12" s="448">
        <v>1514.1666666666665</v>
      </c>
      <c r="J12" s="448">
        <v>1545.083333333333</v>
      </c>
      <c r="K12" s="447">
        <v>1483.25</v>
      </c>
      <c r="L12" s="447">
        <v>1433.1</v>
      </c>
      <c r="M12" s="447">
        <v>2.34226</v>
      </c>
    </row>
    <row r="13" spans="1:15" ht="12" customHeight="1">
      <c r="A13" s="245">
        <v>3</v>
      </c>
      <c r="B13" s="450" t="s">
        <v>815</v>
      </c>
      <c r="C13" s="447">
        <v>1840.65</v>
      </c>
      <c r="D13" s="448">
        <v>1826.55</v>
      </c>
      <c r="E13" s="448">
        <v>1804.1</v>
      </c>
      <c r="F13" s="448">
        <v>1767.55</v>
      </c>
      <c r="G13" s="448">
        <v>1745.1</v>
      </c>
      <c r="H13" s="448">
        <v>1863.1</v>
      </c>
      <c r="I13" s="448">
        <v>1885.5500000000002</v>
      </c>
      <c r="J13" s="448">
        <v>1922.1</v>
      </c>
      <c r="K13" s="447">
        <v>1849</v>
      </c>
      <c r="L13" s="447">
        <v>1790</v>
      </c>
      <c r="M13" s="447">
        <v>0.44368000000000002</v>
      </c>
    </row>
    <row r="14" spans="1:15" ht="12" customHeight="1">
      <c r="A14" s="245">
        <v>4</v>
      </c>
      <c r="B14" s="450" t="s">
        <v>38</v>
      </c>
      <c r="C14" s="447">
        <v>1984.45</v>
      </c>
      <c r="D14" s="448">
        <v>1978.45</v>
      </c>
      <c r="E14" s="448">
        <v>1959</v>
      </c>
      <c r="F14" s="448">
        <v>1933.55</v>
      </c>
      <c r="G14" s="448">
        <v>1914.1</v>
      </c>
      <c r="H14" s="448">
        <v>2003.9</v>
      </c>
      <c r="I14" s="448">
        <v>2023.3500000000004</v>
      </c>
      <c r="J14" s="448">
        <v>2048.8000000000002</v>
      </c>
      <c r="K14" s="447">
        <v>1997.9</v>
      </c>
      <c r="L14" s="447">
        <v>1953</v>
      </c>
      <c r="M14" s="447">
        <v>6.5739200000000002</v>
      </c>
    </row>
    <row r="15" spans="1:15" ht="12" customHeight="1">
      <c r="A15" s="245">
        <v>5</v>
      </c>
      <c r="B15" s="450" t="s">
        <v>285</v>
      </c>
      <c r="C15" s="447">
        <v>1957.6</v>
      </c>
      <c r="D15" s="448">
        <v>1966.8833333333332</v>
      </c>
      <c r="E15" s="448">
        <v>1931.7666666666664</v>
      </c>
      <c r="F15" s="448">
        <v>1905.9333333333332</v>
      </c>
      <c r="G15" s="448">
        <v>1870.8166666666664</v>
      </c>
      <c r="H15" s="448">
        <v>1992.7166666666665</v>
      </c>
      <c r="I15" s="448">
        <v>2027.8333333333333</v>
      </c>
      <c r="J15" s="448">
        <v>2053.6666666666665</v>
      </c>
      <c r="K15" s="447">
        <v>2002</v>
      </c>
      <c r="L15" s="447">
        <v>1941.05</v>
      </c>
      <c r="M15" s="447">
        <v>0.19575999999999999</v>
      </c>
    </row>
    <row r="16" spans="1:15" ht="12" customHeight="1">
      <c r="A16" s="245">
        <v>6</v>
      </c>
      <c r="B16" s="450" t="s">
        <v>286</v>
      </c>
      <c r="C16" s="447">
        <v>1253.3</v>
      </c>
      <c r="D16" s="448">
        <v>1254.1166666666666</v>
      </c>
      <c r="E16" s="448">
        <v>1239.1833333333332</v>
      </c>
      <c r="F16" s="448">
        <v>1225.0666666666666</v>
      </c>
      <c r="G16" s="448">
        <v>1210.1333333333332</v>
      </c>
      <c r="H16" s="448">
        <v>1268.2333333333331</v>
      </c>
      <c r="I16" s="448">
        <v>1283.1666666666665</v>
      </c>
      <c r="J16" s="448">
        <v>1297.2833333333331</v>
      </c>
      <c r="K16" s="447">
        <v>1269.05</v>
      </c>
      <c r="L16" s="447">
        <v>1240</v>
      </c>
      <c r="M16" s="447">
        <v>0.75582000000000005</v>
      </c>
    </row>
    <row r="17" spans="1:13" ht="12" customHeight="1">
      <c r="A17" s="245">
        <v>7</v>
      </c>
      <c r="B17" s="450" t="s">
        <v>222</v>
      </c>
      <c r="C17" s="447">
        <v>978.4</v>
      </c>
      <c r="D17" s="448">
        <v>979.5</v>
      </c>
      <c r="E17" s="448">
        <v>969.15</v>
      </c>
      <c r="F17" s="448">
        <v>959.9</v>
      </c>
      <c r="G17" s="448">
        <v>949.55</v>
      </c>
      <c r="H17" s="448">
        <v>988.75</v>
      </c>
      <c r="I17" s="448">
        <v>999.09999999999991</v>
      </c>
      <c r="J17" s="448">
        <v>1008.35</v>
      </c>
      <c r="K17" s="447">
        <v>989.85</v>
      </c>
      <c r="L17" s="447">
        <v>970.25</v>
      </c>
      <c r="M17" s="447">
        <v>8.3219499999999993</v>
      </c>
    </row>
    <row r="18" spans="1:13" ht="12" customHeight="1">
      <c r="A18" s="245">
        <v>8</v>
      </c>
      <c r="B18" s="450" t="s">
        <v>734</v>
      </c>
      <c r="C18" s="447">
        <v>738.9</v>
      </c>
      <c r="D18" s="448">
        <v>744.6</v>
      </c>
      <c r="E18" s="448">
        <v>731.30000000000007</v>
      </c>
      <c r="F18" s="448">
        <v>723.7</v>
      </c>
      <c r="G18" s="448">
        <v>710.40000000000009</v>
      </c>
      <c r="H18" s="448">
        <v>752.2</v>
      </c>
      <c r="I18" s="448">
        <v>765.5</v>
      </c>
      <c r="J18" s="448">
        <v>773.1</v>
      </c>
      <c r="K18" s="447">
        <v>757.9</v>
      </c>
      <c r="L18" s="447">
        <v>737</v>
      </c>
      <c r="M18" s="447">
        <v>4.10893</v>
      </c>
    </row>
    <row r="19" spans="1:13" ht="12" customHeight="1">
      <c r="A19" s="245">
        <v>9</v>
      </c>
      <c r="B19" s="450" t="s">
        <v>735</v>
      </c>
      <c r="C19" s="447">
        <v>1674.3</v>
      </c>
      <c r="D19" s="448">
        <v>1673.4333333333334</v>
      </c>
      <c r="E19" s="448">
        <v>1654.3666666666668</v>
      </c>
      <c r="F19" s="448">
        <v>1634.4333333333334</v>
      </c>
      <c r="G19" s="448">
        <v>1615.3666666666668</v>
      </c>
      <c r="H19" s="448">
        <v>1693.3666666666668</v>
      </c>
      <c r="I19" s="448">
        <v>1712.4333333333334</v>
      </c>
      <c r="J19" s="448">
        <v>1732.3666666666668</v>
      </c>
      <c r="K19" s="447">
        <v>1692.5</v>
      </c>
      <c r="L19" s="447">
        <v>1653.5</v>
      </c>
      <c r="M19" s="447">
        <v>6.3885300000000003</v>
      </c>
    </row>
    <row r="20" spans="1:13" ht="12" customHeight="1">
      <c r="A20" s="245">
        <v>10</v>
      </c>
      <c r="B20" s="450" t="s">
        <v>287</v>
      </c>
      <c r="C20" s="447">
        <v>2325.15</v>
      </c>
      <c r="D20" s="448">
        <v>2340.0333333333333</v>
      </c>
      <c r="E20" s="448">
        <v>2295.1166666666668</v>
      </c>
      <c r="F20" s="448">
        <v>2265.0833333333335</v>
      </c>
      <c r="G20" s="448">
        <v>2220.166666666667</v>
      </c>
      <c r="H20" s="448">
        <v>2370.0666666666666</v>
      </c>
      <c r="I20" s="448">
        <v>2414.9833333333336</v>
      </c>
      <c r="J20" s="448">
        <v>2445.0166666666664</v>
      </c>
      <c r="K20" s="447">
        <v>2384.9499999999998</v>
      </c>
      <c r="L20" s="447">
        <v>2310</v>
      </c>
      <c r="M20" s="447">
        <v>0.91540999999999995</v>
      </c>
    </row>
    <row r="21" spans="1:13" ht="12" customHeight="1">
      <c r="A21" s="245">
        <v>11</v>
      </c>
      <c r="B21" s="450" t="s">
        <v>288</v>
      </c>
      <c r="C21" s="447">
        <v>16165.65</v>
      </c>
      <c r="D21" s="448">
        <v>16130.666666666666</v>
      </c>
      <c r="E21" s="448">
        <v>16062.783333333333</v>
      </c>
      <c r="F21" s="448">
        <v>15959.916666666666</v>
      </c>
      <c r="G21" s="448">
        <v>15892.033333333333</v>
      </c>
      <c r="H21" s="448">
        <v>16233.533333333333</v>
      </c>
      <c r="I21" s="448">
        <v>16301.416666666668</v>
      </c>
      <c r="J21" s="448">
        <v>16404.283333333333</v>
      </c>
      <c r="K21" s="447">
        <v>16198.55</v>
      </c>
      <c r="L21" s="447">
        <v>16027.8</v>
      </c>
      <c r="M21" s="447">
        <v>8.3000000000000004E-2</v>
      </c>
    </row>
    <row r="22" spans="1:13" ht="12" customHeight="1">
      <c r="A22" s="245">
        <v>12</v>
      </c>
      <c r="B22" s="450" t="s">
        <v>40</v>
      </c>
      <c r="C22" s="447">
        <v>1306.8</v>
      </c>
      <c r="D22" s="448">
        <v>1312.8166666666666</v>
      </c>
      <c r="E22" s="448">
        <v>1296.9833333333331</v>
      </c>
      <c r="F22" s="448">
        <v>1287.1666666666665</v>
      </c>
      <c r="G22" s="448">
        <v>1271.333333333333</v>
      </c>
      <c r="H22" s="448">
        <v>1322.6333333333332</v>
      </c>
      <c r="I22" s="448">
        <v>1338.4666666666667</v>
      </c>
      <c r="J22" s="448">
        <v>1348.2833333333333</v>
      </c>
      <c r="K22" s="447">
        <v>1328.65</v>
      </c>
      <c r="L22" s="447">
        <v>1303</v>
      </c>
      <c r="M22" s="447">
        <v>79.134110000000007</v>
      </c>
    </row>
    <row r="23" spans="1:13">
      <c r="A23" s="245">
        <v>13</v>
      </c>
      <c r="B23" s="450" t="s">
        <v>289</v>
      </c>
      <c r="C23" s="447">
        <v>1360.95</v>
      </c>
      <c r="D23" s="448">
        <v>1341.7</v>
      </c>
      <c r="E23" s="448">
        <v>1319.25</v>
      </c>
      <c r="F23" s="448">
        <v>1277.55</v>
      </c>
      <c r="G23" s="448">
        <v>1255.0999999999999</v>
      </c>
      <c r="H23" s="448">
        <v>1383.4</v>
      </c>
      <c r="I23" s="448">
        <v>1405.8500000000004</v>
      </c>
      <c r="J23" s="448">
        <v>1447.5500000000002</v>
      </c>
      <c r="K23" s="447">
        <v>1364.15</v>
      </c>
      <c r="L23" s="447">
        <v>1300</v>
      </c>
      <c r="M23" s="447">
        <v>19.067309999999999</v>
      </c>
    </row>
    <row r="24" spans="1:13">
      <c r="A24" s="245">
        <v>14</v>
      </c>
      <c r="B24" s="450" t="s">
        <v>41</v>
      </c>
      <c r="C24" s="447">
        <v>766.55</v>
      </c>
      <c r="D24" s="448">
        <v>764.34999999999991</v>
      </c>
      <c r="E24" s="448">
        <v>748.79999999999984</v>
      </c>
      <c r="F24" s="448">
        <v>731.05</v>
      </c>
      <c r="G24" s="448">
        <v>715.49999999999989</v>
      </c>
      <c r="H24" s="448">
        <v>782.0999999999998</v>
      </c>
      <c r="I24" s="448">
        <v>797.65</v>
      </c>
      <c r="J24" s="448">
        <v>815.39999999999975</v>
      </c>
      <c r="K24" s="447">
        <v>779.9</v>
      </c>
      <c r="L24" s="447">
        <v>746.6</v>
      </c>
      <c r="M24" s="447">
        <v>83.543970000000002</v>
      </c>
    </row>
    <row r="25" spans="1:13">
      <c r="A25" s="245">
        <v>15</v>
      </c>
      <c r="B25" s="450" t="s">
        <v>828</v>
      </c>
      <c r="C25" s="447">
        <v>1324.2</v>
      </c>
      <c r="D25" s="448">
        <v>1335.0666666666666</v>
      </c>
      <c r="E25" s="448">
        <v>1303.1333333333332</v>
      </c>
      <c r="F25" s="448">
        <v>1282.0666666666666</v>
      </c>
      <c r="G25" s="448">
        <v>1250.1333333333332</v>
      </c>
      <c r="H25" s="448">
        <v>1356.1333333333332</v>
      </c>
      <c r="I25" s="448">
        <v>1388.0666666666666</v>
      </c>
      <c r="J25" s="448">
        <v>1409.1333333333332</v>
      </c>
      <c r="K25" s="447">
        <v>1367</v>
      </c>
      <c r="L25" s="447">
        <v>1314</v>
      </c>
      <c r="M25" s="447">
        <v>44.871760000000002</v>
      </c>
    </row>
    <row r="26" spans="1:13">
      <c r="A26" s="245">
        <v>16</v>
      </c>
      <c r="B26" s="450" t="s">
        <v>290</v>
      </c>
      <c r="C26" s="447">
        <v>1526.5</v>
      </c>
      <c r="D26" s="448">
        <v>1502.3166666666666</v>
      </c>
      <c r="E26" s="448">
        <v>1478.1333333333332</v>
      </c>
      <c r="F26" s="448">
        <v>1429.7666666666667</v>
      </c>
      <c r="G26" s="448">
        <v>1405.5833333333333</v>
      </c>
      <c r="H26" s="448">
        <v>1550.6833333333332</v>
      </c>
      <c r="I26" s="448">
        <v>1574.8666666666666</v>
      </c>
      <c r="J26" s="448">
        <v>1623.2333333333331</v>
      </c>
      <c r="K26" s="447">
        <v>1526.5</v>
      </c>
      <c r="L26" s="447">
        <v>1453.95</v>
      </c>
      <c r="M26" s="447">
        <v>34.73556</v>
      </c>
    </row>
    <row r="27" spans="1:13">
      <c r="A27" s="245">
        <v>17</v>
      </c>
      <c r="B27" s="450" t="s">
        <v>223</v>
      </c>
      <c r="C27" s="447">
        <v>125.95</v>
      </c>
      <c r="D27" s="448">
        <v>125.78333333333335</v>
      </c>
      <c r="E27" s="448">
        <v>124.56666666666669</v>
      </c>
      <c r="F27" s="448">
        <v>123.18333333333335</v>
      </c>
      <c r="G27" s="448">
        <v>121.9666666666667</v>
      </c>
      <c r="H27" s="448">
        <v>127.16666666666669</v>
      </c>
      <c r="I27" s="448">
        <v>128.38333333333335</v>
      </c>
      <c r="J27" s="448">
        <v>129.76666666666668</v>
      </c>
      <c r="K27" s="447">
        <v>127</v>
      </c>
      <c r="L27" s="447">
        <v>124.4</v>
      </c>
      <c r="M27" s="447">
        <v>25.074000000000002</v>
      </c>
    </row>
    <row r="28" spans="1:13">
      <c r="A28" s="245">
        <v>18</v>
      </c>
      <c r="B28" s="450" t="s">
        <v>224</v>
      </c>
      <c r="C28" s="447">
        <v>191.55</v>
      </c>
      <c r="D28" s="448">
        <v>190.41666666666666</v>
      </c>
      <c r="E28" s="448">
        <v>187.33333333333331</v>
      </c>
      <c r="F28" s="448">
        <v>183.11666666666665</v>
      </c>
      <c r="G28" s="448">
        <v>180.0333333333333</v>
      </c>
      <c r="H28" s="448">
        <v>194.63333333333333</v>
      </c>
      <c r="I28" s="448">
        <v>197.71666666666664</v>
      </c>
      <c r="J28" s="448">
        <v>201.93333333333334</v>
      </c>
      <c r="K28" s="447">
        <v>193.5</v>
      </c>
      <c r="L28" s="447">
        <v>186.2</v>
      </c>
      <c r="M28" s="447">
        <v>19.813880000000001</v>
      </c>
    </row>
    <row r="29" spans="1:13">
      <c r="A29" s="245">
        <v>19</v>
      </c>
      <c r="B29" s="450" t="s">
        <v>291</v>
      </c>
      <c r="C29" s="447">
        <v>473.05</v>
      </c>
      <c r="D29" s="448">
        <v>477.83333333333331</v>
      </c>
      <c r="E29" s="448">
        <v>466.71666666666664</v>
      </c>
      <c r="F29" s="448">
        <v>460.38333333333333</v>
      </c>
      <c r="G29" s="448">
        <v>449.26666666666665</v>
      </c>
      <c r="H29" s="448">
        <v>484.16666666666663</v>
      </c>
      <c r="I29" s="448">
        <v>495.2833333333333</v>
      </c>
      <c r="J29" s="448">
        <v>501.61666666666662</v>
      </c>
      <c r="K29" s="447">
        <v>488.95</v>
      </c>
      <c r="L29" s="447">
        <v>471.5</v>
      </c>
      <c r="M29" s="447">
        <v>2.03267</v>
      </c>
    </row>
    <row r="30" spans="1:13">
      <c r="A30" s="245">
        <v>20</v>
      </c>
      <c r="B30" s="450" t="s">
        <v>292</v>
      </c>
      <c r="C30" s="447">
        <v>349.3</v>
      </c>
      <c r="D30" s="448">
        <v>346.83333333333331</v>
      </c>
      <c r="E30" s="448">
        <v>337.91666666666663</v>
      </c>
      <c r="F30" s="448">
        <v>326.5333333333333</v>
      </c>
      <c r="G30" s="448">
        <v>317.61666666666662</v>
      </c>
      <c r="H30" s="448">
        <v>358.21666666666664</v>
      </c>
      <c r="I30" s="448">
        <v>367.13333333333327</v>
      </c>
      <c r="J30" s="448">
        <v>378.51666666666665</v>
      </c>
      <c r="K30" s="447">
        <v>355.75</v>
      </c>
      <c r="L30" s="447">
        <v>335.45</v>
      </c>
      <c r="M30" s="447">
        <v>13.178100000000001</v>
      </c>
    </row>
    <row r="31" spans="1:13">
      <c r="A31" s="245">
        <v>21</v>
      </c>
      <c r="B31" s="450" t="s">
        <v>736</v>
      </c>
      <c r="C31" s="447">
        <v>5216.6000000000004</v>
      </c>
      <c r="D31" s="448">
        <v>5222.55</v>
      </c>
      <c r="E31" s="448">
        <v>5115.1000000000004</v>
      </c>
      <c r="F31" s="448">
        <v>5013.6000000000004</v>
      </c>
      <c r="G31" s="448">
        <v>4906.1500000000005</v>
      </c>
      <c r="H31" s="448">
        <v>5324.05</v>
      </c>
      <c r="I31" s="448">
        <v>5431.4999999999991</v>
      </c>
      <c r="J31" s="448">
        <v>5533</v>
      </c>
      <c r="K31" s="447">
        <v>5330</v>
      </c>
      <c r="L31" s="447">
        <v>5121.05</v>
      </c>
      <c r="M31" s="447">
        <v>1.1790799999999999</v>
      </c>
    </row>
    <row r="32" spans="1:13">
      <c r="A32" s="245">
        <v>22</v>
      </c>
      <c r="B32" s="450" t="s">
        <v>225</v>
      </c>
      <c r="C32" s="447">
        <v>1955.65</v>
      </c>
      <c r="D32" s="448">
        <v>1958</v>
      </c>
      <c r="E32" s="448">
        <v>1930.2</v>
      </c>
      <c r="F32" s="448">
        <v>1904.75</v>
      </c>
      <c r="G32" s="448">
        <v>1876.95</v>
      </c>
      <c r="H32" s="448">
        <v>1983.45</v>
      </c>
      <c r="I32" s="448">
        <v>2011.2500000000002</v>
      </c>
      <c r="J32" s="448">
        <v>2036.7</v>
      </c>
      <c r="K32" s="447">
        <v>1985.8</v>
      </c>
      <c r="L32" s="447">
        <v>1932.55</v>
      </c>
      <c r="M32" s="447">
        <v>1.1287400000000001</v>
      </c>
    </row>
    <row r="33" spans="1:13">
      <c r="A33" s="245">
        <v>23</v>
      </c>
      <c r="B33" s="450" t="s">
        <v>293</v>
      </c>
      <c r="C33" s="447">
        <v>2253.8000000000002</v>
      </c>
      <c r="D33" s="448">
        <v>2280.6833333333334</v>
      </c>
      <c r="E33" s="448">
        <v>2214.3666666666668</v>
      </c>
      <c r="F33" s="448">
        <v>2174.9333333333334</v>
      </c>
      <c r="G33" s="448">
        <v>2108.6166666666668</v>
      </c>
      <c r="H33" s="448">
        <v>2320.1166666666668</v>
      </c>
      <c r="I33" s="448">
        <v>2386.4333333333334</v>
      </c>
      <c r="J33" s="448">
        <v>2425.8666666666668</v>
      </c>
      <c r="K33" s="447">
        <v>2347</v>
      </c>
      <c r="L33" s="447">
        <v>2241.25</v>
      </c>
      <c r="M33" s="447">
        <v>0.36404999999999998</v>
      </c>
    </row>
    <row r="34" spans="1:13">
      <c r="A34" s="245">
        <v>24</v>
      </c>
      <c r="B34" s="450" t="s">
        <v>737</v>
      </c>
      <c r="C34" s="447">
        <v>134.1</v>
      </c>
      <c r="D34" s="448">
        <v>134.25</v>
      </c>
      <c r="E34" s="448">
        <v>132</v>
      </c>
      <c r="F34" s="448">
        <v>129.9</v>
      </c>
      <c r="G34" s="448">
        <v>127.65</v>
      </c>
      <c r="H34" s="448">
        <v>136.35</v>
      </c>
      <c r="I34" s="448">
        <v>138.6</v>
      </c>
      <c r="J34" s="448">
        <v>140.69999999999999</v>
      </c>
      <c r="K34" s="447">
        <v>136.5</v>
      </c>
      <c r="L34" s="447">
        <v>132.15</v>
      </c>
      <c r="M34" s="447">
        <v>10.03528</v>
      </c>
    </row>
    <row r="35" spans="1:13">
      <c r="A35" s="245">
        <v>25</v>
      </c>
      <c r="B35" s="450" t="s">
        <v>294</v>
      </c>
      <c r="C35" s="447">
        <v>960.35</v>
      </c>
      <c r="D35" s="448">
        <v>962.54999999999984</v>
      </c>
      <c r="E35" s="448">
        <v>956.09999999999968</v>
      </c>
      <c r="F35" s="448">
        <v>951.8499999999998</v>
      </c>
      <c r="G35" s="448">
        <v>945.39999999999964</v>
      </c>
      <c r="H35" s="448">
        <v>966.79999999999973</v>
      </c>
      <c r="I35" s="448">
        <v>973.24999999999977</v>
      </c>
      <c r="J35" s="448">
        <v>977.49999999999977</v>
      </c>
      <c r="K35" s="447">
        <v>969</v>
      </c>
      <c r="L35" s="447">
        <v>958.3</v>
      </c>
      <c r="M35" s="447">
        <v>2.51248</v>
      </c>
    </row>
    <row r="36" spans="1:13">
      <c r="A36" s="245">
        <v>26</v>
      </c>
      <c r="B36" s="450" t="s">
        <v>226</v>
      </c>
      <c r="C36" s="447">
        <v>2996.15</v>
      </c>
      <c r="D36" s="448">
        <v>3010.1333333333337</v>
      </c>
      <c r="E36" s="448">
        <v>2973.4666666666672</v>
      </c>
      <c r="F36" s="448">
        <v>2950.7833333333333</v>
      </c>
      <c r="G36" s="448">
        <v>2914.1166666666668</v>
      </c>
      <c r="H36" s="448">
        <v>3032.8166666666675</v>
      </c>
      <c r="I36" s="448">
        <v>3069.4833333333345</v>
      </c>
      <c r="J36" s="448">
        <v>3092.1666666666679</v>
      </c>
      <c r="K36" s="447">
        <v>3046.8</v>
      </c>
      <c r="L36" s="447">
        <v>2987.45</v>
      </c>
      <c r="M36" s="447">
        <v>2.55748</v>
      </c>
    </row>
    <row r="37" spans="1:13">
      <c r="A37" s="245">
        <v>27</v>
      </c>
      <c r="B37" s="450" t="s">
        <v>738</v>
      </c>
      <c r="C37" s="447">
        <v>3571.25</v>
      </c>
      <c r="D37" s="448">
        <v>3599.9333333333329</v>
      </c>
      <c r="E37" s="448">
        <v>3524.3666666666659</v>
      </c>
      <c r="F37" s="448">
        <v>3477.4833333333331</v>
      </c>
      <c r="G37" s="448">
        <v>3401.9166666666661</v>
      </c>
      <c r="H37" s="448">
        <v>3646.8166666666657</v>
      </c>
      <c r="I37" s="448">
        <v>3722.3833333333323</v>
      </c>
      <c r="J37" s="448">
        <v>3769.2666666666655</v>
      </c>
      <c r="K37" s="447">
        <v>3675.5</v>
      </c>
      <c r="L37" s="447">
        <v>3553.05</v>
      </c>
      <c r="M37" s="447">
        <v>0.95548</v>
      </c>
    </row>
    <row r="38" spans="1:13">
      <c r="A38" s="245">
        <v>28</v>
      </c>
      <c r="B38" s="450" t="s">
        <v>800</v>
      </c>
      <c r="C38" s="447">
        <v>20.8</v>
      </c>
      <c r="D38" s="448">
        <v>20.816666666666666</v>
      </c>
      <c r="E38" s="448">
        <v>20.533333333333331</v>
      </c>
      <c r="F38" s="448">
        <v>20.266666666666666</v>
      </c>
      <c r="G38" s="448">
        <v>19.983333333333331</v>
      </c>
      <c r="H38" s="448">
        <v>21.083333333333332</v>
      </c>
      <c r="I38" s="448">
        <v>21.366666666666671</v>
      </c>
      <c r="J38" s="448">
        <v>21.633333333333333</v>
      </c>
      <c r="K38" s="447">
        <v>21.1</v>
      </c>
      <c r="L38" s="447">
        <v>20.55</v>
      </c>
      <c r="M38" s="447">
        <v>88.003810000000001</v>
      </c>
    </row>
    <row r="39" spans="1:13">
      <c r="A39" s="245">
        <v>29</v>
      </c>
      <c r="B39" s="450" t="s">
        <v>44</v>
      </c>
      <c r="C39" s="447">
        <v>783.05</v>
      </c>
      <c r="D39" s="448">
        <v>786.18333333333339</v>
      </c>
      <c r="E39" s="448">
        <v>768.66666666666674</v>
      </c>
      <c r="F39" s="448">
        <v>754.2833333333333</v>
      </c>
      <c r="G39" s="448">
        <v>736.76666666666665</v>
      </c>
      <c r="H39" s="448">
        <v>800.56666666666683</v>
      </c>
      <c r="I39" s="448">
        <v>818.08333333333348</v>
      </c>
      <c r="J39" s="448">
        <v>832.46666666666692</v>
      </c>
      <c r="K39" s="447">
        <v>803.7</v>
      </c>
      <c r="L39" s="447">
        <v>771.8</v>
      </c>
      <c r="M39" s="447">
        <v>19.784310000000001</v>
      </c>
    </row>
    <row r="40" spans="1:13">
      <c r="A40" s="245">
        <v>30</v>
      </c>
      <c r="B40" s="450" t="s">
        <v>296</v>
      </c>
      <c r="C40" s="447">
        <v>2930.1</v>
      </c>
      <c r="D40" s="448">
        <v>2963.3666666666668</v>
      </c>
      <c r="E40" s="448">
        <v>2887.7333333333336</v>
      </c>
      <c r="F40" s="448">
        <v>2845.3666666666668</v>
      </c>
      <c r="G40" s="448">
        <v>2769.7333333333336</v>
      </c>
      <c r="H40" s="448">
        <v>3005.7333333333336</v>
      </c>
      <c r="I40" s="448">
        <v>3081.3666666666668</v>
      </c>
      <c r="J40" s="448">
        <v>3123.7333333333336</v>
      </c>
      <c r="K40" s="447">
        <v>3039</v>
      </c>
      <c r="L40" s="447">
        <v>2921</v>
      </c>
      <c r="M40" s="447">
        <v>1.98827</v>
      </c>
    </row>
    <row r="41" spans="1:13">
      <c r="A41" s="245">
        <v>31</v>
      </c>
      <c r="B41" s="450" t="s">
        <v>45</v>
      </c>
      <c r="C41" s="447">
        <v>326.2</v>
      </c>
      <c r="D41" s="448">
        <v>324.66666666666669</v>
      </c>
      <c r="E41" s="448">
        <v>321.03333333333336</v>
      </c>
      <c r="F41" s="448">
        <v>315.86666666666667</v>
      </c>
      <c r="G41" s="448">
        <v>312.23333333333335</v>
      </c>
      <c r="H41" s="448">
        <v>329.83333333333337</v>
      </c>
      <c r="I41" s="448">
        <v>333.4666666666667</v>
      </c>
      <c r="J41" s="448">
        <v>338.63333333333338</v>
      </c>
      <c r="K41" s="447">
        <v>328.3</v>
      </c>
      <c r="L41" s="447">
        <v>319.5</v>
      </c>
      <c r="M41" s="447">
        <v>48.758420000000001</v>
      </c>
    </row>
    <row r="42" spans="1:13">
      <c r="A42" s="245">
        <v>32</v>
      </c>
      <c r="B42" s="450" t="s">
        <v>46</v>
      </c>
      <c r="C42" s="447">
        <v>3261.1</v>
      </c>
      <c r="D42" s="448">
        <v>3262.0833333333335</v>
      </c>
      <c r="E42" s="448">
        <v>3239.166666666667</v>
      </c>
      <c r="F42" s="448">
        <v>3217.2333333333336</v>
      </c>
      <c r="G42" s="448">
        <v>3194.3166666666671</v>
      </c>
      <c r="H42" s="448">
        <v>3284.0166666666669</v>
      </c>
      <c r="I42" s="448">
        <v>3306.9333333333338</v>
      </c>
      <c r="J42" s="448">
        <v>3328.8666666666668</v>
      </c>
      <c r="K42" s="447">
        <v>3285</v>
      </c>
      <c r="L42" s="447">
        <v>3240.15</v>
      </c>
      <c r="M42" s="447">
        <v>6.1190899999999999</v>
      </c>
    </row>
    <row r="43" spans="1:13">
      <c r="A43" s="245">
        <v>33</v>
      </c>
      <c r="B43" s="450" t="s">
        <v>47</v>
      </c>
      <c r="C43" s="447">
        <v>218.95</v>
      </c>
      <c r="D43" s="448">
        <v>218.4</v>
      </c>
      <c r="E43" s="448">
        <v>216.05</v>
      </c>
      <c r="F43" s="448">
        <v>213.15</v>
      </c>
      <c r="G43" s="448">
        <v>210.8</v>
      </c>
      <c r="H43" s="448">
        <v>221.3</v>
      </c>
      <c r="I43" s="448">
        <v>223.64999999999998</v>
      </c>
      <c r="J43" s="448">
        <v>226.55</v>
      </c>
      <c r="K43" s="447">
        <v>220.75</v>
      </c>
      <c r="L43" s="447">
        <v>215.5</v>
      </c>
      <c r="M43" s="447">
        <v>46.24653</v>
      </c>
    </row>
    <row r="44" spans="1:13">
      <c r="A44" s="245">
        <v>34</v>
      </c>
      <c r="B44" s="450" t="s">
        <v>48</v>
      </c>
      <c r="C44" s="447">
        <v>125</v>
      </c>
      <c r="D44" s="448">
        <v>125.3</v>
      </c>
      <c r="E44" s="448">
        <v>124.14999999999999</v>
      </c>
      <c r="F44" s="448">
        <v>123.3</v>
      </c>
      <c r="G44" s="448">
        <v>122.14999999999999</v>
      </c>
      <c r="H44" s="448">
        <v>126.14999999999999</v>
      </c>
      <c r="I44" s="448">
        <v>127.3</v>
      </c>
      <c r="J44" s="448">
        <v>128.14999999999998</v>
      </c>
      <c r="K44" s="447">
        <v>126.45</v>
      </c>
      <c r="L44" s="447">
        <v>124.45</v>
      </c>
      <c r="M44" s="447">
        <v>95.551479999999998</v>
      </c>
    </row>
    <row r="45" spans="1:13">
      <c r="A45" s="245">
        <v>35</v>
      </c>
      <c r="B45" s="450" t="s">
        <v>297</v>
      </c>
      <c r="C45" s="447">
        <v>91</v>
      </c>
      <c r="D45" s="448">
        <v>90.666666666666671</v>
      </c>
      <c r="E45" s="448">
        <v>87.833333333333343</v>
      </c>
      <c r="F45" s="448">
        <v>84.666666666666671</v>
      </c>
      <c r="G45" s="448">
        <v>81.833333333333343</v>
      </c>
      <c r="H45" s="448">
        <v>93.833333333333343</v>
      </c>
      <c r="I45" s="448">
        <v>96.666666666666686</v>
      </c>
      <c r="J45" s="448">
        <v>99.833333333333343</v>
      </c>
      <c r="K45" s="447">
        <v>93.5</v>
      </c>
      <c r="L45" s="447">
        <v>87.5</v>
      </c>
      <c r="M45" s="447">
        <v>60.298270000000002</v>
      </c>
    </row>
    <row r="46" spans="1:13">
      <c r="A46" s="245">
        <v>36</v>
      </c>
      <c r="B46" s="450" t="s">
        <v>50</v>
      </c>
      <c r="C46" s="447">
        <v>2819.2</v>
      </c>
      <c r="D46" s="448">
        <v>2825.4666666666667</v>
      </c>
      <c r="E46" s="448">
        <v>2801.9333333333334</v>
      </c>
      <c r="F46" s="448">
        <v>2784.6666666666665</v>
      </c>
      <c r="G46" s="448">
        <v>2761.1333333333332</v>
      </c>
      <c r="H46" s="448">
        <v>2842.7333333333336</v>
      </c>
      <c r="I46" s="448">
        <v>2866.2666666666673</v>
      </c>
      <c r="J46" s="448">
        <v>2883.5333333333338</v>
      </c>
      <c r="K46" s="447">
        <v>2849</v>
      </c>
      <c r="L46" s="447">
        <v>2808.2</v>
      </c>
      <c r="M46" s="447">
        <v>8.1309100000000001</v>
      </c>
    </row>
    <row r="47" spans="1:13">
      <c r="A47" s="245">
        <v>37</v>
      </c>
      <c r="B47" s="450" t="s">
        <v>298</v>
      </c>
      <c r="C47" s="447">
        <v>148.55000000000001</v>
      </c>
      <c r="D47" s="448">
        <v>149.18333333333331</v>
      </c>
      <c r="E47" s="448">
        <v>147.51666666666662</v>
      </c>
      <c r="F47" s="448">
        <v>146.48333333333332</v>
      </c>
      <c r="G47" s="448">
        <v>144.81666666666663</v>
      </c>
      <c r="H47" s="448">
        <v>150.21666666666661</v>
      </c>
      <c r="I47" s="448">
        <v>151.8833333333333</v>
      </c>
      <c r="J47" s="448">
        <v>152.9166666666666</v>
      </c>
      <c r="K47" s="447">
        <v>150.85</v>
      </c>
      <c r="L47" s="447">
        <v>148.15</v>
      </c>
      <c r="M47" s="447">
        <v>3.5705399999999998</v>
      </c>
    </row>
    <row r="48" spans="1:13">
      <c r="A48" s="245">
        <v>38</v>
      </c>
      <c r="B48" s="450" t="s">
        <v>299</v>
      </c>
      <c r="C48" s="447">
        <v>3832.15</v>
      </c>
      <c r="D48" s="448">
        <v>3823.7999999999997</v>
      </c>
      <c r="E48" s="448">
        <v>3774.6999999999994</v>
      </c>
      <c r="F48" s="448">
        <v>3717.2499999999995</v>
      </c>
      <c r="G48" s="448">
        <v>3668.1499999999992</v>
      </c>
      <c r="H48" s="448">
        <v>3881.2499999999995</v>
      </c>
      <c r="I48" s="448">
        <v>3930.35</v>
      </c>
      <c r="J48" s="448">
        <v>3987.7999999999997</v>
      </c>
      <c r="K48" s="447">
        <v>3872.9</v>
      </c>
      <c r="L48" s="447">
        <v>3766.35</v>
      </c>
      <c r="M48" s="447">
        <v>0.70670999999999995</v>
      </c>
    </row>
    <row r="49" spans="1:13">
      <c r="A49" s="245">
        <v>39</v>
      </c>
      <c r="B49" s="450" t="s">
        <v>300</v>
      </c>
      <c r="C49" s="447">
        <v>1790.75</v>
      </c>
      <c r="D49" s="448">
        <v>1786.2333333333333</v>
      </c>
      <c r="E49" s="448">
        <v>1759.1166666666668</v>
      </c>
      <c r="F49" s="448">
        <v>1727.4833333333333</v>
      </c>
      <c r="G49" s="448">
        <v>1700.3666666666668</v>
      </c>
      <c r="H49" s="448">
        <v>1817.8666666666668</v>
      </c>
      <c r="I49" s="448">
        <v>1844.9833333333331</v>
      </c>
      <c r="J49" s="448">
        <v>1876.6166666666668</v>
      </c>
      <c r="K49" s="447">
        <v>1813.35</v>
      </c>
      <c r="L49" s="447">
        <v>1754.6</v>
      </c>
      <c r="M49" s="447">
        <v>2.5988699999999998</v>
      </c>
    </row>
    <row r="50" spans="1:13">
      <c r="A50" s="245">
        <v>40</v>
      </c>
      <c r="B50" s="450" t="s">
        <v>301</v>
      </c>
      <c r="C50" s="447">
        <v>8647.75</v>
      </c>
      <c r="D50" s="448">
        <v>8671.35</v>
      </c>
      <c r="E50" s="448">
        <v>8541.4000000000015</v>
      </c>
      <c r="F50" s="448">
        <v>8435.0500000000011</v>
      </c>
      <c r="G50" s="448">
        <v>8305.1000000000022</v>
      </c>
      <c r="H50" s="448">
        <v>8777.7000000000007</v>
      </c>
      <c r="I50" s="448">
        <v>8907.6500000000015</v>
      </c>
      <c r="J50" s="448">
        <v>9014</v>
      </c>
      <c r="K50" s="447">
        <v>8801.2999999999993</v>
      </c>
      <c r="L50" s="447">
        <v>8565</v>
      </c>
      <c r="M50" s="447">
        <v>0.25262000000000001</v>
      </c>
    </row>
    <row r="51" spans="1:13">
      <c r="A51" s="245">
        <v>41</v>
      </c>
      <c r="B51" s="450" t="s">
        <v>52</v>
      </c>
      <c r="C51" s="447">
        <v>1013.75</v>
      </c>
      <c r="D51" s="448">
        <v>1014.8166666666666</v>
      </c>
      <c r="E51" s="448">
        <v>1008.0333333333332</v>
      </c>
      <c r="F51" s="448">
        <v>1002.3166666666666</v>
      </c>
      <c r="G51" s="448">
        <v>995.53333333333319</v>
      </c>
      <c r="H51" s="448">
        <v>1020.5333333333332</v>
      </c>
      <c r="I51" s="448">
        <v>1027.3166666666666</v>
      </c>
      <c r="J51" s="448">
        <v>1033.0333333333333</v>
      </c>
      <c r="K51" s="447">
        <v>1021.6</v>
      </c>
      <c r="L51" s="447">
        <v>1009.1</v>
      </c>
      <c r="M51" s="447">
        <v>12.499420000000001</v>
      </c>
    </row>
    <row r="52" spans="1:13">
      <c r="A52" s="245">
        <v>42</v>
      </c>
      <c r="B52" s="450" t="s">
        <v>302</v>
      </c>
      <c r="C52" s="447">
        <v>539</v>
      </c>
      <c r="D52" s="448">
        <v>539.0333333333333</v>
      </c>
      <c r="E52" s="448">
        <v>533.06666666666661</v>
      </c>
      <c r="F52" s="448">
        <v>527.13333333333333</v>
      </c>
      <c r="G52" s="448">
        <v>521.16666666666663</v>
      </c>
      <c r="H52" s="448">
        <v>544.96666666666658</v>
      </c>
      <c r="I52" s="448">
        <v>550.93333333333328</v>
      </c>
      <c r="J52" s="448">
        <v>556.86666666666656</v>
      </c>
      <c r="K52" s="447">
        <v>545</v>
      </c>
      <c r="L52" s="447">
        <v>533.1</v>
      </c>
      <c r="M52" s="447">
        <v>3.7769400000000002</v>
      </c>
    </row>
    <row r="53" spans="1:13">
      <c r="A53" s="245">
        <v>43</v>
      </c>
      <c r="B53" s="450" t="s">
        <v>227</v>
      </c>
      <c r="C53" s="447">
        <v>3040.45</v>
      </c>
      <c r="D53" s="448">
        <v>3041.7166666666667</v>
      </c>
      <c r="E53" s="448">
        <v>3018.7333333333336</v>
      </c>
      <c r="F53" s="448">
        <v>2997.0166666666669</v>
      </c>
      <c r="G53" s="448">
        <v>2974.0333333333338</v>
      </c>
      <c r="H53" s="448">
        <v>3063.4333333333334</v>
      </c>
      <c r="I53" s="448">
        <v>3086.4166666666661</v>
      </c>
      <c r="J53" s="448">
        <v>3108.1333333333332</v>
      </c>
      <c r="K53" s="447">
        <v>3064.7</v>
      </c>
      <c r="L53" s="447">
        <v>3020</v>
      </c>
      <c r="M53" s="447">
        <v>2.3682799999999999</v>
      </c>
    </row>
    <row r="54" spans="1:13">
      <c r="A54" s="245">
        <v>44</v>
      </c>
      <c r="B54" s="450" t="s">
        <v>54</v>
      </c>
      <c r="C54" s="447">
        <v>741.15</v>
      </c>
      <c r="D54" s="448">
        <v>738.4666666666667</v>
      </c>
      <c r="E54" s="448">
        <v>729.43333333333339</v>
      </c>
      <c r="F54" s="448">
        <v>717.7166666666667</v>
      </c>
      <c r="G54" s="448">
        <v>708.68333333333339</v>
      </c>
      <c r="H54" s="448">
        <v>750.18333333333339</v>
      </c>
      <c r="I54" s="448">
        <v>759.2166666666667</v>
      </c>
      <c r="J54" s="448">
        <v>770.93333333333339</v>
      </c>
      <c r="K54" s="447">
        <v>747.5</v>
      </c>
      <c r="L54" s="447">
        <v>726.75</v>
      </c>
      <c r="M54" s="447">
        <v>157.16900000000001</v>
      </c>
    </row>
    <row r="55" spans="1:13">
      <c r="A55" s="245">
        <v>45</v>
      </c>
      <c r="B55" s="450" t="s">
        <v>303</v>
      </c>
      <c r="C55" s="447">
        <v>2405.35</v>
      </c>
      <c r="D55" s="448">
        <v>2430.7833333333333</v>
      </c>
      <c r="E55" s="448">
        <v>2362.5666666666666</v>
      </c>
      <c r="F55" s="448">
        <v>2319.7833333333333</v>
      </c>
      <c r="G55" s="448">
        <v>2251.5666666666666</v>
      </c>
      <c r="H55" s="448">
        <v>2473.5666666666666</v>
      </c>
      <c r="I55" s="448">
        <v>2541.7833333333328</v>
      </c>
      <c r="J55" s="448">
        <v>2584.5666666666666</v>
      </c>
      <c r="K55" s="447">
        <v>2499</v>
      </c>
      <c r="L55" s="447">
        <v>2388</v>
      </c>
      <c r="M55" s="447">
        <v>0.38758999999999999</v>
      </c>
    </row>
    <row r="56" spans="1:13">
      <c r="A56" s="245">
        <v>46</v>
      </c>
      <c r="B56" s="450" t="s">
        <v>304</v>
      </c>
      <c r="C56" s="447">
        <v>1328.9</v>
      </c>
      <c r="D56" s="448">
        <v>1331.6000000000001</v>
      </c>
      <c r="E56" s="448">
        <v>1313.3000000000002</v>
      </c>
      <c r="F56" s="448">
        <v>1297.7</v>
      </c>
      <c r="G56" s="448">
        <v>1279.4000000000001</v>
      </c>
      <c r="H56" s="448">
        <v>1347.2000000000003</v>
      </c>
      <c r="I56" s="448">
        <v>1365.5</v>
      </c>
      <c r="J56" s="448">
        <v>1381.1000000000004</v>
      </c>
      <c r="K56" s="447">
        <v>1349.9</v>
      </c>
      <c r="L56" s="447">
        <v>1316</v>
      </c>
      <c r="M56" s="447">
        <v>4.8524700000000003</v>
      </c>
    </row>
    <row r="57" spans="1:13">
      <c r="A57" s="245">
        <v>47</v>
      </c>
      <c r="B57" s="450" t="s">
        <v>305</v>
      </c>
      <c r="C57" s="447">
        <v>787.75</v>
      </c>
      <c r="D57" s="448">
        <v>776.08333333333337</v>
      </c>
      <c r="E57" s="448">
        <v>758.16666666666674</v>
      </c>
      <c r="F57" s="448">
        <v>728.58333333333337</v>
      </c>
      <c r="G57" s="448">
        <v>710.66666666666674</v>
      </c>
      <c r="H57" s="448">
        <v>805.66666666666674</v>
      </c>
      <c r="I57" s="448">
        <v>823.58333333333348</v>
      </c>
      <c r="J57" s="448">
        <v>853.16666666666674</v>
      </c>
      <c r="K57" s="447">
        <v>794</v>
      </c>
      <c r="L57" s="447">
        <v>746.5</v>
      </c>
      <c r="M57" s="447">
        <v>14.54691</v>
      </c>
    </row>
    <row r="58" spans="1:13">
      <c r="A58" s="245">
        <v>48</v>
      </c>
      <c r="B58" s="450" t="s">
        <v>55</v>
      </c>
      <c r="C58" s="447">
        <v>4142.3</v>
      </c>
      <c r="D58" s="448">
        <v>4144.8500000000004</v>
      </c>
      <c r="E58" s="448">
        <v>4104.8500000000004</v>
      </c>
      <c r="F58" s="448">
        <v>4067.3999999999996</v>
      </c>
      <c r="G58" s="448">
        <v>4027.3999999999996</v>
      </c>
      <c r="H58" s="448">
        <v>4182.3000000000011</v>
      </c>
      <c r="I58" s="448">
        <v>4222.3000000000011</v>
      </c>
      <c r="J58" s="448">
        <v>4259.7500000000018</v>
      </c>
      <c r="K58" s="447">
        <v>4184.8500000000004</v>
      </c>
      <c r="L58" s="447">
        <v>4107.3999999999996</v>
      </c>
      <c r="M58" s="447">
        <v>5.0026700000000002</v>
      </c>
    </row>
    <row r="59" spans="1:13">
      <c r="A59" s="245">
        <v>49</v>
      </c>
      <c r="B59" s="450" t="s">
        <v>306</v>
      </c>
      <c r="C59" s="447">
        <v>279.35000000000002</v>
      </c>
      <c r="D59" s="448">
        <v>280.2</v>
      </c>
      <c r="E59" s="448">
        <v>276.7</v>
      </c>
      <c r="F59" s="448">
        <v>274.05</v>
      </c>
      <c r="G59" s="448">
        <v>270.55</v>
      </c>
      <c r="H59" s="448">
        <v>282.84999999999997</v>
      </c>
      <c r="I59" s="448">
        <v>286.34999999999997</v>
      </c>
      <c r="J59" s="448">
        <v>288.99999999999994</v>
      </c>
      <c r="K59" s="447">
        <v>283.7</v>
      </c>
      <c r="L59" s="447">
        <v>277.55</v>
      </c>
      <c r="M59" s="447">
        <v>5.5681799999999999</v>
      </c>
    </row>
    <row r="60" spans="1:13" ht="12" customHeight="1">
      <c r="A60" s="245">
        <v>50</v>
      </c>
      <c r="B60" s="450" t="s">
        <v>307</v>
      </c>
      <c r="C60" s="447">
        <v>1137.4000000000001</v>
      </c>
      <c r="D60" s="448">
        <v>1138.1000000000001</v>
      </c>
      <c r="E60" s="448">
        <v>1121.3000000000002</v>
      </c>
      <c r="F60" s="448">
        <v>1105.2</v>
      </c>
      <c r="G60" s="448">
        <v>1088.4000000000001</v>
      </c>
      <c r="H60" s="448">
        <v>1154.2000000000003</v>
      </c>
      <c r="I60" s="448">
        <v>1171</v>
      </c>
      <c r="J60" s="448">
        <v>1187.1000000000004</v>
      </c>
      <c r="K60" s="447">
        <v>1154.9000000000001</v>
      </c>
      <c r="L60" s="447">
        <v>1122</v>
      </c>
      <c r="M60" s="447">
        <v>1.53633</v>
      </c>
    </row>
    <row r="61" spans="1:13">
      <c r="A61" s="245">
        <v>51</v>
      </c>
      <c r="B61" s="450" t="s">
        <v>58</v>
      </c>
      <c r="C61" s="447">
        <v>5602.9</v>
      </c>
      <c r="D61" s="448">
        <v>5626.9666666666672</v>
      </c>
      <c r="E61" s="448">
        <v>5565.9333333333343</v>
      </c>
      <c r="F61" s="448">
        <v>5528.9666666666672</v>
      </c>
      <c r="G61" s="448">
        <v>5467.9333333333343</v>
      </c>
      <c r="H61" s="448">
        <v>5663.9333333333343</v>
      </c>
      <c r="I61" s="448">
        <v>5724.9666666666672</v>
      </c>
      <c r="J61" s="448">
        <v>5761.9333333333343</v>
      </c>
      <c r="K61" s="447">
        <v>5688</v>
      </c>
      <c r="L61" s="447">
        <v>5590</v>
      </c>
      <c r="M61" s="447">
        <v>12.150600000000001</v>
      </c>
    </row>
    <row r="62" spans="1:13">
      <c r="A62" s="245">
        <v>52</v>
      </c>
      <c r="B62" s="450" t="s">
        <v>57</v>
      </c>
      <c r="C62" s="447">
        <v>11166.8</v>
      </c>
      <c r="D62" s="448">
        <v>11208.933333333334</v>
      </c>
      <c r="E62" s="448">
        <v>11052.866666666669</v>
      </c>
      <c r="F62" s="448">
        <v>10938.933333333334</v>
      </c>
      <c r="G62" s="448">
        <v>10782.866666666669</v>
      </c>
      <c r="H62" s="448">
        <v>11322.866666666669</v>
      </c>
      <c r="I62" s="448">
        <v>11478.933333333334</v>
      </c>
      <c r="J62" s="448">
        <v>11592.866666666669</v>
      </c>
      <c r="K62" s="447">
        <v>11365</v>
      </c>
      <c r="L62" s="447">
        <v>11095</v>
      </c>
      <c r="M62" s="447">
        <v>2.14229</v>
      </c>
    </row>
    <row r="63" spans="1:13">
      <c r="A63" s="245">
        <v>53</v>
      </c>
      <c r="B63" s="450" t="s">
        <v>228</v>
      </c>
      <c r="C63" s="447">
        <v>3556.45</v>
      </c>
      <c r="D63" s="448">
        <v>3579.5666666666671</v>
      </c>
      <c r="E63" s="448">
        <v>3521.8833333333341</v>
      </c>
      <c r="F63" s="448">
        <v>3487.3166666666671</v>
      </c>
      <c r="G63" s="448">
        <v>3429.6333333333341</v>
      </c>
      <c r="H63" s="448">
        <v>3614.1333333333341</v>
      </c>
      <c r="I63" s="448">
        <v>3671.8166666666675</v>
      </c>
      <c r="J63" s="448">
        <v>3706.3833333333341</v>
      </c>
      <c r="K63" s="447">
        <v>3637.25</v>
      </c>
      <c r="L63" s="447">
        <v>3545</v>
      </c>
      <c r="M63" s="447">
        <v>0.46638000000000002</v>
      </c>
    </row>
    <row r="64" spans="1:13">
      <c r="A64" s="245">
        <v>54</v>
      </c>
      <c r="B64" s="450" t="s">
        <v>59</v>
      </c>
      <c r="C64" s="447">
        <v>2137.9499999999998</v>
      </c>
      <c r="D64" s="448">
        <v>2138.6666666666665</v>
      </c>
      <c r="E64" s="448">
        <v>2119.333333333333</v>
      </c>
      <c r="F64" s="448">
        <v>2100.7166666666667</v>
      </c>
      <c r="G64" s="448">
        <v>2081.3833333333332</v>
      </c>
      <c r="H64" s="448">
        <v>2157.2833333333328</v>
      </c>
      <c r="I64" s="448">
        <v>2176.6166666666659</v>
      </c>
      <c r="J64" s="448">
        <v>2195.2333333333327</v>
      </c>
      <c r="K64" s="447">
        <v>2158</v>
      </c>
      <c r="L64" s="447">
        <v>2120.0500000000002</v>
      </c>
      <c r="M64" s="447">
        <v>3.7338399999999998</v>
      </c>
    </row>
    <row r="65" spans="1:13">
      <c r="A65" s="245">
        <v>55</v>
      </c>
      <c r="B65" s="450" t="s">
        <v>308</v>
      </c>
      <c r="C65" s="447">
        <v>136.94999999999999</v>
      </c>
      <c r="D65" s="448">
        <v>137.46666666666667</v>
      </c>
      <c r="E65" s="448">
        <v>135.98333333333335</v>
      </c>
      <c r="F65" s="448">
        <v>135.01666666666668</v>
      </c>
      <c r="G65" s="448">
        <v>133.53333333333336</v>
      </c>
      <c r="H65" s="448">
        <v>138.43333333333334</v>
      </c>
      <c r="I65" s="448">
        <v>139.91666666666663</v>
      </c>
      <c r="J65" s="448">
        <v>140.88333333333333</v>
      </c>
      <c r="K65" s="447">
        <v>138.94999999999999</v>
      </c>
      <c r="L65" s="447">
        <v>136.5</v>
      </c>
      <c r="M65" s="447">
        <v>3.23156</v>
      </c>
    </row>
    <row r="66" spans="1:13">
      <c r="A66" s="245">
        <v>56</v>
      </c>
      <c r="B66" s="450" t="s">
        <v>309</v>
      </c>
      <c r="C66" s="447">
        <v>293.60000000000002</v>
      </c>
      <c r="D66" s="448">
        <v>295.91666666666669</v>
      </c>
      <c r="E66" s="448">
        <v>288.73333333333335</v>
      </c>
      <c r="F66" s="448">
        <v>283.86666666666667</v>
      </c>
      <c r="G66" s="448">
        <v>276.68333333333334</v>
      </c>
      <c r="H66" s="448">
        <v>300.78333333333336</v>
      </c>
      <c r="I66" s="448">
        <v>307.96666666666664</v>
      </c>
      <c r="J66" s="448">
        <v>312.83333333333337</v>
      </c>
      <c r="K66" s="447">
        <v>303.10000000000002</v>
      </c>
      <c r="L66" s="447">
        <v>291.05</v>
      </c>
      <c r="M66" s="447">
        <v>27.007110000000001</v>
      </c>
    </row>
    <row r="67" spans="1:13">
      <c r="A67" s="245">
        <v>57</v>
      </c>
      <c r="B67" s="450" t="s">
        <v>229</v>
      </c>
      <c r="C67" s="447">
        <v>298.7</v>
      </c>
      <c r="D67" s="448">
        <v>298.64999999999998</v>
      </c>
      <c r="E67" s="448">
        <v>294.69999999999993</v>
      </c>
      <c r="F67" s="448">
        <v>290.69999999999993</v>
      </c>
      <c r="G67" s="448">
        <v>286.74999999999989</v>
      </c>
      <c r="H67" s="448">
        <v>302.64999999999998</v>
      </c>
      <c r="I67" s="448">
        <v>306.60000000000002</v>
      </c>
      <c r="J67" s="448">
        <v>310.60000000000002</v>
      </c>
      <c r="K67" s="447">
        <v>302.60000000000002</v>
      </c>
      <c r="L67" s="447">
        <v>294.64999999999998</v>
      </c>
      <c r="M67" s="447">
        <v>73.712010000000006</v>
      </c>
    </row>
    <row r="68" spans="1:13">
      <c r="A68" s="245">
        <v>58</v>
      </c>
      <c r="B68" s="450" t="s">
        <v>60</v>
      </c>
      <c r="C68" s="447">
        <v>81.349999999999994</v>
      </c>
      <c r="D68" s="448">
        <v>81.683333333333323</v>
      </c>
      <c r="E68" s="448">
        <v>80.016666666666652</v>
      </c>
      <c r="F68" s="448">
        <v>78.683333333333323</v>
      </c>
      <c r="G68" s="448">
        <v>77.016666666666652</v>
      </c>
      <c r="H68" s="448">
        <v>83.016666666666652</v>
      </c>
      <c r="I68" s="448">
        <v>84.683333333333309</v>
      </c>
      <c r="J68" s="448">
        <v>86.016666666666652</v>
      </c>
      <c r="K68" s="447">
        <v>83.35</v>
      </c>
      <c r="L68" s="447">
        <v>80.349999999999994</v>
      </c>
      <c r="M68" s="447">
        <v>1297.96622</v>
      </c>
    </row>
    <row r="69" spans="1:13">
      <c r="A69" s="245">
        <v>59</v>
      </c>
      <c r="B69" s="450" t="s">
        <v>61</v>
      </c>
      <c r="C69" s="447">
        <v>78.849999999999994</v>
      </c>
      <c r="D69" s="448">
        <v>78.983333333333334</v>
      </c>
      <c r="E69" s="448">
        <v>78.166666666666671</v>
      </c>
      <c r="F69" s="448">
        <v>77.483333333333334</v>
      </c>
      <c r="G69" s="448">
        <v>76.666666666666671</v>
      </c>
      <c r="H69" s="448">
        <v>79.666666666666671</v>
      </c>
      <c r="I69" s="448">
        <v>80.483333333333334</v>
      </c>
      <c r="J69" s="448">
        <v>81.166666666666671</v>
      </c>
      <c r="K69" s="447">
        <v>79.8</v>
      </c>
      <c r="L69" s="447">
        <v>78.3</v>
      </c>
      <c r="M69" s="447">
        <v>83.306420000000003</v>
      </c>
    </row>
    <row r="70" spans="1:13">
      <c r="A70" s="245">
        <v>60</v>
      </c>
      <c r="B70" s="450" t="s">
        <v>310</v>
      </c>
      <c r="C70" s="447">
        <v>25.25</v>
      </c>
      <c r="D70" s="448">
        <v>25.3</v>
      </c>
      <c r="E70" s="448">
        <v>25.1</v>
      </c>
      <c r="F70" s="448">
        <v>24.95</v>
      </c>
      <c r="G70" s="448">
        <v>24.75</v>
      </c>
      <c r="H70" s="448">
        <v>25.450000000000003</v>
      </c>
      <c r="I70" s="448">
        <v>25.65</v>
      </c>
      <c r="J70" s="448">
        <v>25.800000000000004</v>
      </c>
      <c r="K70" s="447">
        <v>25.5</v>
      </c>
      <c r="L70" s="447">
        <v>25.15</v>
      </c>
      <c r="M70" s="447">
        <v>47.335889999999999</v>
      </c>
    </row>
    <row r="71" spans="1:13">
      <c r="A71" s="245">
        <v>61</v>
      </c>
      <c r="B71" s="450" t="s">
        <v>62</v>
      </c>
      <c r="C71" s="447">
        <v>1512.45</v>
      </c>
      <c r="D71" s="448">
        <v>1505.4833333333333</v>
      </c>
      <c r="E71" s="448">
        <v>1495.9666666666667</v>
      </c>
      <c r="F71" s="448">
        <v>1479.4833333333333</v>
      </c>
      <c r="G71" s="448">
        <v>1469.9666666666667</v>
      </c>
      <c r="H71" s="448">
        <v>1521.9666666666667</v>
      </c>
      <c r="I71" s="448">
        <v>1531.4833333333336</v>
      </c>
      <c r="J71" s="448">
        <v>1547.9666666666667</v>
      </c>
      <c r="K71" s="447">
        <v>1515</v>
      </c>
      <c r="L71" s="447">
        <v>1489</v>
      </c>
      <c r="M71" s="447">
        <v>5.2380300000000002</v>
      </c>
    </row>
    <row r="72" spans="1:13">
      <c r="A72" s="245">
        <v>62</v>
      </c>
      <c r="B72" s="450" t="s">
        <v>311</v>
      </c>
      <c r="C72" s="447">
        <v>5306</v>
      </c>
      <c r="D72" s="448">
        <v>5350.45</v>
      </c>
      <c r="E72" s="448">
        <v>5230.8499999999995</v>
      </c>
      <c r="F72" s="448">
        <v>5155.7</v>
      </c>
      <c r="G72" s="448">
        <v>5036.0999999999995</v>
      </c>
      <c r="H72" s="448">
        <v>5425.5999999999995</v>
      </c>
      <c r="I72" s="448">
        <v>5545.2</v>
      </c>
      <c r="J72" s="448">
        <v>5620.3499999999995</v>
      </c>
      <c r="K72" s="447">
        <v>5470.05</v>
      </c>
      <c r="L72" s="447">
        <v>5275.3</v>
      </c>
      <c r="M72" s="447">
        <v>0.32596999999999998</v>
      </c>
    </row>
    <row r="73" spans="1:13">
      <c r="A73" s="245">
        <v>63</v>
      </c>
      <c r="B73" s="450" t="s">
        <v>65</v>
      </c>
      <c r="C73" s="447">
        <v>808.6</v>
      </c>
      <c r="D73" s="448">
        <v>806.06666666666661</v>
      </c>
      <c r="E73" s="448">
        <v>794.53333333333319</v>
      </c>
      <c r="F73" s="448">
        <v>780.46666666666658</v>
      </c>
      <c r="G73" s="448">
        <v>768.93333333333317</v>
      </c>
      <c r="H73" s="448">
        <v>820.13333333333321</v>
      </c>
      <c r="I73" s="448">
        <v>831.66666666666652</v>
      </c>
      <c r="J73" s="448">
        <v>845.73333333333323</v>
      </c>
      <c r="K73" s="447">
        <v>817.6</v>
      </c>
      <c r="L73" s="447">
        <v>792</v>
      </c>
      <c r="M73" s="447">
        <v>16.80443</v>
      </c>
    </row>
    <row r="74" spans="1:13">
      <c r="A74" s="245">
        <v>64</v>
      </c>
      <c r="B74" s="450" t="s">
        <v>312</v>
      </c>
      <c r="C74" s="447">
        <v>359.35</v>
      </c>
      <c r="D74" s="448">
        <v>359.36666666666662</v>
      </c>
      <c r="E74" s="448">
        <v>356.08333333333326</v>
      </c>
      <c r="F74" s="448">
        <v>352.81666666666666</v>
      </c>
      <c r="G74" s="448">
        <v>349.5333333333333</v>
      </c>
      <c r="H74" s="448">
        <v>362.63333333333321</v>
      </c>
      <c r="I74" s="448">
        <v>365.91666666666663</v>
      </c>
      <c r="J74" s="448">
        <v>369.18333333333317</v>
      </c>
      <c r="K74" s="447">
        <v>362.65</v>
      </c>
      <c r="L74" s="447">
        <v>356.1</v>
      </c>
      <c r="M74" s="447">
        <v>1.69153</v>
      </c>
    </row>
    <row r="75" spans="1:13">
      <c r="A75" s="245">
        <v>65</v>
      </c>
      <c r="B75" s="450" t="s">
        <v>64</v>
      </c>
      <c r="C75" s="447">
        <v>156.85</v>
      </c>
      <c r="D75" s="448">
        <v>157.68333333333334</v>
      </c>
      <c r="E75" s="448">
        <v>155.36666666666667</v>
      </c>
      <c r="F75" s="448">
        <v>153.88333333333333</v>
      </c>
      <c r="G75" s="448">
        <v>151.56666666666666</v>
      </c>
      <c r="H75" s="448">
        <v>159.16666666666669</v>
      </c>
      <c r="I75" s="448">
        <v>161.48333333333335</v>
      </c>
      <c r="J75" s="448">
        <v>162.9666666666667</v>
      </c>
      <c r="K75" s="447">
        <v>160</v>
      </c>
      <c r="L75" s="447">
        <v>156.19999999999999</v>
      </c>
      <c r="M75" s="447">
        <v>248.74623</v>
      </c>
    </row>
    <row r="76" spans="1:13" s="13" customFormat="1">
      <c r="A76" s="245">
        <v>66</v>
      </c>
      <c r="B76" s="450" t="s">
        <v>66</v>
      </c>
      <c r="C76" s="447">
        <v>651.45000000000005</v>
      </c>
      <c r="D76" s="448">
        <v>653.41666666666663</v>
      </c>
      <c r="E76" s="448">
        <v>644.83333333333326</v>
      </c>
      <c r="F76" s="448">
        <v>638.21666666666658</v>
      </c>
      <c r="G76" s="448">
        <v>629.63333333333321</v>
      </c>
      <c r="H76" s="448">
        <v>660.0333333333333</v>
      </c>
      <c r="I76" s="448">
        <v>668.61666666666656</v>
      </c>
      <c r="J76" s="448">
        <v>675.23333333333335</v>
      </c>
      <c r="K76" s="447">
        <v>662</v>
      </c>
      <c r="L76" s="447">
        <v>646.79999999999995</v>
      </c>
      <c r="M76" s="447">
        <v>22.811140000000002</v>
      </c>
    </row>
    <row r="77" spans="1:13" s="13" customFormat="1">
      <c r="A77" s="245">
        <v>67</v>
      </c>
      <c r="B77" s="450" t="s">
        <v>69</v>
      </c>
      <c r="C77" s="447">
        <v>72.45</v>
      </c>
      <c r="D77" s="448">
        <v>72.3</v>
      </c>
      <c r="E77" s="448">
        <v>70.75</v>
      </c>
      <c r="F77" s="448">
        <v>69.05</v>
      </c>
      <c r="G77" s="448">
        <v>67.5</v>
      </c>
      <c r="H77" s="448">
        <v>74</v>
      </c>
      <c r="I77" s="448">
        <v>75.549999999999983</v>
      </c>
      <c r="J77" s="448">
        <v>77.25</v>
      </c>
      <c r="K77" s="447">
        <v>73.849999999999994</v>
      </c>
      <c r="L77" s="447">
        <v>70.599999999999994</v>
      </c>
      <c r="M77" s="447">
        <v>626.56781000000001</v>
      </c>
    </row>
    <row r="78" spans="1:13" s="13" customFormat="1">
      <c r="A78" s="245">
        <v>68</v>
      </c>
      <c r="B78" s="450" t="s">
        <v>73</v>
      </c>
      <c r="C78" s="447">
        <v>472.85</v>
      </c>
      <c r="D78" s="448">
        <v>469.33333333333331</v>
      </c>
      <c r="E78" s="448">
        <v>464.11666666666662</v>
      </c>
      <c r="F78" s="448">
        <v>455.38333333333333</v>
      </c>
      <c r="G78" s="448">
        <v>450.16666666666663</v>
      </c>
      <c r="H78" s="448">
        <v>478.06666666666661</v>
      </c>
      <c r="I78" s="448">
        <v>483.2833333333333</v>
      </c>
      <c r="J78" s="448">
        <v>492.01666666666659</v>
      </c>
      <c r="K78" s="447">
        <v>474.55</v>
      </c>
      <c r="L78" s="447">
        <v>460.6</v>
      </c>
      <c r="M78" s="447">
        <v>114.70610000000001</v>
      </c>
    </row>
    <row r="79" spans="1:13" s="13" customFormat="1">
      <c r="A79" s="245">
        <v>69</v>
      </c>
      <c r="B79" s="450" t="s">
        <v>739</v>
      </c>
      <c r="C79" s="447">
        <v>12385.55</v>
      </c>
      <c r="D79" s="448">
        <v>12480.183333333334</v>
      </c>
      <c r="E79" s="448">
        <v>12210.366666666669</v>
      </c>
      <c r="F79" s="448">
        <v>12035.183333333334</v>
      </c>
      <c r="G79" s="448">
        <v>11765.366666666669</v>
      </c>
      <c r="H79" s="448">
        <v>12655.366666666669</v>
      </c>
      <c r="I79" s="448">
        <v>12925.183333333334</v>
      </c>
      <c r="J79" s="448">
        <v>13100.366666666669</v>
      </c>
      <c r="K79" s="447">
        <v>12750</v>
      </c>
      <c r="L79" s="447">
        <v>12305</v>
      </c>
      <c r="M79" s="447">
        <v>3.3590000000000002E-2</v>
      </c>
    </row>
    <row r="80" spans="1:13" s="13" customFormat="1">
      <c r="A80" s="245">
        <v>70</v>
      </c>
      <c r="B80" s="450" t="s">
        <v>68</v>
      </c>
      <c r="C80" s="447">
        <v>526.79999999999995</v>
      </c>
      <c r="D80" s="448">
        <v>528.6</v>
      </c>
      <c r="E80" s="448">
        <v>524.20000000000005</v>
      </c>
      <c r="F80" s="448">
        <v>521.6</v>
      </c>
      <c r="G80" s="448">
        <v>517.20000000000005</v>
      </c>
      <c r="H80" s="448">
        <v>531.20000000000005</v>
      </c>
      <c r="I80" s="448">
        <v>535.59999999999991</v>
      </c>
      <c r="J80" s="448">
        <v>538.20000000000005</v>
      </c>
      <c r="K80" s="447">
        <v>533</v>
      </c>
      <c r="L80" s="447">
        <v>526</v>
      </c>
      <c r="M80" s="447">
        <v>62.683509999999998</v>
      </c>
    </row>
    <row r="81" spans="1:13" s="13" customFormat="1">
      <c r="A81" s="245">
        <v>71</v>
      </c>
      <c r="B81" s="450" t="s">
        <v>70</v>
      </c>
      <c r="C81" s="447">
        <v>383.45</v>
      </c>
      <c r="D81" s="448">
        <v>383.06666666666666</v>
      </c>
      <c r="E81" s="448">
        <v>381.58333333333331</v>
      </c>
      <c r="F81" s="448">
        <v>379.71666666666664</v>
      </c>
      <c r="G81" s="448">
        <v>378.23333333333329</v>
      </c>
      <c r="H81" s="448">
        <v>384.93333333333334</v>
      </c>
      <c r="I81" s="448">
        <v>386.41666666666669</v>
      </c>
      <c r="J81" s="448">
        <v>388.28333333333336</v>
      </c>
      <c r="K81" s="447">
        <v>384.55</v>
      </c>
      <c r="L81" s="447">
        <v>381.2</v>
      </c>
      <c r="M81" s="447">
        <v>19.939129999999999</v>
      </c>
    </row>
    <row r="82" spans="1:13" s="13" customFormat="1">
      <c r="A82" s="245">
        <v>72</v>
      </c>
      <c r="B82" s="450" t="s">
        <v>313</v>
      </c>
      <c r="C82" s="447">
        <v>1260.5</v>
      </c>
      <c r="D82" s="448">
        <v>1270.2833333333333</v>
      </c>
      <c r="E82" s="448">
        <v>1238.2166666666667</v>
      </c>
      <c r="F82" s="448">
        <v>1215.9333333333334</v>
      </c>
      <c r="G82" s="448">
        <v>1183.8666666666668</v>
      </c>
      <c r="H82" s="448">
        <v>1292.5666666666666</v>
      </c>
      <c r="I82" s="448">
        <v>1324.6333333333332</v>
      </c>
      <c r="J82" s="448">
        <v>1346.9166666666665</v>
      </c>
      <c r="K82" s="447">
        <v>1302.3499999999999</v>
      </c>
      <c r="L82" s="447">
        <v>1248</v>
      </c>
      <c r="M82" s="447">
        <v>2.22567</v>
      </c>
    </row>
    <row r="83" spans="1:13" s="13" customFormat="1">
      <c r="A83" s="245">
        <v>73</v>
      </c>
      <c r="B83" s="450" t="s">
        <v>314</v>
      </c>
      <c r="C83" s="447">
        <v>297.95</v>
      </c>
      <c r="D83" s="448">
        <v>296.75</v>
      </c>
      <c r="E83" s="448">
        <v>281.2</v>
      </c>
      <c r="F83" s="448">
        <v>264.45</v>
      </c>
      <c r="G83" s="448">
        <v>248.89999999999998</v>
      </c>
      <c r="H83" s="448">
        <v>313.5</v>
      </c>
      <c r="I83" s="448">
        <v>329.04999999999995</v>
      </c>
      <c r="J83" s="448">
        <v>345.8</v>
      </c>
      <c r="K83" s="447">
        <v>312.3</v>
      </c>
      <c r="L83" s="447">
        <v>280</v>
      </c>
      <c r="M83" s="447">
        <v>123.39605</v>
      </c>
    </row>
    <row r="84" spans="1:13" s="13" customFormat="1">
      <c r="A84" s="245">
        <v>74</v>
      </c>
      <c r="B84" s="450" t="s">
        <v>315</v>
      </c>
      <c r="C84" s="447">
        <v>110.7</v>
      </c>
      <c r="D84" s="448">
        <v>110.85000000000001</v>
      </c>
      <c r="E84" s="448">
        <v>108.10000000000002</v>
      </c>
      <c r="F84" s="448">
        <v>105.50000000000001</v>
      </c>
      <c r="G84" s="448">
        <v>102.75000000000003</v>
      </c>
      <c r="H84" s="448">
        <v>113.45000000000002</v>
      </c>
      <c r="I84" s="448">
        <v>116.19999999999999</v>
      </c>
      <c r="J84" s="448">
        <v>118.80000000000001</v>
      </c>
      <c r="K84" s="447">
        <v>113.6</v>
      </c>
      <c r="L84" s="447">
        <v>108.25</v>
      </c>
      <c r="M84" s="447">
        <v>6.0219800000000001</v>
      </c>
    </row>
    <row r="85" spans="1:13" s="13" customFormat="1">
      <c r="A85" s="245">
        <v>75</v>
      </c>
      <c r="B85" s="450" t="s">
        <v>316</v>
      </c>
      <c r="C85" s="447">
        <v>6066.95</v>
      </c>
      <c r="D85" s="448">
        <v>6044.166666666667</v>
      </c>
      <c r="E85" s="448">
        <v>5993.3333333333339</v>
      </c>
      <c r="F85" s="448">
        <v>5919.7166666666672</v>
      </c>
      <c r="G85" s="448">
        <v>5868.8833333333341</v>
      </c>
      <c r="H85" s="448">
        <v>6117.7833333333338</v>
      </c>
      <c r="I85" s="448">
        <v>6168.6166666666677</v>
      </c>
      <c r="J85" s="448">
        <v>6242.2333333333336</v>
      </c>
      <c r="K85" s="447">
        <v>6095</v>
      </c>
      <c r="L85" s="447">
        <v>5970.55</v>
      </c>
      <c r="M85" s="447">
        <v>0.33745000000000003</v>
      </c>
    </row>
    <row r="86" spans="1:13" s="13" customFormat="1">
      <c r="A86" s="245">
        <v>76</v>
      </c>
      <c r="B86" s="450" t="s">
        <v>317</v>
      </c>
      <c r="C86" s="447">
        <v>814.35</v>
      </c>
      <c r="D86" s="448">
        <v>815.51666666666677</v>
      </c>
      <c r="E86" s="448">
        <v>809.08333333333348</v>
      </c>
      <c r="F86" s="448">
        <v>803.81666666666672</v>
      </c>
      <c r="G86" s="448">
        <v>797.38333333333344</v>
      </c>
      <c r="H86" s="448">
        <v>820.78333333333353</v>
      </c>
      <c r="I86" s="448">
        <v>827.2166666666667</v>
      </c>
      <c r="J86" s="448">
        <v>832.48333333333358</v>
      </c>
      <c r="K86" s="447">
        <v>821.95</v>
      </c>
      <c r="L86" s="447">
        <v>810.25</v>
      </c>
      <c r="M86" s="447">
        <v>0.76732</v>
      </c>
    </row>
    <row r="87" spans="1:13" s="13" customFormat="1">
      <c r="A87" s="245">
        <v>77</v>
      </c>
      <c r="B87" s="450" t="s">
        <v>230</v>
      </c>
      <c r="C87" s="447">
        <v>1217.7</v>
      </c>
      <c r="D87" s="448">
        <v>1215.1333333333332</v>
      </c>
      <c r="E87" s="448">
        <v>1198.2666666666664</v>
      </c>
      <c r="F87" s="448">
        <v>1178.8333333333333</v>
      </c>
      <c r="G87" s="448">
        <v>1161.9666666666665</v>
      </c>
      <c r="H87" s="448">
        <v>1234.5666666666664</v>
      </c>
      <c r="I87" s="448">
        <v>1251.4333333333332</v>
      </c>
      <c r="J87" s="448">
        <v>1270.8666666666663</v>
      </c>
      <c r="K87" s="447">
        <v>1232</v>
      </c>
      <c r="L87" s="447">
        <v>1195.7</v>
      </c>
      <c r="M87" s="447">
        <v>1.0558799999999999</v>
      </c>
    </row>
    <row r="88" spans="1:13" s="13" customFormat="1">
      <c r="A88" s="245">
        <v>78</v>
      </c>
      <c r="B88" s="450" t="s">
        <v>318</v>
      </c>
      <c r="C88" s="447">
        <v>75.75</v>
      </c>
      <c r="D88" s="448">
        <v>76.283333333333331</v>
      </c>
      <c r="E88" s="448">
        <v>74.966666666666669</v>
      </c>
      <c r="F88" s="448">
        <v>74.183333333333337</v>
      </c>
      <c r="G88" s="448">
        <v>72.866666666666674</v>
      </c>
      <c r="H88" s="448">
        <v>77.066666666666663</v>
      </c>
      <c r="I88" s="448">
        <v>78.383333333333326</v>
      </c>
      <c r="J88" s="448">
        <v>79.166666666666657</v>
      </c>
      <c r="K88" s="447">
        <v>77.599999999999994</v>
      </c>
      <c r="L88" s="447">
        <v>75.5</v>
      </c>
      <c r="M88" s="447">
        <v>17.09262</v>
      </c>
    </row>
    <row r="89" spans="1:13" s="13" customFormat="1">
      <c r="A89" s="245">
        <v>79</v>
      </c>
      <c r="B89" s="450" t="s">
        <v>71</v>
      </c>
      <c r="C89" s="447">
        <v>15193.3</v>
      </c>
      <c r="D89" s="448">
        <v>15304.566666666666</v>
      </c>
      <c r="E89" s="448">
        <v>15038.733333333332</v>
      </c>
      <c r="F89" s="448">
        <v>14884.166666666666</v>
      </c>
      <c r="G89" s="448">
        <v>14618.333333333332</v>
      </c>
      <c r="H89" s="448">
        <v>15459.133333333331</v>
      </c>
      <c r="I89" s="448">
        <v>15724.966666666667</v>
      </c>
      <c r="J89" s="448">
        <v>15879.533333333331</v>
      </c>
      <c r="K89" s="447">
        <v>15570.4</v>
      </c>
      <c r="L89" s="447">
        <v>15150</v>
      </c>
      <c r="M89" s="447">
        <v>0.83457000000000003</v>
      </c>
    </row>
    <row r="90" spans="1:13" s="13" customFormat="1">
      <c r="A90" s="245">
        <v>80</v>
      </c>
      <c r="B90" s="450" t="s">
        <v>319</v>
      </c>
      <c r="C90" s="447">
        <v>270.5</v>
      </c>
      <c r="D90" s="448">
        <v>270.58333333333331</v>
      </c>
      <c r="E90" s="448">
        <v>268.16666666666663</v>
      </c>
      <c r="F90" s="448">
        <v>265.83333333333331</v>
      </c>
      <c r="G90" s="448">
        <v>263.41666666666663</v>
      </c>
      <c r="H90" s="448">
        <v>272.91666666666663</v>
      </c>
      <c r="I90" s="448">
        <v>275.33333333333326</v>
      </c>
      <c r="J90" s="448">
        <v>277.66666666666663</v>
      </c>
      <c r="K90" s="447">
        <v>273</v>
      </c>
      <c r="L90" s="447">
        <v>268.25</v>
      </c>
      <c r="M90" s="447">
        <v>4.7627899999999999</v>
      </c>
    </row>
    <row r="91" spans="1:13" s="13" customFormat="1">
      <c r="A91" s="245">
        <v>81</v>
      </c>
      <c r="B91" s="450" t="s">
        <v>74</v>
      </c>
      <c r="C91" s="447">
        <v>3379.1</v>
      </c>
      <c r="D91" s="448">
        <v>3403.1666666666665</v>
      </c>
      <c r="E91" s="448">
        <v>3347.333333333333</v>
      </c>
      <c r="F91" s="448">
        <v>3315.5666666666666</v>
      </c>
      <c r="G91" s="448">
        <v>3259.7333333333331</v>
      </c>
      <c r="H91" s="448">
        <v>3434.9333333333329</v>
      </c>
      <c r="I91" s="448">
        <v>3490.766666666666</v>
      </c>
      <c r="J91" s="448">
        <v>3522.5333333333328</v>
      </c>
      <c r="K91" s="447">
        <v>3459</v>
      </c>
      <c r="L91" s="447">
        <v>3371.4</v>
      </c>
      <c r="M91" s="447">
        <v>16.436109999999999</v>
      </c>
    </row>
    <row r="92" spans="1:13" s="13" customFormat="1">
      <c r="A92" s="245">
        <v>82</v>
      </c>
      <c r="B92" s="450" t="s">
        <v>320</v>
      </c>
      <c r="C92" s="447">
        <v>551.4</v>
      </c>
      <c r="D92" s="448">
        <v>552.4</v>
      </c>
      <c r="E92" s="448">
        <v>546</v>
      </c>
      <c r="F92" s="448">
        <v>540.6</v>
      </c>
      <c r="G92" s="448">
        <v>534.20000000000005</v>
      </c>
      <c r="H92" s="448">
        <v>557.79999999999995</v>
      </c>
      <c r="I92" s="448">
        <v>564.19999999999982</v>
      </c>
      <c r="J92" s="448">
        <v>569.59999999999991</v>
      </c>
      <c r="K92" s="447">
        <v>558.79999999999995</v>
      </c>
      <c r="L92" s="447">
        <v>547</v>
      </c>
      <c r="M92" s="447">
        <v>1.7077100000000001</v>
      </c>
    </row>
    <row r="93" spans="1:13" s="13" customFormat="1">
      <c r="A93" s="245">
        <v>83</v>
      </c>
      <c r="B93" s="450" t="s">
        <v>321</v>
      </c>
      <c r="C93" s="447">
        <v>327.8</v>
      </c>
      <c r="D93" s="448">
        <v>328</v>
      </c>
      <c r="E93" s="448">
        <v>313.3</v>
      </c>
      <c r="F93" s="448">
        <v>298.8</v>
      </c>
      <c r="G93" s="448">
        <v>284.10000000000002</v>
      </c>
      <c r="H93" s="448">
        <v>342.5</v>
      </c>
      <c r="I93" s="448">
        <v>357.20000000000005</v>
      </c>
      <c r="J93" s="448">
        <v>371.7</v>
      </c>
      <c r="K93" s="447">
        <v>342.7</v>
      </c>
      <c r="L93" s="447">
        <v>313.5</v>
      </c>
      <c r="M93" s="447">
        <v>27.764430000000001</v>
      </c>
    </row>
    <row r="94" spans="1:13" s="13" customFormat="1">
      <c r="A94" s="245">
        <v>84</v>
      </c>
      <c r="B94" s="450" t="s">
        <v>80</v>
      </c>
      <c r="C94" s="447">
        <v>684.85</v>
      </c>
      <c r="D94" s="448">
        <v>690.88333333333333</v>
      </c>
      <c r="E94" s="448">
        <v>672.9666666666667</v>
      </c>
      <c r="F94" s="448">
        <v>661.08333333333337</v>
      </c>
      <c r="G94" s="448">
        <v>643.16666666666674</v>
      </c>
      <c r="H94" s="448">
        <v>702.76666666666665</v>
      </c>
      <c r="I94" s="448">
        <v>720.68333333333339</v>
      </c>
      <c r="J94" s="448">
        <v>732.56666666666661</v>
      </c>
      <c r="K94" s="447">
        <v>708.8</v>
      </c>
      <c r="L94" s="447">
        <v>679</v>
      </c>
      <c r="M94" s="447">
        <v>10.31728</v>
      </c>
    </row>
    <row r="95" spans="1:13" s="13" customFormat="1">
      <c r="A95" s="245">
        <v>85</v>
      </c>
      <c r="B95" s="450" t="s">
        <v>322</v>
      </c>
      <c r="C95" s="447">
        <v>1920.55</v>
      </c>
      <c r="D95" s="448">
        <v>1921.55</v>
      </c>
      <c r="E95" s="448">
        <v>1899.1</v>
      </c>
      <c r="F95" s="448">
        <v>1877.6499999999999</v>
      </c>
      <c r="G95" s="448">
        <v>1855.1999999999998</v>
      </c>
      <c r="H95" s="448">
        <v>1943</v>
      </c>
      <c r="I95" s="448">
        <v>1965.4500000000003</v>
      </c>
      <c r="J95" s="448">
        <v>1986.9</v>
      </c>
      <c r="K95" s="447">
        <v>1944</v>
      </c>
      <c r="L95" s="447">
        <v>1900.1</v>
      </c>
      <c r="M95" s="447">
        <v>0.24787000000000001</v>
      </c>
    </row>
    <row r="96" spans="1:13" s="13" customFormat="1">
      <c r="A96" s="245">
        <v>86</v>
      </c>
      <c r="B96" s="450" t="s">
        <v>783</v>
      </c>
      <c r="C96" s="447">
        <v>305.8</v>
      </c>
      <c r="D96" s="448">
        <v>308.64999999999998</v>
      </c>
      <c r="E96" s="448">
        <v>299.79999999999995</v>
      </c>
      <c r="F96" s="448">
        <v>293.79999999999995</v>
      </c>
      <c r="G96" s="448">
        <v>284.94999999999993</v>
      </c>
      <c r="H96" s="448">
        <v>314.64999999999998</v>
      </c>
      <c r="I96" s="448">
        <v>323.5</v>
      </c>
      <c r="J96" s="448">
        <v>329.5</v>
      </c>
      <c r="K96" s="447">
        <v>317.5</v>
      </c>
      <c r="L96" s="447">
        <v>302.64999999999998</v>
      </c>
      <c r="M96" s="447">
        <v>5.4582600000000001</v>
      </c>
    </row>
    <row r="97" spans="1:13" s="13" customFormat="1">
      <c r="A97" s="245">
        <v>87</v>
      </c>
      <c r="B97" s="450" t="s">
        <v>75</v>
      </c>
      <c r="C97" s="447">
        <v>621.25</v>
      </c>
      <c r="D97" s="448">
        <v>626.23333333333335</v>
      </c>
      <c r="E97" s="448">
        <v>612.51666666666665</v>
      </c>
      <c r="F97" s="448">
        <v>603.7833333333333</v>
      </c>
      <c r="G97" s="448">
        <v>590.06666666666661</v>
      </c>
      <c r="H97" s="448">
        <v>634.9666666666667</v>
      </c>
      <c r="I97" s="448">
        <v>648.68333333333339</v>
      </c>
      <c r="J97" s="448">
        <v>657.41666666666674</v>
      </c>
      <c r="K97" s="447">
        <v>639.95000000000005</v>
      </c>
      <c r="L97" s="447">
        <v>617.5</v>
      </c>
      <c r="M97" s="447">
        <v>124.58519</v>
      </c>
    </row>
    <row r="98" spans="1:13" s="13" customFormat="1">
      <c r="A98" s="245">
        <v>88</v>
      </c>
      <c r="B98" s="450" t="s">
        <v>323</v>
      </c>
      <c r="C98" s="447">
        <v>536.65</v>
      </c>
      <c r="D98" s="448">
        <v>530.20000000000005</v>
      </c>
      <c r="E98" s="448">
        <v>520.40000000000009</v>
      </c>
      <c r="F98" s="448">
        <v>504.15000000000009</v>
      </c>
      <c r="G98" s="448">
        <v>494.35000000000014</v>
      </c>
      <c r="H98" s="448">
        <v>546.45000000000005</v>
      </c>
      <c r="I98" s="448">
        <v>556.25</v>
      </c>
      <c r="J98" s="448">
        <v>572.5</v>
      </c>
      <c r="K98" s="447">
        <v>540</v>
      </c>
      <c r="L98" s="447">
        <v>513.95000000000005</v>
      </c>
      <c r="M98" s="447">
        <v>5.67469</v>
      </c>
    </row>
    <row r="99" spans="1:13" s="13" customFormat="1">
      <c r="A99" s="245">
        <v>89</v>
      </c>
      <c r="B99" s="450" t="s">
        <v>76</v>
      </c>
      <c r="C99" s="447">
        <v>154.35</v>
      </c>
      <c r="D99" s="448">
        <v>155.65</v>
      </c>
      <c r="E99" s="448">
        <v>151.5</v>
      </c>
      <c r="F99" s="448">
        <v>148.65</v>
      </c>
      <c r="G99" s="448">
        <v>144.5</v>
      </c>
      <c r="H99" s="448">
        <v>158.5</v>
      </c>
      <c r="I99" s="448">
        <v>162.65000000000003</v>
      </c>
      <c r="J99" s="448">
        <v>165.5</v>
      </c>
      <c r="K99" s="447">
        <v>159.80000000000001</v>
      </c>
      <c r="L99" s="447">
        <v>152.80000000000001</v>
      </c>
      <c r="M99" s="447">
        <v>504.12614000000002</v>
      </c>
    </row>
    <row r="100" spans="1:13" s="13" customFormat="1">
      <c r="A100" s="245">
        <v>90</v>
      </c>
      <c r="B100" s="450" t="s">
        <v>324</v>
      </c>
      <c r="C100" s="447">
        <v>620.70000000000005</v>
      </c>
      <c r="D100" s="448">
        <v>613.56666666666672</v>
      </c>
      <c r="E100" s="448">
        <v>602.13333333333344</v>
      </c>
      <c r="F100" s="448">
        <v>583.56666666666672</v>
      </c>
      <c r="G100" s="448">
        <v>572.13333333333344</v>
      </c>
      <c r="H100" s="448">
        <v>632.13333333333344</v>
      </c>
      <c r="I100" s="448">
        <v>643.56666666666661</v>
      </c>
      <c r="J100" s="448">
        <v>662.13333333333344</v>
      </c>
      <c r="K100" s="447">
        <v>625</v>
      </c>
      <c r="L100" s="447">
        <v>595</v>
      </c>
      <c r="M100" s="447">
        <v>5.3872799999999996</v>
      </c>
    </row>
    <row r="101" spans="1:13">
      <c r="A101" s="245">
        <v>91</v>
      </c>
      <c r="B101" s="450" t="s">
        <v>325</v>
      </c>
      <c r="C101" s="447">
        <v>460.9</v>
      </c>
      <c r="D101" s="448">
        <v>463.58333333333331</v>
      </c>
      <c r="E101" s="448">
        <v>457.36666666666662</v>
      </c>
      <c r="F101" s="448">
        <v>453.83333333333331</v>
      </c>
      <c r="G101" s="448">
        <v>447.61666666666662</v>
      </c>
      <c r="H101" s="448">
        <v>467.11666666666662</v>
      </c>
      <c r="I101" s="448">
        <v>473.33333333333331</v>
      </c>
      <c r="J101" s="448">
        <v>476.86666666666662</v>
      </c>
      <c r="K101" s="447">
        <v>469.8</v>
      </c>
      <c r="L101" s="447">
        <v>460.05</v>
      </c>
      <c r="M101" s="447">
        <v>1.3195600000000001</v>
      </c>
    </row>
    <row r="102" spans="1:13">
      <c r="A102" s="245">
        <v>92</v>
      </c>
      <c r="B102" s="450" t="s">
        <v>326</v>
      </c>
      <c r="C102" s="447">
        <v>590.20000000000005</v>
      </c>
      <c r="D102" s="448">
        <v>591.26666666666677</v>
      </c>
      <c r="E102" s="448">
        <v>584.93333333333351</v>
      </c>
      <c r="F102" s="448">
        <v>579.66666666666674</v>
      </c>
      <c r="G102" s="448">
        <v>573.33333333333348</v>
      </c>
      <c r="H102" s="448">
        <v>596.53333333333353</v>
      </c>
      <c r="I102" s="448">
        <v>602.86666666666679</v>
      </c>
      <c r="J102" s="448">
        <v>608.13333333333355</v>
      </c>
      <c r="K102" s="447">
        <v>597.6</v>
      </c>
      <c r="L102" s="447">
        <v>586</v>
      </c>
      <c r="M102" s="447">
        <v>1.16655</v>
      </c>
    </row>
    <row r="103" spans="1:13">
      <c r="A103" s="245">
        <v>93</v>
      </c>
      <c r="B103" s="450" t="s">
        <v>77</v>
      </c>
      <c r="C103" s="447">
        <v>135.05000000000001</v>
      </c>
      <c r="D103" s="448">
        <v>133.56666666666669</v>
      </c>
      <c r="E103" s="448">
        <v>130.88333333333338</v>
      </c>
      <c r="F103" s="448">
        <v>126.7166666666667</v>
      </c>
      <c r="G103" s="448">
        <v>124.03333333333339</v>
      </c>
      <c r="H103" s="448">
        <v>137.73333333333338</v>
      </c>
      <c r="I103" s="448">
        <v>140.41666666666671</v>
      </c>
      <c r="J103" s="448">
        <v>144.58333333333337</v>
      </c>
      <c r="K103" s="447">
        <v>136.25</v>
      </c>
      <c r="L103" s="447">
        <v>129.4</v>
      </c>
      <c r="M103" s="447">
        <v>39.202030000000001</v>
      </c>
    </row>
    <row r="104" spans="1:13">
      <c r="A104" s="245">
        <v>94</v>
      </c>
      <c r="B104" s="450" t="s">
        <v>327</v>
      </c>
      <c r="C104" s="447">
        <v>1322</v>
      </c>
      <c r="D104" s="448">
        <v>1320.5166666666667</v>
      </c>
      <c r="E104" s="448">
        <v>1292.0333333333333</v>
      </c>
      <c r="F104" s="448">
        <v>1262.0666666666666</v>
      </c>
      <c r="G104" s="448">
        <v>1233.5833333333333</v>
      </c>
      <c r="H104" s="448">
        <v>1350.4833333333333</v>
      </c>
      <c r="I104" s="448">
        <v>1378.9666666666665</v>
      </c>
      <c r="J104" s="448">
        <v>1408.9333333333334</v>
      </c>
      <c r="K104" s="447">
        <v>1349</v>
      </c>
      <c r="L104" s="447">
        <v>1290.55</v>
      </c>
      <c r="M104" s="447">
        <v>6.8258200000000002</v>
      </c>
    </row>
    <row r="105" spans="1:13">
      <c r="A105" s="245">
        <v>95</v>
      </c>
      <c r="B105" s="450" t="s">
        <v>328</v>
      </c>
      <c r="C105" s="447">
        <v>19.25</v>
      </c>
      <c r="D105" s="448">
        <v>19.133333333333333</v>
      </c>
      <c r="E105" s="448">
        <v>18.766666666666666</v>
      </c>
      <c r="F105" s="448">
        <v>18.283333333333331</v>
      </c>
      <c r="G105" s="448">
        <v>17.916666666666664</v>
      </c>
      <c r="H105" s="448">
        <v>19.616666666666667</v>
      </c>
      <c r="I105" s="448">
        <v>19.983333333333334</v>
      </c>
      <c r="J105" s="448">
        <v>20.466666666666669</v>
      </c>
      <c r="K105" s="447">
        <v>19.5</v>
      </c>
      <c r="L105" s="447">
        <v>18.649999999999999</v>
      </c>
      <c r="M105" s="447">
        <v>199.36483999999999</v>
      </c>
    </row>
    <row r="106" spans="1:13">
      <c r="A106" s="245">
        <v>96</v>
      </c>
      <c r="B106" s="450" t="s">
        <v>329</v>
      </c>
      <c r="C106" s="447">
        <v>886.1</v>
      </c>
      <c r="D106" s="448">
        <v>887.0333333333333</v>
      </c>
      <c r="E106" s="448">
        <v>869.06666666666661</v>
      </c>
      <c r="F106" s="448">
        <v>852.0333333333333</v>
      </c>
      <c r="G106" s="448">
        <v>834.06666666666661</v>
      </c>
      <c r="H106" s="448">
        <v>904.06666666666661</v>
      </c>
      <c r="I106" s="448">
        <v>922.0333333333333</v>
      </c>
      <c r="J106" s="448">
        <v>939.06666666666661</v>
      </c>
      <c r="K106" s="447">
        <v>905</v>
      </c>
      <c r="L106" s="447">
        <v>870</v>
      </c>
      <c r="M106" s="447">
        <v>8.9659600000000008</v>
      </c>
    </row>
    <row r="107" spans="1:13">
      <c r="A107" s="245">
        <v>97</v>
      </c>
      <c r="B107" s="450" t="s">
        <v>330</v>
      </c>
      <c r="C107" s="447">
        <v>437</v>
      </c>
      <c r="D107" s="448">
        <v>429.8</v>
      </c>
      <c r="E107" s="448">
        <v>412.20000000000005</v>
      </c>
      <c r="F107" s="448">
        <v>387.40000000000003</v>
      </c>
      <c r="G107" s="448">
        <v>369.80000000000007</v>
      </c>
      <c r="H107" s="448">
        <v>454.6</v>
      </c>
      <c r="I107" s="448">
        <v>472.20000000000005</v>
      </c>
      <c r="J107" s="448">
        <v>497</v>
      </c>
      <c r="K107" s="447">
        <v>447.4</v>
      </c>
      <c r="L107" s="447">
        <v>405</v>
      </c>
      <c r="M107" s="447">
        <v>11.982329999999999</v>
      </c>
    </row>
    <row r="108" spans="1:13">
      <c r="A108" s="245">
        <v>98</v>
      </c>
      <c r="B108" s="450" t="s">
        <v>79</v>
      </c>
      <c r="C108" s="447">
        <v>505.4</v>
      </c>
      <c r="D108" s="448">
        <v>507.11666666666662</v>
      </c>
      <c r="E108" s="448">
        <v>496.23333333333323</v>
      </c>
      <c r="F108" s="448">
        <v>487.06666666666661</v>
      </c>
      <c r="G108" s="448">
        <v>476.18333333333322</v>
      </c>
      <c r="H108" s="448">
        <v>516.2833333333333</v>
      </c>
      <c r="I108" s="448">
        <v>527.16666666666652</v>
      </c>
      <c r="J108" s="448">
        <v>536.33333333333326</v>
      </c>
      <c r="K108" s="447">
        <v>518</v>
      </c>
      <c r="L108" s="447">
        <v>497.95</v>
      </c>
      <c r="M108" s="447">
        <v>8.2098300000000002</v>
      </c>
    </row>
    <row r="109" spans="1:13">
      <c r="A109" s="245">
        <v>99</v>
      </c>
      <c r="B109" s="450" t="s">
        <v>331</v>
      </c>
      <c r="C109" s="447">
        <v>3916.45</v>
      </c>
      <c r="D109" s="448">
        <v>3937.15</v>
      </c>
      <c r="E109" s="448">
        <v>3879.3</v>
      </c>
      <c r="F109" s="448">
        <v>3842.15</v>
      </c>
      <c r="G109" s="448">
        <v>3784.3</v>
      </c>
      <c r="H109" s="448">
        <v>3974.3</v>
      </c>
      <c r="I109" s="448">
        <v>4032.1499999999996</v>
      </c>
      <c r="J109" s="448">
        <v>4069.3</v>
      </c>
      <c r="K109" s="447">
        <v>3995</v>
      </c>
      <c r="L109" s="447">
        <v>3900</v>
      </c>
      <c r="M109" s="447">
        <v>3.6339999999999997E-2</v>
      </c>
    </row>
    <row r="110" spans="1:13">
      <c r="A110" s="245">
        <v>100</v>
      </c>
      <c r="B110" s="450" t="s">
        <v>332</v>
      </c>
      <c r="C110" s="447">
        <v>163</v>
      </c>
      <c r="D110" s="448">
        <v>162.1</v>
      </c>
      <c r="E110" s="448">
        <v>159.29999999999998</v>
      </c>
      <c r="F110" s="448">
        <v>155.6</v>
      </c>
      <c r="G110" s="448">
        <v>152.79999999999998</v>
      </c>
      <c r="H110" s="448">
        <v>165.79999999999998</v>
      </c>
      <c r="I110" s="448">
        <v>168.6</v>
      </c>
      <c r="J110" s="448">
        <v>172.29999999999998</v>
      </c>
      <c r="K110" s="447">
        <v>164.9</v>
      </c>
      <c r="L110" s="447">
        <v>158.4</v>
      </c>
      <c r="M110" s="447">
        <v>4.8842699999999999</v>
      </c>
    </row>
    <row r="111" spans="1:13">
      <c r="A111" s="245">
        <v>101</v>
      </c>
      <c r="B111" s="450" t="s">
        <v>333</v>
      </c>
      <c r="C111" s="447">
        <v>280.25</v>
      </c>
      <c r="D111" s="448">
        <v>281.3</v>
      </c>
      <c r="E111" s="448">
        <v>273.95000000000005</v>
      </c>
      <c r="F111" s="448">
        <v>267.65000000000003</v>
      </c>
      <c r="G111" s="448">
        <v>260.30000000000007</v>
      </c>
      <c r="H111" s="448">
        <v>287.60000000000002</v>
      </c>
      <c r="I111" s="448">
        <v>294.95000000000005</v>
      </c>
      <c r="J111" s="448">
        <v>301.25</v>
      </c>
      <c r="K111" s="447">
        <v>288.64999999999998</v>
      </c>
      <c r="L111" s="447">
        <v>275</v>
      </c>
      <c r="M111" s="447">
        <v>5.2896299999999998</v>
      </c>
    </row>
    <row r="112" spans="1:13">
      <c r="A112" s="245">
        <v>102</v>
      </c>
      <c r="B112" s="450" t="s">
        <v>334</v>
      </c>
      <c r="C112" s="447">
        <v>133.94999999999999</v>
      </c>
      <c r="D112" s="448">
        <v>132.68333333333331</v>
      </c>
      <c r="E112" s="448">
        <v>129.86666666666662</v>
      </c>
      <c r="F112" s="448">
        <v>125.7833333333333</v>
      </c>
      <c r="G112" s="448">
        <v>122.96666666666661</v>
      </c>
      <c r="H112" s="448">
        <v>136.76666666666662</v>
      </c>
      <c r="I112" s="448">
        <v>139.58333333333329</v>
      </c>
      <c r="J112" s="448">
        <v>143.66666666666663</v>
      </c>
      <c r="K112" s="447">
        <v>135.5</v>
      </c>
      <c r="L112" s="447">
        <v>128.6</v>
      </c>
      <c r="M112" s="447">
        <v>36.626620000000003</v>
      </c>
    </row>
    <row r="113" spans="1:13">
      <c r="A113" s="245">
        <v>103</v>
      </c>
      <c r="B113" s="450" t="s">
        <v>335</v>
      </c>
      <c r="C113" s="447">
        <v>629.5</v>
      </c>
      <c r="D113" s="448">
        <v>633.5</v>
      </c>
      <c r="E113" s="448">
        <v>607</v>
      </c>
      <c r="F113" s="448">
        <v>584.5</v>
      </c>
      <c r="G113" s="448">
        <v>558</v>
      </c>
      <c r="H113" s="448">
        <v>656</v>
      </c>
      <c r="I113" s="448">
        <v>682.5</v>
      </c>
      <c r="J113" s="448">
        <v>705</v>
      </c>
      <c r="K113" s="447">
        <v>660</v>
      </c>
      <c r="L113" s="447">
        <v>611</v>
      </c>
      <c r="M113" s="447">
        <v>8.8384800000000006</v>
      </c>
    </row>
    <row r="114" spans="1:13">
      <c r="A114" s="245">
        <v>104</v>
      </c>
      <c r="B114" s="450" t="s">
        <v>81</v>
      </c>
      <c r="C114" s="447">
        <v>576.4</v>
      </c>
      <c r="D114" s="448">
        <v>579.23333333333323</v>
      </c>
      <c r="E114" s="448">
        <v>567.91666666666652</v>
      </c>
      <c r="F114" s="448">
        <v>559.43333333333328</v>
      </c>
      <c r="G114" s="448">
        <v>548.11666666666656</v>
      </c>
      <c r="H114" s="448">
        <v>587.71666666666647</v>
      </c>
      <c r="I114" s="448">
        <v>599.0333333333333</v>
      </c>
      <c r="J114" s="448">
        <v>607.51666666666642</v>
      </c>
      <c r="K114" s="447">
        <v>590.54999999999995</v>
      </c>
      <c r="L114" s="447">
        <v>570.75</v>
      </c>
      <c r="M114" s="447">
        <v>68.918260000000004</v>
      </c>
    </row>
    <row r="115" spans="1:13">
      <c r="A115" s="245">
        <v>105</v>
      </c>
      <c r="B115" s="450" t="s">
        <v>82</v>
      </c>
      <c r="C115" s="447">
        <v>931.25</v>
      </c>
      <c r="D115" s="448">
        <v>934.30000000000007</v>
      </c>
      <c r="E115" s="448">
        <v>923.10000000000014</v>
      </c>
      <c r="F115" s="448">
        <v>914.95</v>
      </c>
      <c r="G115" s="448">
        <v>903.75000000000011</v>
      </c>
      <c r="H115" s="448">
        <v>942.45000000000016</v>
      </c>
      <c r="I115" s="448">
        <v>953.6500000000002</v>
      </c>
      <c r="J115" s="448">
        <v>961.80000000000018</v>
      </c>
      <c r="K115" s="447">
        <v>945.5</v>
      </c>
      <c r="L115" s="447">
        <v>926.15</v>
      </c>
      <c r="M115" s="447">
        <v>64.20035</v>
      </c>
    </row>
    <row r="116" spans="1:13">
      <c r="A116" s="245">
        <v>106</v>
      </c>
      <c r="B116" s="450" t="s">
        <v>231</v>
      </c>
      <c r="C116" s="447">
        <v>176.35</v>
      </c>
      <c r="D116" s="448">
        <v>177.11666666666667</v>
      </c>
      <c r="E116" s="448">
        <v>174.23333333333335</v>
      </c>
      <c r="F116" s="448">
        <v>172.11666666666667</v>
      </c>
      <c r="G116" s="448">
        <v>169.23333333333335</v>
      </c>
      <c r="H116" s="448">
        <v>179.23333333333335</v>
      </c>
      <c r="I116" s="448">
        <v>182.11666666666667</v>
      </c>
      <c r="J116" s="448">
        <v>184.23333333333335</v>
      </c>
      <c r="K116" s="447">
        <v>180</v>
      </c>
      <c r="L116" s="447">
        <v>175</v>
      </c>
      <c r="M116" s="447">
        <v>48.957729999999998</v>
      </c>
    </row>
    <row r="117" spans="1:13">
      <c r="A117" s="245">
        <v>107</v>
      </c>
      <c r="B117" s="450" t="s">
        <v>83</v>
      </c>
      <c r="C117" s="447">
        <v>148.9</v>
      </c>
      <c r="D117" s="448">
        <v>148.1</v>
      </c>
      <c r="E117" s="448">
        <v>146.44999999999999</v>
      </c>
      <c r="F117" s="448">
        <v>144</v>
      </c>
      <c r="G117" s="448">
        <v>142.35</v>
      </c>
      <c r="H117" s="448">
        <v>150.54999999999998</v>
      </c>
      <c r="I117" s="448">
        <v>152.20000000000002</v>
      </c>
      <c r="J117" s="448">
        <v>154.64999999999998</v>
      </c>
      <c r="K117" s="447">
        <v>149.75</v>
      </c>
      <c r="L117" s="447">
        <v>145.65</v>
      </c>
      <c r="M117" s="447">
        <v>141.92862</v>
      </c>
    </row>
    <row r="118" spans="1:13">
      <c r="A118" s="245">
        <v>108</v>
      </c>
      <c r="B118" s="450" t="s">
        <v>336</v>
      </c>
      <c r="C118" s="447">
        <v>389.15</v>
      </c>
      <c r="D118" s="448">
        <v>388.36666666666662</v>
      </c>
      <c r="E118" s="448">
        <v>386.28333333333325</v>
      </c>
      <c r="F118" s="448">
        <v>383.41666666666663</v>
      </c>
      <c r="G118" s="448">
        <v>381.33333333333326</v>
      </c>
      <c r="H118" s="448">
        <v>391.23333333333323</v>
      </c>
      <c r="I118" s="448">
        <v>393.31666666666661</v>
      </c>
      <c r="J118" s="448">
        <v>396.18333333333322</v>
      </c>
      <c r="K118" s="447">
        <v>390.45</v>
      </c>
      <c r="L118" s="447">
        <v>385.5</v>
      </c>
      <c r="M118" s="447">
        <v>2.6767799999999999</v>
      </c>
    </row>
    <row r="119" spans="1:13">
      <c r="A119" s="245">
        <v>109</v>
      </c>
      <c r="B119" s="450" t="s">
        <v>821</v>
      </c>
      <c r="C119" s="447">
        <v>3290.4</v>
      </c>
      <c r="D119" s="448">
        <v>3308.9833333333336</v>
      </c>
      <c r="E119" s="448">
        <v>3243.1166666666672</v>
      </c>
      <c r="F119" s="448">
        <v>3195.8333333333335</v>
      </c>
      <c r="G119" s="448">
        <v>3129.9666666666672</v>
      </c>
      <c r="H119" s="448">
        <v>3356.2666666666673</v>
      </c>
      <c r="I119" s="448">
        <v>3422.1333333333341</v>
      </c>
      <c r="J119" s="448">
        <v>3469.4166666666674</v>
      </c>
      <c r="K119" s="447">
        <v>3374.85</v>
      </c>
      <c r="L119" s="447">
        <v>3261.7</v>
      </c>
      <c r="M119" s="447">
        <v>6.399</v>
      </c>
    </row>
    <row r="120" spans="1:13">
      <c r="A120" s="245">
        <v>110</v>
      </c>
      <c r="B120" s="450" t="s">
        <v>84</v>
      </c>
      <c r="C120" s="447">
        <v>1632.7</v>
      </c>
      <c r="D120" s="448">
        <v>1633.8500000000001</v>
      </c>
      <c r="E120" s="448">
        <v>1620.4000000000003</v>
      </c>
      <c r="F120" s="448">
        <v>1608.1000000000001</v>
      </c>
      <c r="G120" s="448">
        <v>1594.6500000000003</v>
      </c>
      <c r="H120" s="448">
        <v>1646.1500000000003</v>
      </c>
      <c r="I120" s="448">
        <v>1659.6000000000001</v>
      </c>
      <c r="J120" s="448">
        <v>1671.9000000000003</v>
      </c>
      <c r="K120" s="447">
        <v>1647.3</v>
      </c>
      <c r="L120" s="447">
        <v>1621.55</v>
      </c>
      <c r="M120" s="447">
        <v>3.1692</v>
      </c>
    </row>
    <row r="121" spans="1:13">
      <c r="A121" s="245">
        <v>111</v>
      </c>
      <c r="B121" s="450" t="s">
        <v>85</v>
      </c>
      <c r="C121" s="447">
        <v>634.25</v>
      </c>
      <c r="D121" s="448">
        <v>611.33333333333337</v>
      </c>
      <c r="E121" s="448">
        <v>577.9666666666667</v>
      </c>
      <c r="F121" s="448">
        <v>521.68333333333328</v>
      </c>
      <c r="G121" s="448">
        <v>488.31666666666661</v>
      </c>
      <c r="H121" s="448">
        <v>667.61666666666679</v>
      </c>
      <c r="I121" s="448">
        <v>700.98333333333335</v>
      </c>
      <c r="J121" s="448">
        <v>757.26666666666688</v>
      </c>
      <c r="K121" s="447">
        <v>644.70000000000005</v>
      </c>
      <c r="L121" s="447">
        <v>555.04999999999995</v>
      </c>
      <c r="M121" s="447">
        <v>242.46326999999999</v>
      </c>
    </row>
    <row r="122" spans="1:13">
      <c r="A122" s="245">
        <v>112</v>
      </c>
      <c r="B122" s="450" t="s">
        <v>232</v>
      </c>
      <c r="C122" s="447">
        <v>820.1</v>
      </c>
      <c r="D122" s="448">
        <v>824.40000000000009</v>
      </c>
      <c r="E122" s="448">
        <v>805.85000000000014</v>
      </c>
      <c r="F122" s="448">
        <v>791.6</v>
      </c>
      <c r="G122" s="448">
        <v>773.05000000000007</v>
      </c>
      <c r="H122" s="448">
        <v>838.6500000000002</v>
      </c>
      <c r="I122" s="448">
        <v>857.20000000000016</v>
      </c>
      <c r="J122" s="448">
        <v>871.45000000000027</v>
      </c>
      <c r="K122" s="447">
        <v>842.95</v>
      </c>
      <c r="L122" s="447">
        <v>810.15</v>
      </c>
      <c r="M122" s="447">
        <v>3.28843</v>
      </c>
    </row>
    <row r="123" spans="1:13">
      <c r="A123" s="245">
        <v>113</v>
      </c>
      <c r="B123" s="450" t="s">
        <v>337</v>
      </c>
      <c r="C123" s="447">
        <v>618.45000000000005</v>
      </c>
      <c r="D123" s="448">
        <v>614.80000000000007</v>
      </c>
      <c r="E123" s="448">
        <v>609.85000000000014</v>
      </c>
      <c r="F123" s="448">
        <v>601.25000000000011</v>
      </c>
      <c r="G123" s="448">
        <v>596.30000000000018</v>
      </c>
      <c r="H123" s="448">
        <v>623.40000000000009</v>
      </c>
      <c r="I123" s="448">
        <v>628.35000000000014</v>
      </c>
      <c r="J123" s="448">
        <v>636.95000000000005</v>
      </c>
      <c r="K123" s="447">
        <v>619.75</v>
      </c>
      <c r="L123" s="447">
        <v>606.20000000000005</v>
      </c>
      <c r="M123" s="447">
        <v>2.0021800000000001</v>
      </c>
    </row>
    <row r="124" spans="1:13">
      <c r="A124" s="245">
        <v>114</v>
      </c>
      <c r="B124" s="450" t="s">
        <v>233</v>
      </c>
      <c r="C124" s="447">
        <v>398.25</v>
      </c>
      <c r="D124" s="448">
        <v>399.9666666666667</v>
      </c>
      <c r="E124" s="448">
        <v>393.38333333333338</v>
      </c>
      <c r="F124" s="448">
        <v>388.51666666666671</v>
      </c>
      <c r="G124" s="448">
        <v>381.93333333333339</v>
      </c>
      <c r="H124" s="448">
        <v>404.83333333333337</v>
      </c>
      <c r="I124" s="448">
        <v>411.41666666666663</v>
      </c>
      <c r="J124" s="448">
        <v>416.28333333333336</v>
      </c>
      <c r="K124" s="447">
        <v>406.55</v>
      </c>
      <c r="L124" s="447">
        <v>395.1</v>
      </c>
      <c r="M124" s="447">
        <v>34.640740000000001</v>
      </c>
    </row>
    <row r="125" spans="1:13">
      <c r="A125" s="245">
        <v>115</v>
      </c>
      <c r="B125" s="450" t="s">
        <v>86</v>
      </c>
      <c r="C125" s="447">
        <v>839.85</v>
      </c>
      <c r="D125" s="448">
        <v>840.65</v>
      </c>
      <c r="E125" s="448">
        <v>830.3</v>
      </c>
      <c r="F125" s="448">
        <v>820.75</v>
      </c>
      <c r="G125" s="448">
        <v>810.4</v>
      </c>
      <c r="H125" s="448">
        <v>850.19999999999993</v>
      </c>
      <c r="I125" s="448">
        <v>860.55000000000007</v>
      </c>
      <c r="J125" s="448">
        <v>870.09999999999991</v>
      </c>
      <c r="K125" s="447">
        <v>851</v>
      </c>
      <c r="L125" s="447">
        <v>831.1</v>
      </c>
      <c r="M125" s="447">
        <v>8.4966699999999999</v>
      </c>
    </row>
    <row r="126" spans="1:13">
      <c r="A126" s="245">
        <v>116</v>
      </c>
      <c r="B126" s="450" t="s">
        <v>338</v>
      </c>
      <c r="C126" s="447">
        <v>803.9</v>
      </c>
      <c r="D126" s="448">
        <v>806.94999999999993</v>
      </c>
      <c r="E126" s="448">
        <v>796.94999999999982</v>
      </c>
      <c r="F126" s="448">
        <v>789.99999999999989</v>
      </c>
      <c r="G126" s="448">
        <v>779.99999999999977</v>
      </c>
      <c r="H126" s="448">
        <v>813.89999999999986</v>
      </c>
      <c r="I126" s="448">
        <v>823.90000000000009</v>
      </c>
      <c r="J126" s="448">
        <v>830.84999999999991</v>
      </c>
      <c r="K126" s="447">
        <v>816.95</v>
      </c>
      <c r="L126" s="447">
        <v>800</v>
      </c>
      <c r="M126" s="447">
        <v>0.70650000000000002</v>
      </c>
    </row>
    <row r="127" spans="1:13">
      <c r="A127" s="245">
        <v>117</v>
      </c>
      <c r="B127" s="450" t="s">
        <v>339</v>
      </c>
      <c r="C127" s="447">
        <v>93.75</v>
      </c>
      <c r="D127" s="448">
        <v>93.09999999999998</v>
      </c>
      <c r="E127" s="448">
        <v>91.249999999999957</v>
      </c>
      <c r="F127" s="448">
        <v>88.749999999999972</v>
      </c>
      <c r="G127" s="448">
        <v>86.899999999999949</v>
      </c>
      <c r="H127" s="448">
        <v>95.599999999999966</v>
      </c>
      <c r="I127" s="448">
        <v>97.449999999999989</v>
      </c>
      <c r="J127" s="448">
        <v>99.949999999999974</v>
      </c>
      <c r="K127" s="447">
        <v>94.95</v>
      </c>
      <c r="L127" s="447">
        <v>90.6</v>
      </c>
      <c r="M127" s="447">
        <v>6.3603899999999998</v>
      </c>
    </row>
    <row r="128" spans="1:13">
      <c r="A128" s="245">
        <v>118</v>
      </c>
      <c r="B128" s="450" t="s">
        <v>340</v>
      </c>
      <c r="C128" s="447">
        <v>104.1</v>
      </c>
      <c r="D128" s="448">
        <v>104.21666666666665</v>
      </c>
      <c r="E128" s="448">
        <v>103.2833333333333</v>
      </c>
      <c r="F128" s="448">
        <v>102.46666666666665</v>
      </c>
      <c r="G128" s="448">
        <v>101.5333333333333</v>
      </c>
      <c r="H128" s="448">
        <v>105.0333333333333</v>
      </c>
      <c r="I128" s="448">
        <v>105.96666666666667</v>
      </c>
      <c r="J128" s="448">
        <v>106.7833333333333</v>
      </c>
      <c r="K128" s="447">
        <v>105.15</v>
      </c>
      <c r="L128" s="447">
        <v>103.4</v>
      </c>
      <c r="M128" s="447">
        <v>20.663460000000001</v>
      </c>
    </row>
    <row r="129" spans="1:13">
      <c r="A129" s="245">
        <v>119</v>
      </c>
      <c r="B129" s="450" t="s">
        <v>341</v>
      </c>
      <c r="C129" s="447">
        <v>677.4</v>
      </c>
      <c r="D129" s="448">
        <v>682.38333333333333</v>
      </c>
      <c r="E129" s="448">
        <v>670.31666666666661</v>
      </c>
      <c r="F129" s="448">
        <v>663.23333333333323</v>
      </c>
      <c r="G129" s="448">
        <v>651.16666666666652</v>
      </c>
      <c r="H129" s="448">
        <v>689.4666666666667</v>
      </c>
      <c r="I129" s="448">
        <v>701.53333333333353</v>
      </c>
      <c r="J129" s="448">
        <v>708.61666666666679</v>
      </c>
      <c r="K129" s="447">
        <v>694.45</v>
      </c>
      <c r="L129" s="447">
        <v>675.3</v>
      </c>
      <c r="M129" s="447">
        <v>1.7478499999999999</v>
      </c>
    </row>
    <row r="130" spans="1:13">
      <c r="A130" s="245">
        <v>120</v>
      </c>
      <c r="B130" s="450" t="s">
        <v>92</v>
      </c>
      <c r="C130" s="447">
        <v>277.05</v>
      </c>
      <c r="D130" s="448">
        <v>274.50000000000006</v>
      </c>
      <c r="E130" s="448">
        <v>270.15000000000009</v>
      </c>
      <c r="F130" s="448">
        <v>263.25000000000006</v>
      </c>
      <c r="G130" s="448">
        <v>258.90000000000009</v>
      </c>
      <c r="H130" s="448">
        <v>281.40000000000009</v>
      </c>
      <c r="I130" s="448">
        <v>285.75000000000011</v>
      </c>
      <c r="J130" s="448">
        <v>292.65000000000009</v>
      </c>
      <c r="K130" s="447">
        <v>278.85000000000002</v>
      </c>
      <c r="L130" s="447">
        <v>267.60000000000002</v>
      </c>
      <c r="M130" s="447">
        <v>112.23254</v>
      </c>
    </row>
    <row r="131" spans="1:13">
      <c r="A131" s="245">
        <v>121</v>
      </c>
      <c r="B131" s="450" t="s">
        <v>87</v>
      </c>
      <c r="C131" s="447">
        <v>533.25</v>
      </c>
      <c r="D131" s="448">
        <v>534.4666666666667</v>
      </c>
      <c r="E131" s="448">
        <v>530.78333333333342</v>
      </c>
      <c r="F131" s="448">
        <v>528.31666666666672</v>
      </c>
      <c r="G131" s="448">
        <v>524.63333333333344</v>
      </c>
      <c r="H131" s="448">
        <v>536.93333333333339</v>
      </c>
      <c r="I131" s="448">
        <v>540.61666666666679</v>
      </c>
      <c r="J131" s="448">
        <v>543.08333333333337</v>
      </c>
      <c r="K131" s="447">
        <v>538.15</v>
      </c>
      <c r="L131" s="447">
        <v>532</v>
      </c>
      <c r="M131" s="447">
        <v>21.422619999999998</v>
      </c>
    </row>
    <row r="132" spans="1:13">
      <c r="A132" s="245">
        <v>122</v>
      </c>
      <c r="B132" s="450" t="s">
        <v>234</v>
      </c>
      <c r="C132" s="447">
        <v>1878.5</v>
      </c>
      <c r="D132" s="448">
        <v>1856.2833333333335</v>
      </c>
      <c r="E132" s="448">
        <v>1822.5666666666671</v>
      </c>
      <c r="F132" s="448">
        <v>1766.6333333333334</v>
      </c>
      <c r="G132" s="448">
        <v>1732.916666666667</v>
      </c>
      <c r="H132" s="448">
        <v>1912.2166666666672</v>
      </c>
      <c r="I132" s="448">
        <v>1945.9333333333338</v>
      </c>
      <c r="J132" s="448">
        <v>2001.8666666666672</v>
      </c>
      <c r="K132" s="447">
        <v>1890</v>
      </c>
      <c r="L132" s="447">
        <v>1800.35</v>
      </c>
      <c r="M132" s="447">
        <v>0.58555999999999997</v>
      </c>
    </row>
    <row r="133" spans="1:13">
      <c r="A133" s="245">
        <v>123</v>
      </c>
      <c r="B133" s="450" t="s">
        <v>342</v>
      </c>
      <c r="C133" s="447">
        <v>1787.15</v>
      </c>
      <c r="D133" s="448">
        <v>1779.7166666666665</v>
      </c>
      <c r="E133" s="448">
        <v>1757.4333333333329</v>
      </c>
      <c r="F133" s="448">
        <v>1727.7166666666665</v>
      </c>
      <c r="G133" s="448">
        <v>1705.4333333333329</v>
      </c>
      <c r="H133" s="448">
        <v>1809.4333333333329</v>
      </c>
      <c r="I133" s="448">
        <v>1831.7166666666662</v>
      </c>
      <c r="J133" s="448">
        <v>1861.4333333333329</v>
      </c>
      <c r="K133" s="447">
        <v>1802</v>
      </c>
      <c r="L133" s="447">
        <v>1750</v>
      </c>
      <c r="M133" s="447">
        <v>8.5054700000000008</v>
      </c>
    </row>
    <row r="134" spans="1:13">
      <c r="A134" s="245">
        <v>124</v>
      </c>
      <c r="B134" s="450" t="s">
        <v>343</v>
      </c>
      <c r="C134" s="447">
        <v>175.35</v>
      </c>
      <c r="D134" s="448">
        <v>171.16666666666666</v>
      </c>
      <c r="E134" s="448">
        <v>165.5333333333333</v>
      </c>
      <c r="F134" s="448">
        <v>155.71666666666664</v>
      </c>
      <c r="G134" s="448">
        <v>150.08333333333329</v>
      </c>
      <c r="H134" s="448">
        <v>180.98333333333332</v>
      </c>
      <c r="I134" s="448">
        <v>186.6166666666667</v>
      </c>
      <c r="J134" s="448">
        <v>196.43333333333334</v>
      </c>
      <c r="K134" s="447">
        <v>176.8</v>
      </c>
      <c r="L134" s="447">
        <v>161.35</v>
      </c>
      <c r="M134" s="447">
        <v>120.88385</v>
      </c>
    </row>
    <row r="135" spans="1:13">
      <c r="A135" s="245">
        <v>125</v>
      </c>
      <c r="B135" s="450" t="s">
        <v>830</v>
      </c>
      <c r="C135" s="447">
        <v>177.85</v>
      </c>
      <c r="D135" s="448">
        <v>177.65</v>
      </c>
      <c r="E135" s="448">
        <v>174.3</v>
      </c>
      <c r="F135" s="448">
        <v>170.75</v>
      </c>
      <c r="G135" s="448">
        <v>167.4</v>
      </c>
      <c r="H135" s="448">
        <v>181.20000000000002</v>
      </c>
      <c r="I135" s="448">
        <v>184.54999999999998</v>
      </c>
      <c r="J135" s="448">
        <v>188.10000000000002</v>
      </c>
      <c r="K135" s="447">
        <v>181</v>
      </c>
      <c r="L135" s="447">
        <v>174.1</v>
      </c>
      <c r="M135" s="447">
        <v>6.5258799999999999</v>
      </c>
    </row>
    <row r="136" spans="1:13">
      <c r="A136" s="245">
        <v>126</v>
      </c>
      <c r="B136" s="450" t="s">
        <v>740</v>
      </c>
      <c r="C136" s="447">
        <v>865.95</v>
      </c>
      <c r="D136" s="448">
        <v>878</v>
      </c>
      <c r="E136" s="448">
        <v>846</v>
      </c>
      <c r="F136" s="448">
        <v>826.05</v>
      </c>
      <c r="G136" s="448">
        <v>794.05</v>
      </c>
      <c r="H136" s="448">
        <v>897.95</v>
      </c>
      <c r="I136" s="448">
        <v>929.95</v>
      </c>
      <c r="J136" s="448">
        <v>949.90000000000009</v>
      </c>
      <c r="K136" s="447">
        <v>910</v>
      </c>
      <c r="L136" s="447">
        <v>858.05</v>
      </c>
      <c r="M136" s="447">
        <v>2.4433600000000002</v>
      </c>
    </row>
    <row r="137" spans="1:13">
      <c r="A137" s="245">
        <v>127</v>
      </c>
      <c r="B137" s="450" t="s">
        <v>345</v>
      </c>
      <c r="C137" s="447">
        <v>540.95000000000005</v>
      </c>
      <c r="D137" s="448">
        <v>540.4666666666667</v>
      </c>
      <c r="E137" s="448">
        <v>531.63333333333344</v>
      </c>
      <c r="F137" s="448">
        <v>522.31666666666672</v>
      </c>
      <c r="G137" s="448">
        <v>513.48333333333346</v>
      </c>
      <c r="H137" s="448">
        <v>549.78333333333342</v>
      </c>
      <c r="I137" s="448">
        <v>558.61666666666667</v>
      </c>
      <c r="J137" s="448">
        <v>567.93333333333339</v>
      </c>
      <c r="K137" s="447">
        <v>549.29999999999995</v>
      </c>
      <c r="L137" s="447">
        <v>531.15</v>
      </c>
      <c r="M137" s="447">
        <v>2.7871600000000001</v>
      </c>
    </row>
    <row r="138" spans="1:13">
      <c r="A138" s="245">
        <v>128</v>
      </c>
      <c r="B138" s="450" t="s">
        <v>89</v>
      </c>
      <c r="C138" s="447">
        <v>12.85</v>
      </c>
      <c r="D138" s="448">
        <v>12.816666666666668</v>
      </c>
      <c r="E138" s="448">
        <v>12.583333333333336</v>
      </c>
      <c r="F138" s="448">
        <v>12.316666666666668</v>
      </c>
      <c r="G138" s="448">
        <v>12.083333333333336</v>
      </c>
      <c r="H138" s="448">
        <v>13.083333333333336</v>
      </c>
      <c r="I138" s="448">
        <v>13.316666666666666</v>
      </c>
      <c r="J138" s="448">
        <v>13.583333333333336</v>
      </c>
      <c r="K138" s="447">
        <v>13.05</v>
      </c>
      <c r="L138" s="447">
        <v>12.55</v>
      </c>
      <c r="M138" s="447">
        <v>114.97190000000001</v>
      </c>
    </row>
    <row r="139" spans="1:13">
      <c r="A139" s="245">
        <v>129</v>
      </c>
      <c r="B139" s="450" t="s">
        <v>346</v>
      </c>
      <c r="C139" s="447">
        <v>192.1</v>
      </c>
      <c r="D139" s="448">
        <v>192.46666666666667</v>
      </c>
      <c r="E139" s="448">
        <v>188.03333333333333</v>
      </c>
      <c r="F139" s="448">
        <v>183.96666666666667</v>
      </c>
      <c r="G139" s="448">
        <v>179.53333333333333</v>
      </c>
      <c r="H139" s="448">
        <v>196.53333333333333</v>
      </c>
      <c r="I139" s="448">
        <v>200.96666666666667</v>
      </c>
      <c r="J139" s="448">
        <v>205.03333333333333</v>
      </c>
      <c r="K139" s="447">
        <v>196.9</v>
      </c>
      <c r="L139" s="447">
        <v>188.4</v>
      </c>
      <c r="M139" s="447">
        <v>12.27932</v>
      </c>
    </row>
    <row r="140" spans="1:13">
      <c r="A140" s="245">
        <v>130</v>
      </c>
      <c r="B140" s="450" t="s">
        <v>90</v>
      </c>
      <c r="C140" s="447">
        <v>4097.2</v>
      </c>
      <c r="D140" s="448">
        <v>4111.5166666666673</v>
      </c>
      <c r="E140" s="448">
        <v>4058.0333333333347</v>
      </c>
      <c r="F140" s="448">
        <v>4018.8666666666672</v>
      </c>
      <c r="G140" s="448">
        <v>3965.3833333333346</v>
      </c>
      <c r="H140" s="448">
        <v>4150.6833333333343</v>
      </c>
      <c r="I140" s="448">
        <v>4204.1666666666661</v>
      </c>
      <c r="J140" s="448">
        <v>4243.3333333333348</v>
      </c>
      <c r="K140" s="447">
        <v>4165</v>
      </c>
      <c r="L140" s="447">
        <v>4072.35</v>
      </c>
      <c r="M140" s="447">
        <v>5.9155600000000002</v>
      </c>
    </row>
    <row r="141" spans="1:13">
      <c r="A141" s="245">
        <v>131</v>
      </c>
      <c r="B141" s="450" t="s">
        <v>347</v>
      </c>
      <c r="C141" s="447">
        <v>3906.35</v>
      </c>
      <c r="D141" s="448">
        <v>3947.2000000000003</v>
      </c>
      <c r="E141" s="448">
        <v>3854.4000000000005</v>
      </c>
      <c r="F141" s="448">
        <v>3802.4500000000003</v>
      </c>
      <c r="G141" s="448">
        <v>3709.6500000000005</v>
      </c>
      <c r="H141" s="448">
        <v>3999.1500000000005</v>
      </c>
      <c r="I141" s="448">
        <v>4091.9500000000007</v>
      </c>
      <c r="J141" s="448">
        <v>4143.9000000000005</v>
      </c>
      <c r="K141" s="447">
        <v>4040</v>
      </c>
      <c r="L141" s="447">
        <v>3895.25</v>
      </c>
      <c r="M141" s="447">
        <v>2.10338</v>
      </c>
    </row>
    <row r="142" spans="1:13">
      <c r="A142" s="245">
        <v>132</v>
      </c>
      <c r="B142" s="450" t="s">
        <v>348</v>
      </c>
      <c r="C142" s="447">
        <v>2784.45</v>
      </c>
      <c r="D142" s="448">
        <v>2778.0499999999997</v>
      </c>
      <c r="E142" s="448">
        <v>2746.3999999999996</v>
      </c>
      <c r="F142" s="448">
        <v>2708.35</v>
      </c>
      <c r="G142" s="448">
        <v>2676.7</v>
      </c>
      <c r="H142" s="448">
        <v>2816.0999999999995</v>
      </c>
      <c r="I142" s="448">
        <v>2847.75</v>
      </c>
      <c r="J142" s="448">
        <v>2885.7999999999993</v>
      </c>
      <c r="K142" s="447">
        <v>2809.7</v>
      </c>
      <c r="L142" s="447">
        <v>2740</v>
      </c>
      <c r="M142" s="447">
        <v>5.0271800000000004</v>
      </c>
    </row>
    <row r="143" spans="1:13">
      <c r="A143" s="245">
        <v>133</v>
      </c>
      <c r="B143" s="450" t="s">
        <v>93</v>
      </c>
      <c r="C143" s="447">
        <v>5272.15</v>
      </c>
      <c r="D143" s="448">
        <v>5265.95</v>
      </c>
      <c r="E143" s="448">
        <v>5232.8999999999996</v>
      </c>
      <c r="F143" s="448">
        <v>5193.6499999999996</v>
      </c>
      <c r="G143" s="448">
        <v>5160.5999999999995</v>
      </c>
      <c r="H143" s="448">
        <v>5305.2</v>
      </c>
      <c r="I143" s="448">
        <v>5338.2500000000009</v>
      </c>
      <c r="J143" s="448">
        <v>5377.5</v>
      </c>
      <c r="K143" s="447">
        <v>5299</v>
      </c>
      <c r="L143" s="447">
        <v>5226.7</v>
      </c>
      <c r="M143" s="447">
        <v>7.0649800000000003</v>
      </c>
    </row>
    <row r="144" spans="1:13">
      <c r="A144" s="245">
        <v>134</v>
      </c>
      <c r="B144" s="450" t="s">
        <v>349</v>
      </c>
      <c r="C144" s="447">
        <v>416.4</v>
      </c>
      <c r="D144" s="448">
        <v>419.56666666666666</v>
      </c>
      <c r="E144" s="448">
        <v>410.88333333333333</v>
      </c>
      <c r="F144" s="448">
        <v>405.36666666666667</v>
      </c>
      <c r="G144" s="448">
        <v>396.68333333333334</v>
      </c>
      <c r="H144" s="448">
        <v>425.08333333333331</v>
      </c>
      <c r="I144" s="448">
        <v>433.76666666666659</v>
      </c>
      <c r="J144" s="448">
        <v>439.2833333333333</v>
      </c>
      <c r="K144" s="447">
        <v>428.25</v>
      </c>
      <c r="L144" s="447">
        <v>414.05</v>
      </c>
      <c r="M144" s="447">
        <v>3.83047</v>
      </c>
    </row>
    <row r="145" spans="1:13">
      <c r="A145" s="245">
        <v>135</v>
      </c>
      <c r="B145" s="450" t="s">
        <v>350</v>
      </c>
      <c r="C145" s="447">
        <v>105.8</v>
      </c>
      <c r="D145" s="448">
        <v>104.51666666666667</v>
      </c>
      <c r="E145" s="448">
        <v>102.53333333333333</v>
      </c>
      <c r="F145" s="448">
        <v>99.266666666666666</v>
      </c>
      <c r="G145" s="448">
        <v>97.283333333333331</v>
      </c>
      <c r="H145" s="448">
        <v>107.78333333333333</v>
      </c>
      <c r="I145" s="448">
        <v>109.76666666666665</v>
      </c>
      <c r="J145" s="448">
        <v>113.03333333333333</v>
      </c>
      <c r="K145" s="447">
        <v>106.5</v>
      </c>
      <c r="L145" s="447">
        <v>101.25</v>
      </c>
      <c r="M145" s="447">
        <v>20.735810000000001</v>
      </c>
    </row>
    <row r="146" spans="1:13">
      <c r="A146" s="245">
        <v>136</v>
      </c>
      <c r="B146" s="450" t="s">
        <v>831</v>
      </c>
      <c r="C146" s="447">
        <v>242.75</v>
      </c>
      <c r="D146" s="448">
        <v>245.53333333333333</v>
      </c>
      <c r="E146" s="448">
        <v>237.06666666666666</v>
      </c>
      <c r="F146" s="448">
        <v>231.38333333333333</v>
      </c>
      <c r="G146" s="448">
        <v>222.91666666666666</v>
      </c>
      <c r="H146" s="448">
        <v>251.21666666666667</v>
      </c>
      <c r="I146" s="448">
        <v>259.68333333333328</v>
      </c>
      <c r="J146" s="448">
        <v>265.36666666666667</v>
      </c>
      <c r="K146" s="447">
        <v>254</v>
      </c>
      <c r="L146" s="447">
        <v>239.85</v>
      </c>
      <c r="M146" s="447">
        <v>5.8588300000000002</v>
      </c>
    </row>
    <row r="147" spans="1:13">
      <c r="A147" s="245">
        <v>137</v>
      </c>
      <c r="B147" s="450" t="s">
        <v>742</v>
      </c>
      <c r="C147" s="447">
        <v>1843.1</v>
      </c>
      <c r="D147" s="448">
        <v>1870.3666666666668</v>
      </c>
      <c r="E147" s="448">
        <v>1810.7333333333336</v>
      </c>
      <c r="F147" s="448">
        <v>1778.3666666666668</v>
      </c>
      <c r="G147" s="448">
        <v>1718.7333333333336</v>
      </c>
      <c r="H147" s="448">
        <v>1902.7333333333336</v>
      </c>
      <c r="I147" s="448">
        <v>1962.3666666666668</v>
      </c>
      <c r="J147" s="448">
        <v>1994.7333333333336</v>
      </c>
      <c r="K147" s="447">
        <v>1930</v>
      </c>
      <c r="L147" s="447">
        <v>1838</v>
      </c>
      <c r="M147" s="447">
        <v>0.12531</v>
      </c>
    </row>
    <row r="148" spans="1:13">
      <c r="A148" s="245">
        <v>138</v>
      </c>
      <c r="B148" s="450" t="s">
        <v>235</v>
      </c>
      <c r="C148" s="447">
        <v>64.349999999999994</v>
      </c>
      <c r="D148" s="448">
        <v>64.516666666666666</v>
      </c>
      <c r="E148" s="448">
        <v>62.833333333333329</v>
      </c>
      <c r="F148" s="448">
        <v>61.316666666666663</v>
      </c>
      <c r="G148" s="448">
        <v>59.633333333333326</v>
      </c>
      <c r="H148" s="448">
        <v>66.033333333333331</v>
      </c>
      <c r="I148" s="448">
        <v>67.716666666666669</v>
      </c>
      <c r="J148" s="448">
        <v>69.233333333333334</v>
      </c>
      <c r="K148" s="447">
        <v>66.2</v>
      </c>
      <c r="L148" s="447">
        <v>63</v>
      </c>
      <c r="M148" s="447">
        <v>26.785509999999999</v>
      </c>
    </row>
    <row r="149" spans="1:13">
      <c r="A149" s="245">
        <v>139</v>
      </c>
      <c r="B149" s="450" t="s">
        <v>94</v>
      </c>
      <c r="C149" s="447">
        <v>2551.1999999999998</v>
      </c>
      <c r="D149" s="448">
        <v>2552.2666666666664</v>
      </c>
      <c r="E149" s="448">
        <v>2525.5333333333328</v>
      </c>
      <c r="F149" s="448">
        <v>2499.8666666666663</v>
      </c>
      <c r="G149" s="448">
        <v>2473.1333333333328</v>
      </c>
      <c r="H149" s="448">
        <v>2577.9333333333329</v>
      </c>
      <c r="I149" s="448">
        <v>2604.6666666666665</v>
      </c>
      <c r="J149" s="448">
        <v>2630.333333333333</v>
      </c>
      <c r="K149" s="447">
        <v>2579</v>
      </c>
      <c r="L149" s="447">
        <v>2526.6</v>
      </c>
      <c r="M149" s="447">
        <v>8.5020199999999999</v>
      </c>
    </row>
    <row r="150" spans="1:13">
      <c r="A150" s="245">
        <v>140</v>
      </c>
      <c r="B150" s="450" t="s">
        <v>351</v>
      </c>
      <c r="C150" s="447">
        <v>216.95</v>
      </c>
      <c r="D150" s="448">
        <v>219.11666666666667</v>
      </c>
      <c r="E150" s="448">
        <v>213.23333333333335</v>
      </c>
      <c r="F150" s="448">
        <v>209.51666666666668</v>
      </c>
      <c r="G150" s="448">
        <v>203.63333333333335</v>
      </c>
      <c r="H150" s="448">
        <v>222.83333333333334</v>
      </c>
      <c r="I150" s="448">
        <v>228.71666666666667</v>
      </c>
      <c r="J150" s="448">
        <v>232.43333333333334</v>
      </c>
      <c r="K150" s="447">
        <v>225</v>
      </c>
      <c r="L150" s="447">
        <v>215.4</v>
      </c>
      <c r="M150" s="447">
        <v>8.8248999999999995</v>
      </c>
    </row>
    <row r="151" spans="1:13">
      <c r="A151" s="245">
        <v>141</v>
      </c>
      <c r="B151" s="450" t="s">
        <v>236</v>
      </c>
      <c r="C151" s="447">
        <v>511.55</v>
      </c>
      <c r="D151" s="448">
        <v>511.59999999999997</v>
      </c>
      <c r="E151" s="448">
        <v>506.19999999999993</v>
      </c>
      <c r="F151" s="448">
        <v>500.84999999999997</v>
      </c>
      <c r="G151" s="448">
        <v>495.44999999999993</v>
      </c>
      <c r="H151" s="448">
        <v>516.94999999999993</v>
      </c>
      <c r="I151" s="448">
        <v>522.34999999999991</v>
      </c>
      <c r="J151" s="448">
        <v>527.69999999999993</v>
      </c>
      <c r="K151" s="447">
        <v>517</v>
      </c>
      <c r="L151" s="447">
        <v>506.25</v>
      </c>
      <c r="M151" s="447">
        <v>3.4445700000000001</v>
      </c>
    </row>
    <row r="152" spans="1:13">
      <c r="A152" s="245">
        <v>142</v>
      </c>
      <c r="B152" s="450" t="s">
        <v>237</v>
      </c>
      <c r="C152" s="447">
        <v>1435.8</v>
      </c>
      <c r="D152" s="448">
        <v>1423.8833333333332</v>
      </c>
      <c r="E152" s="448">
        <v>1398.7666666666664</v>
      </c>
      <c r="F152" s="448">
        <v>1361.7333333333331</v>
      </c>
      <c r="G152" s="448">
        <v>1336.6166666666663</v>
      </c>
      <c r="H152" s="448">
        <v>1460.9166666666665</v>
      </c>
      <c r="I152" s="448">
        <v>1486.0333333333333</v>
      </c>
      <c r="J152" s="448">
        <v>1523.0666666666666</v>
      </c>
      <c r="K152" s="447">
        <v>1449</v>
      </c>
      <c r="L152" s="447">
        <v>1386.85</v>
      </c>
      <c r="M152" s="447">
        <v>2.59816</v>
      </c>
    </row>
    <row r="153" spans="1:13">
      <c r="A153" s="245">
        <v>143</v>
      </c>
      <c r="B153" s="450" t="s">
        <v>238</v>
      </c>
      <c r="C153" s="447">
        <v>81.75</v>
      </c>
      <c r="D153" s="448">
        <v>81.7</v>
      </c>
      <c r="E153" s="448">
        <v>80.800000000000011</v>
      </c>
      <c r="F153" s="448">
        <v>79.850000000000009</v>
      </c>
      <c r="G153" s="448">
        <v>78.950000000000017</v>
      </c>
      <c r="H153" s="448">
        <v>82.65</v>
      </c>
      <c r="I153" s="448">
        <v>83.550000000000011</v>
      </c>
      <c r="J153" s="448">
        <v>84.5</v>
      </c>
      <c r="K153" s="447">
        <v>82.6</v>
      </c>
      <c r="L153" s="447">
        <v>80.75</v>
      </c>
      <c r="M153" s="447">
        <v>33.463880000000003</v>
      </c>
    </row>
    <row r="154" spans="1:13">
      <c r="A154" s="245">
        <v>144</v>
      </c>
      <c r="B154" s="450" t="s">
        <v>95</v>
      </c>
      <c r="C154" s="447">
        <v>88.3</v>
      </c>
      <c r="D154" s="448">
        <v>88.600000000000009</v>
      </c>
      <c r="E154" s="448">
        <v>87.700000000000017</v>
      </c>
      <c r="F154" s="448">
        <v>87.100000000000009</v>
      </c>
      <c r="G154" s="448">
        <v>86.200000000000017</v>
      </c>
      <c r="H154" s="448">
        <v>89.200000000000017</v>
      </c>
      <c r="I154" s="448">
        <v>90.100000000000023</v>
      </c>
      <c r="J154" s="448">
        <v>90.700000000000017</v>
      </c>
      <c r="K154" s="447">
        <v>89.5</v>
      </c>
      <c r="L154" s="447">
        <v>88</v>
      </c>
      <c r="M154" s="447">
        <v>9.88903</v>
      </c>
    </row>
    <row r="155" spans="1:13">
      <c r="A155" s="245">
        <v>145</v>
      </c>
      <c r="B155" s="450" t="s">
        <v>352</v>
      </c>
      <c r="C155" s="447">
        <v>704.9</v>
      </c>
      <c r="D155" s="448">
        <v>708.66666666666663</v>
      </c>
      <c r="E155" s="448">
        <v>696.23333333333323</v>
      </c>
      <c r="F155" s="448">
        <v>687.56666666666661</v>
      </c>
      <c r="G155" s="448">
        <v>675.13333333333321</v>
      </c>
      <c r="H155" s="448">
        <v>717.33333333333326</v>
      </c>
      <c r="I155" s="448">
        <v>729.76666666666665</v>
      </c>
      <c r="J155" s="448">
        <v>738.43333333333328</v>
      </c>
      <c r="K155" s="447">
        <v>721.1</v>
      </c>
      <c r="L155" s="447">
        <v>700</v>
      </c>
      <c r="M155" s="447">
        <v>0.83184000000000002</v>
      </c>
    </row>
    <row r="156" spans="1:13">
      <c r="A156" s="245">
        <v>146</v>
      </c>
      <c r="B156" s="450" t="s">
        <v>96</v>
      </c>
      <c r="C156" s="447">
        <v>1169.2</v>
      </c>
      <c r="D156" s="448">
        <v>1170.0666666666666</v>
      </c>
      <c r="E156" s="448">
        <v>1148.1333333333332</v>
      </c>
      <c r="F156" s="448">
        <v>1127.0666666666666</v>
      </c>
      <c r="G156" s="448">
        <v>1105.1333333333332</v>
      </c>
      <c r="H156" s="448">
        <v>1191.1333333333332</v>
      </c>
      <c r="I156" s="448">
        <v>1213.0666666666666</v>
      </c>
      <c r="J156" s="448">
        <v>1234.1333333333332</v>
      </c>
      <c r="K156" s="447">
        <v>1192</v>
      </c>
      <c r="L156" s="447">
        <v>1149</v>
      </c>
      <c r="M156" s="447">
        <v>24.224969999999999</v>
      </c>
    </row>
    <row r="157" spans="1:13">
      <c r="A157" s="245">
        <v>147</v>
      </c>
      <c r="B157" s="450" t="s">
        <v>97</v>
      </c>
      <c r="C157" s="447">
        <v>192.8</v>
      </c>
      <c r="D157" s="448">
        <v>191.56666666666669</v>
      </c>
      <c r="E157" s="448">
        <v>189.23333333333338</v>
      </c>
      <c r="F157" s="448">
        <v>185.66666666666669</v>
      </c>
      <c r="G157" s="448">
        <v>183.33333333333337</v>
      </c>
      <c r="H157" s="448">
        <v>195.13333333333338</v>
      </c>
      <c r="I157" s="448">
        <v>197.4666666666667</v>
      </c>
      <c r="J157" s="448">
        <v>201.03333333333339</v>
      </c>
      <c r="K157" s="447">
        <v>193.9</v>
      </c>
      <c r="L157" s="447">
        <v>188</v>
      </c>
      <c r="M157" s="447">
        <v>77.003349999999998</v>
      </c>
    </row>
    <row r="158" spans="1:13">
      <c r="A158" s="245">
        <v>148</v>
      </c>
      <c r="B158" s="450" t="s">
        <v>354</v>
      </c>
      <c r="C158" s="447">
        <v>365.1</v>
      </c>
      <c r="D158" s="448">
        <v>363.0333333333333</v>
      </c>
      <c r="E158" s="448">
        <v>358.06666666666661</v>
      </c>
      <c r="F158" s="448">
        <v>351.0333333333333</v>
      </c>
      <c r="G158" s="448">
        <v>346.06666666666661</v>
      </c>
      <c r="H158" s="448">
        <v>370.06666666666661</v>
      </c>
      <c r="I158" s="448">
        <v>375.0333333333333</v>
      </c>
      <c r="J158" s="448">
        <v>382.06666666666661</v>
      </c>
      <c r="K158" s="447">
        <v>368</v>
      </c>
      <c r="L158" s="447">
        <v>356</v>
      </c>
      <c r="M158" s="447">
        <v>4.8023800000000003</v>
      </c>
    </row>
    <row r="159" spans="1:13">
      <c r="A159" s="245">
        <v>149</v>
      </c>
      <c r="B159" s="450" t="s">
        <v>98</v>
      </c>
      <c r="C159" s="447">
        <v>86.4</v>
      </c>
      <c r="D159" s="448">
        <v>86.166666666666671</v>
      </c>
      <c r="E159" s="448">
        <v>85.083333333333343</v>
      </c>
      <c r="F159" s="448">
        <v>83.766666666666666</v>
      </c>
      <c r="G159" s="448">
        <v>82.683333333333337</v>
      </c>
      <c r="H159" s="448">
        <v>87.483333333333348</v>
      </c>
      <c r="I159" s="448">
        <v>88.566666666666691</v>
      </c>
      <c r="J159" s="448">
        <v>89.883333333333354</v>
      </c>
      <c r="K159" s="447">
        <v>87.25</v>
      </c>
      <c r="L159" s="447">
        <v>84.85</v>
      </c>
      <c r="M159" s="447">
        <v>327.17894999999999</v>
      </c>
    </row>
    <row r="160" spans="1:13">
      <c r="A160" s="245">
        <v>150</v>
      </c>
      <c r="B160" s="450" t="s">
        <v>355</v>
      </c>
      <c r="C160" s="447">
        <v>3495.35</v>
      </c>
      <c r="D160" s="448">
        <v>3498.0666666666671</v>
      </c>
      <c r="E160" s="448">
        <v>3471.1333333333341</v>
      </c>
      <c r="F160" s="448">
        <v>3446.916666666667</v>
      </c>
      <c r="G160" s="448">
        <v>3419.983333333334</v>
      </c>
      <c r="H160" s="448">
        <v>3522.2833333333342</v>
      </c>
      <c r="I160" s="448">
        <v>3549.2166666666676</v>
      </c>
      <c r="J160" s="448">
        <v>3573.4333333333343</v>
      </c>
      <c r="K160" s="447">
        <v>3525</v>
      </c>
      <c r="L160" s="447">
        <v>3473.85</v>
      </c>
      <c r="M160" s="447">
        <v>0.31552000000000002</v>
      </c>
    </row>
    <row r="161" spans="1:13">
      <c r="A161" s="245">
        <v>151</v>
      </c>
      <c r="B161" s="450" t="s">
        <v>356</v>
      </c>
      <c r="C161" s="447">
        <v>399.05</v>
      </c>
      <c r="D161" s="448">
        <v>396.95</v>
      </c>
      <c r="E161" s="448">
        <v>389.9</v>
      </c>
      <c r="F161" s="448">
        <v>380.75</v>
      </c>
      <c r="G161" s="448">
        <v>373.7</v>
      </c>
      <c r="H161" s="448">
        <v>406.09999999999997</v>
      </c>
      <c r="I161" s="448">
        <v>413.15000000000003</v>
      </c>
      <c r="J161" s="448">
        <v>422.29999999999995</v>
      </c>
      <c r="K161" s="447">
        <v>404</v>
      </c>
      <c r="L161" s="447">
        <v>387.8</v>
      </c>
      <c r="M161" s="447">
        <v>9.9167900000000007</v>
      </c>
    </row>
    <row r="162" spans="1:13">
      <c r="A162" s="245">
        <v>152</v>
      </c>
      <c r="B162" s="450" t="s">
        <v>357</v>
      </c>
      <c r="C162" s="447">
        <v>162.6</v>
      </c>
      <c r="D162" s="448">
        <v>161.16666666666666</v>
      </c>
      <c r="E162" s="448">
        <v>158.0333333333333</v>
      </c>
      <c r="F162" s="448">
        <v>153.46666666666664</v>
      </c>
      <c r="G162" s="448">
        <v>150.33333333333329</v>
      </c>
      <c r="H162" s="448">
        <v>165.73333333333332</v>
      </c>
      <c r="I162" s="448">
        <v>168.8666666666667</v>
      </c>
      <c r="J162" s="448">
        <v>173.43333333333334</v>
      </c>
      <c r="K162" s="447">
        <v>164.3</v>
      </c>
      <c r="L162" s="447">
        <v>156.6</v>
      </c>
      <c r="M162" s="447">
        <v>13.00517</v>
      </c>
    </row>
    <row r="163" spans="1:13">
      <c r="A163" s="245">
        <v>153</v>
      </c>
      <c r="B163" s="450" t="s">
        <v>358</v>
      </c>
      <c r="C163" s="447">
        <v>138.75</v>
      </c>
      <c r="D163" s="448">
        <v>139.08333333333334</v>
      </c>
      <c r="E163" s="448">
        <v>136.4666666666667</v>
      </c>
      <c r="F163" s="448">
        <v>134.18333333333337</v>
      </c>
      <c r="G163" s="448">
        <v>131.56666666666672</v>
      </c>
      <c r="H163" s="448">
        <v>141.36666666666667</v>
      </c>
      <c r="I163" s="448">
        <v>143.98333333333329</v>
      </c>
      <c r="J163" s="448">
        <v>146.26666666666665</v>
      </c>
      <c r="K163" s="447">
        <v>141.69999999999999</v>
      </c>
      <c r="L163" s="447">
        <v>136.80000000000001</v>
      </c>
      <c r="M163" s="447">
        <v>31.19529</v>
      </c>
    </row>
    <row r="164" spans="1:13">
      <c r="A164" s="245">
        <v>154</v>
      </c>
      <c r="B164" s="450" t="s">
        <v>359</v>
      </c>
      <c r="C164" s="447">
        <v>227.15</v>
      </c>
      <c r="D164" s="448">
        <v>227.29999999999998</v>
      </c>
      <c r="E164" s="448">
        <v>225.19999999999996</v>
      </c>
      <c r="F164" s="448">
        <v>223.24999999999997</v>
      </c>
      <c r="G164" s="448">
        <v>221.14999999999995</v>
      </c>
      <c r="H164" s="448">
        <v>229.24999999999997</v>
      </c>
      <c r="I164" s="448">
        <v>231.35</v>
      </c>
      <c r="J164" s="448">
        <v>233.29999999999998</v>
      </c>
      <c r="K164" s="447">
        <v>229.4</v>
      </c>
      <c r="L164" s="447">
        <v>225.35</v>
      </c>
      <c r="M164" s="447">
        <v>20.161079999999998</v>
      </c>
    </row>
    <row r="165" spans="1:13">
      <c r="A165" s="245">
        <v>155</v>
      </c>
      <c r="B165" s="450" t="s">
        <v>239</v>
      </c>
      <c r="C165" s="447">
        <v>6.95</v>
      </c>
      <c r="D165" s="448">
        <v>6.9666666666666677</v>
      </c>
      <c r="E165" s="448">
        <v>6.783333333333335</v>
      </c>
      <c r="F165" s="448">
        <v>6.6166666666666671</v>
      </c>
      <c r="G165" s="448">
        <v>6.4333333333333345</v>
      </c>
      <c r="H165" s="448">
        <v>7.1333333333333355</v>
      </c>
      <c r="I165" s="448">
        <v>7.3166666666666673</v>
      </c>
      <c r="J165" s="448">
        <v>7.4833333333333361</v>
      </c>
      <c r="K165" s="447">
        <v>7.15</v>
      </c>
      <c r="L165" s="447">
        <v>6.8</v>
      </c>
      <c r="M165" s="447">
        <v>77.473860000000002</v>
      </c>
    </row>
    <row r="166" spans="1:13">
      <c r="A166" s="245">
        <v>156</v>
      </c>
      <c r="B166" s="450" t="s">
        <v>240</v>
      </c>
      <c r="C166" s="447">
        <v>46.7</v>
      </c>
      <c r="D166" s="448">
        <v>46.566666666666663</v>
      </c>
      <c r="E166" s="448">
        <v>46.083333333333329</v>
      </c>
      <c r="F166" s="448">
        <v>45.466666666666669</v>
      </c>
      <c r="G166" s="448">
        <v>44.983333333333334</v>
      </c>
      <c r="H166" s="448">
        <v>47.183333333333323</v>
      </c>
      <c r="I166" s="448">
        <v>47.666666666666657</v>
      </c>
      <c r="J166" s="448">
        <v>48.283333333333317</v>
      </c>
      <c r="K166" s="447">
        <v>47.05</v>
      </c>
      <c r="L166" s="447">
        <v>45.95</v>
      </c>
      <c r="M166" s="447">
        <v>23.661809999999999</v>
      </c>
    </row>
    <row r="167" spans="1:13">
      <c r="A167" s="245">
        <v>157</v>
      </c>
      <c r="B167" s="450" t="s">
        <v>99</v>
      </c>
      <c r="C167" s="447">
        <v>151.69999999999999</v>
      </c>
      <c r="D167" s="448">
        <v>150.06666666666663</v>
      </c>
      <c r="E167" s="448">
        <v>147.53333333333327</v>
      </c>
      <c r="F167" s="448">
        <v>143.36666666666665</v>
      </c>
      <c r="G167" s="448">
        <v>140.83333333333329</v>
      </c>
      <c r="H167" s="448">
        <v>154.23333333333326</v>
      </c>
      <c r="I167" s="448">
        <v>156.76666666666662</v>
      </c>
      <c r="J167" s="448">
        <v>160.93333333333325</v>
      </c>
      <c r="K167" s="447">
        <v>152.6</v>
      </c>
      <c r="L167" s="447">
        <v>145.9</v>
      </c>
      <c r="M167" s="447">
        <v>157.41031000000001</v>
      </c>
    </row>
    <row r="168" spans="1:13">
      <c r="A168" s="245">
        <v>158</v>
      </c>
      <c r="B168" s="450" t="s">
        <v>360</v>
      </c>
      <c r="C168" s="447">
        <v>271.89999999999998</v>
      </c>
      <c r="D168" s="448">
        <v>271.98333333333335</v>
      </c>
      <c r="E168" s="448">
        <v>268.66666666666669</v>
      </c>
      <c r="F168" s="448">
        <v>265.43333333333334</v>
      </c>
      <c r="G168" s="448">
        <v>262.11666666666667</v>
      </c>
      <c r="H168" s="448">
        <v>275.2166666666667</v>
      </c>
      <c r="I168" s="448">
        <v>278.5333333333333</v>
      </c>
      <c r="J168" s="448">
        <v>281.76666666666671</v>
      </c>
      <c r="K168" s="447">
        <v>275.3</v>
      </c>
      <c r="L168" s="447">
        <v>268.75</v>
      </c>
      <c r="M168" s="447">
        <v>2.52962</v>
      </c>
    </row>
    <row r="169" spans="1:13">
      <c r="A169" s="245">
        <v>159</v>
      </c>
      <c r="B169" s="450" t="s">
        <v>361</v>
      </c>
      <c r="C169" s="447">
        <v>258.3</v>
      </c>
      <c r="D169" s="448">
        <v>259.68333333333334</v>
      </c>
      <c r="E169" s="448">
        <v>255.01666666666665</v>
      </c>
      <c r="F169" s="448">
        <v>251.73333333333329</v>
      </c>
      <c r="G169" s="448">
        <v>247.06666666666661</v>
      </c>
      <c r="H169" s="448">
        <v>262.9666666666667</v>
      </c>
      <c r="I169" s="448">
        <v>267.63333333333333</v>
      </c>
      <c r="J169" s="448">
        <v>270.91666666666674</v>
      </c>
      <c r="K169" s="447">
        <v>264.35000000000002</v>
      </c>
      <c r="L169" s="447">
        <v>256.39999999999998</v>
      </c>
      <c r="M169" s="447">
        <v>5.6634900000000004</v>
      </c>
    </row>
    <row r="170" spans="1:13">
      <c r="A170" s="245">
        <v>160</v>
      </c>
      <c r="B170" s="450" t="s">
        <v>744</v>
      </c>
      <c r="C170" s="447">
        <v>5317.5</v>
      </c>
      <c r="D170" s="448">
        <v>5290.833333333333</v>
      </c>
      <c r="E170" s="448">
        <v>5146.6666666666661</v>
      </c>
      <c r="F170" s="448">
        <v>4975.833333333333</v>
      </c>
      <c r="G170" s="448">
        <v>4831.6666666666661</v>
      </c>
      <c r="H170" s="448">
        <v>5461.6666666666661</v>
      </c>
      <c r="I170" s="448">
        <v>5605.8333333333321</v>
      </c>
      <c r="J170" s="448">
        <v>5776.6666666666661</v>
      </c>
      <c r="K170" s="447">
        <v>5435</v>
      </c>
      <c r="L170" s="447">
        <v>5120</v>
      </c>
      <c r="M170" s="447">
        <v>3.4120499999999998</v>
      </c>
    </row>
    <row r="171" spans="1:13">
      <c r="A171" s="245">
        <v>161</v>
      </c>
      <c r="B171" s="450" t="s">
        <v>102</v>
      </c>
      <c r="C171" s="447">
        <v>26.85</v>
      </c>
      <c r="D171" s="448">
        <v>26.766666666666669</v>
      </c>
      <c r="E171" s="448">
        <v>26.433333333333337</v>
      </c>
      <c r="F171" s="448">
        <v>26.016666666666669</v>
      </c>
      <c r="G171" s="448">
        <v>25.683333333333337</v>
      </c>
      <c r="H171" s="448">
        <v>27.183333333333337</v>
      </c>
      <c r="I171" s="448">
        <v>27.516666666666673</v>
      </c>
      <c r="J171" s="448">
        <v>27.933333333333337</v>
      </c>
      <c r="K171" s="447">
        <v>27.1</v>
      </c>
      <c r="L171" s="447">
        <v>26.35</v>
      </c>
      <c r="M171" s="447">
        <v>148.00626</v>
      </c>
    </row>
    <row r="172" spans="1:13">
      <c r="A172" s="245">
        <v>162</v>
      </c>
      <c r="B172" s="450" t="s">
        <v>362</v>
      </c>
      <c r="C172" s="447">
        <v>3082.8</v>
      </c>
      <c r="D172" s="448">
        <v>3083.5833333333335</v>
      </c>
      <c r="E172" s="448">
        <v>3052.2166666666672</v>
      </c>
      <c r="F172" s="448">
        <v>3021.6333333333337</v>
      </c>
      <c r="G172" s="448">
        <v>2990.2666666666673</v>
      </c>
      <c r="H172" s="448">
        <v>3114.166666666667</v>
      </c>
      <c r="I172" s="448">
        <v>3145.5333333333328</v>
      </c>
      <c r="J172" s="448">
        <v>3176.1166666666668</v>
      </c>
      <c r="K172" s="447">
        <v>3114.95</v>
      </c>
      <c r="L172" s="447">
        <v>3053</v>
      </c>
      <c r="M172" s="447">
        <v>0.32306000000000001</v>
      </c>
    </row>
    <row r="173" spans="1:13">
      <c r="A173" s="245">
        <v>163</v>
      </c>
      <c r="B173" s="450" t="s">
        <v>745</v>
      </c>
      <c r="C173" s="447">
        <v>186.05</v>
      </c>
      <c r="D173" s="448">
        <v>187.18333333333331</v>
      </c>
      <c r="E173" s="448">
        <v>183.86666666666662</v>
      </c>
      <c r="F173" s="448">
        <v>181.68333333333331</v>
      </c>
      <c r="G173" s="448">
        <v>178.36666666666662</v>
      </c>
      <c r="H173" s="448">
        <v>189.36666666666662</v>
      </c>
      <c r="I173" s="448">
        <v>192.68333333333328</v>
      </c>
      <c r="J173" s="448">
        <v>194.86666666666662</v>
      </c>
      <c r="K173" s="447">
        <v>190.5</v>
      </c>
      <c r="L173" s="447">
        <v>185</v>
      </c>
      <c r="M173" s="447">
        <v>4.5763199999999999</v>
      </c>
    </row>
    <row r="174" spans="1:13">
      <c r="A174" s="245">
        <v>164</v>
      </c>
      <c r="B174" s="450" t="s">
        <v>363</v>
      </c>
      <c r="C174" s="447">
        <v>2891.1</v>
      </c>
      <c r="D174" s="448">
        <v>2899.8166666666671</v>
      </c>
      <c r="E174" s="448">
        <v>2853.733333333334</v>
      </c>
      <c r="F174" s="448">
        <v>2816.3666666666668</v>
      </c>
      <c r="G174" s="448">
        <v>2770.2833333333338</v>
      </c>
      <c r="H174" s="448">
        <v>2937.1833333333343</v>
      </c>
      <c r="I174" s="448">
        <v>2983.2666666666673</v>
      </c>
      <c r="J174" s="448">
        <v>3020.6333333333346</v>
      </c>
      <c r="K174" s="447">
        <v>2945.9</v>
      </c>
      <c r="L174" s="447">
        <v>2862.45</v>
      </c>
      <c r="M174" s="447">
        <v>0.30443999999999999</v>
      </c>
    </row>
    <row r="175" spans="1:13">
      <c r="A175" s="245">
        <v>165</v>
      </c>
      <c r="B175" s="450" t="s">
        <v>241</v>
      </c>
      <c r="C175" s="447">
        <v>193.4</v>
      </c>
      <c r="D175" s="448">
        <v>194.38333333333333</v>
      </c>
      <c r="E175" s="448">
        <v>192.01666666666665</v>
      </c>
      <c r="F175" s="448">
        <v>190.63333333333333</v>
      </c>
      <c r="G175" s="448">
        <v>188.26666666666665</v>
      </c>
      <c r="H175" s="448">
        <v>195.76666666666665</v>
      </c>
      <c r="I175" s="448">
        <v>198.13333333333333</v>
      </c>
      <c r="J175" s="448">
        <v>199.51666666666665</v>
      </c>
      <c r="K175" s="447">
        <v>196.75</v>
      </c>
      <c r="L175" s="447">
        <v>193</v>
      </c>
      <c r="M175" s="447">
        <v>2.33283</v>
      </c>
    </row>
    <row r="176" spans="1:13">
      <c r="A176" s="245">
        <v>166</v>
      </c>
      <c r="B176" s="450" t="s">
        <v>364</v>
      </c>
      <c r="C176" s="447">
        <v>5491.9</v>
      </c>
      <c r="D176" s="448">
        <v>5499.9333333333334</v>
      </c>
      <c r="E176" s="448">
        <v>5451.9666666666672</v>
      </c>
      <c r="F176" s="448">
        <v>5412.0333333333338</v>
      </c>
      <c r="G176" s="448">
        <v>5364.0666666666675</v>
      </c>
      <c r="H176" s="448">
        <v>5539.8666666666668</v>
      </c>
      <c r="I176" s="448">
        <v>5587.8333333333321</v>
      </c>
      <c r="J176" s="448">
        <v>5627.7666666666664</v>
      </c>
      <c r="K176" s="447">
        <v>5547.9</v>
      </c>
      <c r="L176" s="447">
        <v>5460</v>
      </c>
      <c r="M176" s="447">
        <v>4.5269999999999998E-2</v>
      </c>
    </row>
    <row r="177" spans="1:13">
      <c r="A177" s="245">
        <v>167</v>
      </c>
      <c r="B177" s="450" t="s">
        <v>365</v>
      </c>
      <c r="C177" s="447">
        <v>1467.25</v>
      </c>
      <c r="D177" s="448">
        <v>1467.2333333333333</v>
      </c>
      <c r="E177" s="448">
        <v>1457.5666666666666</v>
      </c>
      <c r="F177" s="448">
        <v>1447.8833333333332</v>
      </c>
      <c r="G177" s="448">
        <v>1438.2166666666665</v>
      </c>
      <c r="H177" s="448">
        <v>1476.9166666666667</v>
      </c>
      <c r="I177" s="448">
        <v>1486.5833333333333</v>
      </c>
      <c r="J177" s="448">
        <v>1496.2666666666669</v>
      </c>
      <c r="K177" s="447">
        <v>1476.9</v>
      </c>
      <c r="L177" s="447">
        <v>1457.55</v>
      </c>
      <c r="M177" s="447">
        <v>0.2114</v>
      </c>
    </row>
    <row r="178" spans="1:13">
      <c r="A178" s="245">
        <v>168</v>
      </c>
      <c r="B178" s="450" t="s">
        <v>100</v>
      </c>
      <c r="C178" s="447">
        <v>605.04999999999995</v>
      </c>
      <c r="D178" s="448">
        <v>609.16666666666663</v>
      </c>
      <c r="E178" s="448">
        <v>599.08333333333326</v>
      </c>
      <c r="F178" s="448">
        <v>593.11666666666667</v>
      </c>
      <c r="G178" s="448">
        <v>583.0333333333333</v>
      </c>
      <c r="H178" s="448">
        <v>615.13333333333321</v>
      </c>
      <c r="I178" s="448">
        <v>625.21666666666647</v>
      </c>
      <c r="J178" s="448">
        <v>631.18333333333317</v>
      </c>
      <c r="K178" s="447">
        <v>619.25</v>
      </c>
      <c r="L178" s="447">
        <v>603.20000000000005</v>
      </c>
      <c r="M178" s="447">
        <v>21.679480000000002</v>
      </c>
    </row>
    <row r="179" spans="1:13">
      <c r="A179" s="245">
        <v>169</v>
      </c>
      <c r="B179" s="450" t="s">
        <v>366</v>
      </c>
      <c r="C179" s="447">
        <v>906.55</v>
      </c>
      <c r="D179" s="448">
        <v>906.70000000000016</v>
      </c>
      <c r="E179" s="448">
        <v>897.0500000000003</v>
      </c>
      <c r="F179" s="448">
        <v>887.55000000000018</v>
      </c>
      <c r="G179" s="448">
        <v>877.90000000000032</v>
      </c>
      <c r="H179" s="448">
        <v>916.20000000000027</v>
      </c>
      <c r="I179" s="448">
        <v>925.85000000000014</v>
      </c>
      <c r="J179" s="448">
        <v>935.35000000000025</v>
      </c>
      <c r="K179" s="447">
        <v>916.35</v>
      </c>
      <c r="L179" s="447">
        <v>897.2</v>
      </c>
      <c r="M179" s="447">
        <v>0.46496999999999999</v>
      </c>
    </row>
    <row r="180" spans="1:13">
      <c r="A180" s="245">
        <v>170</v>
      </c>
      <c r="B180" s="450" t="s">
        <v>242</v>
      </c>
      <c r="C180" s="447">
        <v>558.70000000000005</v>
      </c>
      <c r="D180" s="448">
        <v>558.01666666666677</v>
      </c>
      <c r="E180" s="448">
        <v>549.03333333333353</v>
      </c>
      <c r="F180" s="448">
        <v>539.36666666666679</v>
      </c>
      <c r="G180" s="448">
        <v>530.38333333333355</v>
      </c>
      <c r="H180" s="448">
        <v>567.68333333333351</v>
      </c>
      <c r="I180" s="448">
        <v>576.66666666666686</v>
      </c>
      <c r="J180" s="448">
        <v>586.33333333333348</v>
      </c>
      <c r="K180" s="447">
        <v>567</v>
      </c>
      <c r="L180" s="447">
        <v>548.35</v>
      </c>
      <c r="M180" s="447">
        <v>5.4655100000000001</v>
      </c>
    </row>
    <row r="181" spans="1:13">
      <c r="A181" s="245">
        <v>171</v>
      </c>
      <c r="B181" s="450" t="s">
        <v>103</v>
      </c>
      <c r="C181" s="447">
        <v>808.3</v>
      </c>
      <c r="D181" s="448">
        <v>812.33333333333337</v>
      </c>
      <c r="E181" s="448">
        <v>799.66666666666674</v>
      </c>
      <c r="F181" s="448">
        <v>791.03333333333342</v>
      </c>
      <c r="G181" s="448">
        <v>778.36666666666679</v>
      </c>
      <c r="H181" s="448">
        <v>820.9666666666667</v>
      </c>
      <c r="I181" s="448">
        <v>833.63333333333344</v>
      </c>
      <c r="J181" s="448">
        <v>842.26666666666665</v>
      </c>
      <c r="K181" s="447">
        <v>825</v>
      </c>
      <c r="L181" s="447">
        <v>803.7</v>
      </c>
      <c r="M181" s="447">
        <v>19.101289999999999</v>
      </c>
    </row>
    <row r="182" spans="1:13">
      <c r="A182" s="245">
        <v>172</v>
      </c>
      <c r="B182" s="450" t="s">
        <v>243</v>
      </c>
      <c r="C182" s="447">
        <v>569.25</v>
      </c>
      <c r="D182" s="448">
        <v>560.2833333333333</v>
      </c>
      <c r="E182" s="448">
        <v>544.56666666666661</v>
      </c>
      <c r="F182" s="448">
        <v>519.88333333333333</v>
      </c>
      <c r="G182" s="448">
        <v>504.16666666666663</v>
      </c>
      <c r="H182" s="448">
        <v>584.96666666666658</v>
      </c>
      <c r="I182" s="448">
        <v>600.68333333333328</v>
      </c>
      <c r="J182" s="448">
        <v>625.36666666666656</v>
      </c>
      <c r="K182" s="447">
        <v>576</v>
      </c>
      <c r="L182" s="447">
        <v>535.6</v>
      </c>
      <c r="M182" s="447">
        <v>8.4332899999999995</v>
      </c>
    </row>
    <row r="183" spans="1:13">
      <c r="A183" s="245">
        <v>173</v>
      </c>
      <c r="B183" s="450" t="s">
        <v>244</v>
      </c>
      <c r="C183" s="447">
        <v>1352.35</v>
      </c>
      <c r="D183" s="448">
        <v>1341.3333333333333</v>
      </c>
      <c r="E183" s="448">
        <v>1319.0166666666664</v>
      </c>
      <c r="F183" s="448">
        <v>1285.6833333333332</v>
      </c>
      <c r="G183" s="448">
        <v>1263.3666666666663</v>
      </c>
      <c r="H183" s="448">
        <v>1374.6666666666665</v>
      </c>
      <c r="I183" s="448">
        <v>1396.9833333333336</v>
      </c>
      <c r="J183" s="448">
        <v>1430.3166666666666</v>
      </c>
      <c r="K183" s="447">
        <v>1363.65</v>
      </c>
      <c r="L183" s="447">
        <v>1308</v>
      </c>
      <c r="M183" s="447">
        <v>18.628710000000002</v>
      </c>
    </row>
    <row r="184" spans="1:13">
      <c r="A184" s="245">
        <v>174</v>
      </c>
      <c r="B184" s="450" t="s">
        <v>367</v>
      </c>
      <c r="C184" s="447">
        <v>320.89999999999998</v>
      </c>
      <c r="D184" s="448">
        <v>321.15000000000003</v>
      </c>
      <c r="E184" s="448">
        <v>317.75000000000006</v>
      </c>
      <c r="F184" s="448">
        <v>314.60000000000002</v>
      </c>
      <c r="G184" s="448">
        <v>311.20000000000005</v>
      </c>
      <c r="H184" s="448">
        <v>324.30000000000007</v>
      </c>
      <c r="I184" s="448">
        <v>327.70000000000005</v>
      </c>
      <c r="J184" s="448">
        <v>330.85000000000008</v>
      </c>
      <c r="K184" s="447">
        <v>324.55</v>
      </c>
      <c r="L184" s="447">
        <v>318</v>
      </c>
      <c r="M184" s="447">
        <v>31.783709999999999</v>
      </c>
    </row>
    <row r="185" spans="1:13">
      <c r="A185" s="245">
        <v>175</v>
      </c>
      <c r="B185" s="450" t="s">
        <v>245</v>
      </c>
      <c r="C185" s="447">
        <v>792.45</v>
      </c>
      <c r="D185" s="448">
        <v>779.4</v>
      </c>
      <c r="E185" s="448">
        <v>755.8</v>
      </c>
      <c r="F185" s="448">
        <v>719.15</v>
      </c>
      <c r="G185" s="448">
        <v>695.55</v>
      </c>
      <c r="H185" s="448">
        <v>816.05</v>
      </c>
      <c r="I185" s="448">
        <v>839.65000000000009</v>
      </c>
      <c r="J185" s="448">
        <v>876.3</v>
      </c>
      <c r="K185" s="447">
        <v>803</v>
      </c>
      <c r="L185" s="447">
        <v>742.75</v>
      </c>
      <c r="M185" s="447">
        <v>55.08831</v>
      </c>
    </row>
    <row r="186" spans="1:13">
      <c r="A186" s="245">
        <v>176</v>
      </c>
      <c r="B186" s="450" t="s">
        <v>104</v>
      </c>
      <c r="C186" s="447">
        <v>1370.75</v>
      </c>
      <c r="D186" s="448">
        <v>1365.9166666666667</v>
      </c>
      <c r="E186" s="448">
        <v>1355.4333333333334</v>
      </c>
      <c r="F186" s="448">
        <v>1340.1166666666666</v>
      </c>
      <c r="G186" s="448">
        <v>1329.6333333333332</v>
      </c>
      <c r="H186" s="448">
        <v>1381.2333333333336</v>
      </c>
      <c r="I186" s="448">
        <v>1391.7166666666667</v>
      </c>
      <c r="J186" s="448">
        <v>1407.0333333333338</v>
      </c>
      <c r="K186" s="447">
        <v>1376.4</v>
      </c>
      <c r="L186" s="447">
        <v>1350.6</v>
      </c>
      <c r="M186" s="447">
        <v>14.451750000000001</v>
      </c>
    </row>
    <row r="187" spans="1:13">
      <c r="A187" s="245">
        <v>177</v>
      </c>
      <c r="B187" s="450" t="s">
        <v>368</v>
      </c>
      <c r="C187" s="447">
        <v>409.65</v>
      </c>
      <c r="D187" s="448">
        <v>409.33333333333331</v>
      </c>
      <c r="E187" s="448">
        <v>400.26666666666665</v>
      </c>
      <c r="F187" s="448">
        <v>390.88333333333333</v>
      </c>
      <c r="G187" s="448">
        <v>381.81666666666666</v>
      </c>
      <c r="H187" s="448">
        <v>418.71666666666664</v>
      </c>
      <c r="I187" s="448">
        <v>427.78333333333336</v>
      </c>
      <c r="J187" s="448">
        <v>437.16666666666663</v>
      </c>
      <c r="K187" s="447">
        <v>418.4</v>
      </c>
      <c r="L187" s="447">
        <v>399.95</v>
      </c>
      <c r="M187" s="447">
        <v>4.5819299999999998</v>
      </c>
    </row>
    <row r="188" spans="1:13">
      <c r="A188" s="245">
        <v>178</v>
      </c>
      <c r="B188" s="450" t="s">
        <v>369</v>
      </c>
      <c r="C188" s="447">
        <v>130.94999999999999</v>
      </c>
      <c r="D188" s="448">
        <v>131.36666666666667</v>
      </c>
      <c r="E188" s="448">
        <v>129.48333333333335</v>
      </c>
      <c r="F188" s="448">
        <v>128.01666666666668</v>
      </c>
      <c r="G188" s="448">
        <v>126.13333333333335</v>
      </c>
      <c r="H188" s="448">
        <v>132.83333333333334</v>
      </c>
      <c r="I188" s="448">
        <v>134.71666666666667</v>
      </c>
      <c r="J188" s="448">
        <v>136.18333333333334</v>
      </c>
      <c r="K188" s="447">
        <v>133.25</v>
      </c>
      <c r="L188" s="447">
        <v>129.9</v>
      </c>
      <c r="M188" s="447">
        <v>6.5920100000000001</v>
      </c>
    </row>
    <row r="189" spans="1:13">
      <c r="A189" s="245">
        <v>179</v>
      </c>
      <c r="B189" s="450" t="s">
        <v>370</v>
      </c>
      <c r="C189" s="447">
        <v>1188.1500000000001</v>
      </c>
      <c r="D189" s="448">
        <v>1200.4333333333334</v>
      </c>
      <c r="E189" s="448">
        <v>1167.8666666666668</v>
      </c>
      <c r="F189" s="448">
        <v>1147.5833333333335</v>
      </c>
      <c r="G189" s="448">
        <v>1115.0166666666669</v>
      </c>
      <c r="H189" s="448">
        <v>1220.7166666666667</v>
      </c>
      <c r="I189" s="448">
        <v>1253.2833333333333</v>
      </c>
      <c r="J189" s="448">
        <v>1273.5666666666666</v>
      </c>
      <c r="K189" s="447">
        <v>1233</v>
      </c>
      <c r="L189" s="447">
        <v>1180.1500000000001</v>
      </c>
      <c r="M189" s="447">
        <v>0.45565</v>
      </c>
    </row>
    <row r="190" spans="1:13">
      <c r="A190" s="245">
        <v>180</v>
      </c>
      <c r="B190" s="450" t="s">
        <v>371</v>
      </c>
      <c r="C190" s="447">
        <v>412.85</v>
      </c>
      <c r="D190" s="448">
        <v>414.61666666666662</v>
      </c>
      <c r="E190" s="448">
        <v>410.23333333333323</v>
      </c>
      <c r="F190" s="448">
        <v>407.61666666666662</v>
      </c>
      <c r="G190" s="448">
        <v>403.23333333333323</v>
      </c>
      <c r="H190" s="448">
        <v>417.23333333333323</v>
      </c>
      <c r="I190" s="448">
        <v>421.61666666666656</v>
      </c>
      <c r="J190" s="448">
        <v>424.23333333333323</v>
      </c>
      <c r="K190" s="447">
        <v>419</v>
      </c>
      <c r="L190" s="447">
        <v>412</v>
      </c>
      <c r="M190" s="447">
        <v>2.4046400000000001</v>
      </c>
    </row>
    <row r="191" spans="1:13">
      <c r="A191" s="245">
        <v>181</v>
      </c>
      <c r="B191" s="450" t="s">
        <v>743</v>
      </c>
      <c r="C191" s="447">
        <v>172.75</v>
      </c>
      <c r="D191" s="448">
        <v>176.53333333333333</v>
      </c>
      <c r="E191" s="448">
        <v>166.26666666666665</v>
      </c>
      <c r="F191" s="448">
        <v>159.78333333333333</v>
      </c>
      <c r="G191" s="448">
        <v>149.51666666666665</v>
      </c>
      <c r="H191" s="448">
        <v>183.01666666666665</v>
      </c>
      <c r="I191" s="448">
        <v>193.28333333333336</v>
      </c>
      <c r="J191" s="448">
        <v>199.76666666666665</v>
      </c>
      <c r="K191" s="447">
        <v>186.8</v>
      </c>
      <c r="L191" s="447">
        <v>170.05</v>
      </c>
      <c r="M191" s="447">
        <v>36.721409999999999</v>
      </c>
    </row>
    <row r="192" spans="1:13">
      <c r="A192" s="245">
        <v>182</v>
      </c>
      <c r="B192" s="450" t="s">
        <v>773</v>
      </c>
      <c r="C192" s="447">
        <v>823.1</v>
      </c>
      <c r="D192" s="448">
        <v>825.58333333333337</v>
      </c>
      <c r="E192" s="448">
        <v>816.81666666666672</v>
      </c>
      <c r="F192" s="448">
        <v>810.5333333333333</v>
      </c>
      <c r="G192" s="448">
        <v>801.76666666666665</v>
      </c>
      <c r="H192" s="448">
        <v>831.86666666666679</v>
      </c>
      <c r="I192" s="448">
        <v>840.63333333333344</v>
      </c>
      <c r="J192" s="448">
        <v>846.91666666666686</v>
      </c>
      <c r="K192" s="447">
        <v>834.35</v>
      </c>
      <c r="L192" s="447">
        <v>819.3</v>
      </c>
      <c r="M192" s="447">
        <v>0.58686000000000005</v>
      </c>
    </row>
    <row r="193" spans="1:13">
      <c r="A193" s="245">
        <v>183</v>
      </c>
      <c r="B193" s="450" t="s">
        <v>372</v>
      </c>
      <c r="C193" s="447">
        <v>522</v>
      </c>
      <c r="D193" s="448">
        <v>519.18333333333328</v>
      </c>
      <c r="E193" s="448">
        <v>515.31666666666661</v>
      </c>
      <c r="F193" s="448">
        <v>508.63333333333333</v>
      </c>
      <c r="G193" s="448">
        <v>504.76666666666665</v>
      </c>
      <c r="H193" s="448">
        <v>525.86666666666656</v>
      </c>
      <c r="I193" s="448">
        <v>529.73333333333312</v>
      </c>
      <c r="J193" s="448">
        <v>536.41666666666652</v>
      </c>
      <c r="K193" s="447">
        <v>523.04999999999995</v>
      </c>
      <c r="L193" s="447">
        <v>512.5</v>
      </c>
      <c r="M193" s="447">
        <v>9.7969899999999992</v>
      </c>
    </row>
    <row r="194" spans="1:13">
      <c r="A194" s="245">
        <v>184</v>
      </c>
      <c r="B194" s="450" t="s">
        <v>373</v>
      </c>
      <c r="C194" s="447">
        <v>74</v>
      </c>
      <c r="D194" s="448">
        <v>74.433333333333323</v>
      </c>
      <c r="E194" s="448">
        <v>73.166666666666643</v>
      </c>
      <c r="F194" s="448">
        <v>72.333333333333314</v>
      </c>
      <c r="G194" s="448">
        <v>71.066666666666634</v>
      </c>
      <c r="H194" s="448">
        <v>75.266666666666652</v>
      </c>
      <c r="I194" s="448">
        <v>76.533333333333331</v>
      </c>
      <c r="J194" s="448">
        <v>77.36666666666666</v>
      </c>
      <c r="K194" s="447">
        <v>75.7</v>
      </c>
      <c r="L194" s="447">
        <v>73.599999999999994</v>
      </c>
      <c r="M194" s="447">
        <v>17.811119999999999</v>
      </c>
    </row>
    <row r="195" spans="1:13">
      <c r="A195" s="245">
        <v>185</v>
      </c>
      <c r="B195" s="450" t="s">
        <v>374</v>
      </c>
      <c r="C195" s="447">
        <v>375.2</v>
      </c>
      <c r="D195" s="448">
        <v>376.93333333333334</v>
      </c>
      <c r="E195" s="448">
        <v>366.41666666666669</v>
      </c>
      <c r="F195" s="448">
        <v>357.63333333333333</v>
      </c>
      <c r="G195" s="448">
        <v>347.11666666666667</v>
      </c>
      <c r="H195" s="448">
        <v>385.7166666666667</v>
      </c>
      <c r="I195" s="448">
        <v>396.23333333333335</v>
      </c>
      <c r="J195" s="448">
        <v>405.01666666666671</v>
      </c>
      <c r="K195" s="447">
        <v>387.45</v>
      </c>
      <c r="L195" s="447">
        <v>368.15</v>
      </c>
      <c r="M195" s="447">
        <v>10.7128</v>
      </c>
    </row>
    <row r="196" spans="1:13">
      <c r="A196" s="245">
        <v>186</v>
      </c>
      <c r="B196" s="450" t="s">
        <v>375</v>
      </c>
      <c r="C196" s="447">
        <v>103.9</v>
      </c>
      <c r="D196" s="448">
        <v>104.5</v>
      </c>
      <c r="E196" s="448">
        <v>102.75</v>
      </c>
      <c r="F196" s="448">
        <v>101.6</v>
      </c>
      <c r="G196" s="448">
        <v>99.85</v>
      </c>
      <c r="H196" s="448">
        <v>105.65</v>
      </c>
      <c r="I196" s="448">
        <v>107.4</v>
      </c>
      <c r="J196" s="448">
        <v>108.55000000000001</v>
      </c>
      <c r="K196" s="447">
        <v>106.25</v>
      </c>
      <c r="L196" s="447">
        <v>103.35</v>
      </c>
      <c r="M196" s="447">
        <v>8.2243899999999996</v>
      </c>
    </row>
    <row r="197" spans="1:13">
      <c r="A197" s="245">
        <v>187</v>
      </c>
      <c r="B197" s="450" t="s">
        <v>376</v>
      </c>
      <c r="C197" s="447">
        <v>117.65</v>
      </c>
      <c r="D197" s="448">
        <v>117.75</v>
      </c>
      <c r="E197" s="448">
        <v>115.9</v>
      </c>
      <c r="F197" s="448">
        <v>114.15</v>
      </c>
      <c r="G197" s="448">
        <v>112.30000000000001</v>
      </c>
      <c r="H197" s="448">
        <v>119.5</v>
      </c>
      <c r="I197" s="448">
        <v>121.35</v>
      </c>
      <c r="J197" s="448">
        <v>123.1</v>
      </c>
      <c r="K197" s="447">
        <v>119.6</v>
      </c>
      <c r="L197" s="447">
        <v>116</v>
      </c>
      <c r="M197" s="447">
        <v>19.554099999999998</v>
      </c>
    </row>
    <row r="198" spans="1:13">
      <c r="A198" s="245">
        <v>188</v>
      </c>
      <c r="B198" s="450" t="s">
        <v>246</v>
      </c>
      <c r="C198" s="447">
        <v>270.10000000000002</v>
      </c>
      <c r="D198" s="448">
        <v>270.51666666666665</v>
      </c>
      <c r="E198" s="448">
        <v>267.0333333333333</v>
      </c>
      <c r="F198" s="448">
        <v>263.96666666666664</v>
      </c>
      <c r="G198" s="448">
        <v>260.48333333333329</v>
      </c>
      <c r="H198" s="448">
        <v>273.58333333333331</v>
      </c>
      <c r="I198" s="448">
        <v>277.06666666666666</v>
      </c>
      <c r="J198" s="448">
        <v>280.13333333333333</v>
      </c>
      <c r="K198" s="447">
        <v>274</v>
      </c>
      <c r="L198" s="447">
        <v>267.45</v>
      </c>
      <c r="M198" s="447">
        <v>3.5565500000000001</v>
      </c>
    </row>
    <row r="199" spans="1:13">
      <c r="A199" s="245">
        <v>189</v>
      </c>
      <c r="B199" s="450" t="s">
        <v>377</v>
      </c>
      <c r="C199" s="447">
        <v>709.55</v>
      </c>
      <c r="D199" s="448">
        <v>711.15</v>
      </c>
      <c r="E199" s="448">
        <v>704.09999999999991</v>
      </c>
      <c r="F199" s="448">
        <v>698.65</v>
      </c>
      <c r="G199" s="448">
        <v>691.59999999999991</v>
      </c>
      <c r="H199" s="448">
        <v>716.59999999999991</v>
      </c>
      <c r="I199" s="448">
        <v>723.64999999999986</v>
      </c>
      <c r="J199" s="448">
        <v>729.09999999999991</v>
      </c>
      <c r="K199" s="447">
        <v>718.2</v>
      </c>
      <c r="L199" s="447">
        <v>705.7</v>
      </c>
      <c r="M199" s="447">
        <v>0.19400000000000001</v>
      </c>
    </row>
    <row r="200" spans="1:13">
      <c r="A200" s="245">
        <v>190</v>
      </c>
      <c r="B200" s="450" t="s">
        <v>247</v>
      </c>
      <c r="C200" s="447">
        <v>2413.75</v>
      </c>
      <c r="D200" s="448">
        <v>2339.8333333333335</v>
      </c>
      <c r="E200" s="448">
        <v>2265.916666666667</v>
      </c>
      <c r="F200" s="448">
        <v>2118.0833333333335</v>
      </c>
      <c r="G200" s="448">
        <v>2044.166666666667</v>
      </c>
      <c r="H200" s="448">
        <v>2487.666666666667</v>
      </c>
      <c r="I200" s="448">
        <v>2561.5833333333339</v>
      </c>
      <c r="J200" s="448">
        <v>2709.416666666667</v>
      </c>
      <c r="K200" s="447">
        <v>2413.75</v>
      </c>
      <c r="L200" s="447">
        <v>2192</v>
      </c>
      <c r="M200" s="447">
        <v>11.311489999999999</v>
      </c>
    </row>
    <row r="201" spans="1:13">
      <c r="A201" s="245">
        <v>191</v>
      </c>
      <c r="B201" s="450" t="s">
        <v>107</v>
      </c>
      <c r="C201" s="447">
        <v>932.8</v>
      </c>
      <c r="D201" s="448">
        <v>933.16666666666663</v>
      </c>
      <c r="E201" s="448">
        <v>927.33333333333326</v>
      </c>
      <c r="F201" s="448">
        <v>921.86666666666667</v>
      </c>
      <c r="G201" s="448">
        <v>916.0333333333333</v>
      </c>
      <c r="H201" s="448">
        <v>938.63333333333321</v>
      </c>
      <c r="I201" s="448">
        <v>944.46666666666647</v>
      </c>
      <c r="J201" s="448">
        <v>949.93333333333317</v>
      </c>
      <c r="K201" s="447">
        <v>939</v>
      </c>
      <c r="L201" s="447">
        <v>927.7</v>
      </c>
      <c r="M201" s="447">
        <v>41.918770000000002</v>
      </c>
    </row>
    <row r="202" spans="1:13">
      <c r="A202" s="245">
        <v>192</v>
      </c>
      <c r="B202" s="450" t="s">
        <v>248</v>
      </c>
      <c r="C202" s="447">
        <v>2821.2</v>
      </c>
      <c r="D202" s="448">
        <v>2813.5666666666662</v>
      </c>
      <c r="E202" s="448">
        <v>2797.7833333333324</v>
      </c>
      <c r="F202" s="448">
        <v>2774.3666666666663</v>
      </c>
      <c r="G202" s="448">
        <v>2758.5833333333326</v>
      </c>
      <c r="H202" s="448">
        <v>2836.9833333333322</v>
      </c>
      <c r="I202" s="448">
        <v>2852.766666666666</v>
      </c>
      <c r="J202" s="448">
        <v>2876.183333333332</v>
      </c>
      <c r="K202" s="447">
        <v>2829.35</v>
      </c>
      <c r="L202" s="447">
        <v>2790.15</v>
      </c>
      <c r="M202" s="447">
        <v>1.22041</v>
      </c>
    </row>
    <row r="203" spans="1:13">
      <c r="A203" s="245">
        <v>193</v>
      </c>
      <c r="B203" s="450" t="s">
        <v>109</v>
      </c>
      <c r="C203" s="447">
        <v>1509.95</v>
      </c>
      <c r="D203" s="448">
        <v>1509.6333333333332</v>
      </c>
      <c r="E203" s="448">
        <v>1498.8166666666664</v>
      </c>
      <c r="F203" s="448">
        <v>1487.6833333333332</v>
      </c>
      <c r="G203" s="448">
        <v>1476.8666666666663</v>
      </c>
      <c r="H203" s="448">
        <v>1520.7666666666664</v>
      </c>
      <c r="I203" s="448">
        <v>1531.583333333333</v>
      </c>
      <c r="J203" s="448">
        <v>1542.7166666666665</v>
      </c>
      <c r="K203" s="447">
        <v>1520.45</v>
      </c>
      <c r="L203" s="447">
        <v>1498.5</v>
      </c>
      <c r="M203" s="447">
        <v>110.73051</v>
      </c>
    </row>
    <row r="204" spans="1:13">
      <c r="A204" s="245">
        <v>194</v>
      </c>
      <c r="B204" s="450" t="s">
        <v>249</v>
      </c>
      <c r="C204" s="447">
        <v>670.25</v>
      </c>
      <c r="D204" s="448">
        <v>670.30000000000007</v>
      </c>
      <c r="E204" s="448">
        <v>667.30000000000018</v>
      </c>
      <c r="F204" s="448">
        <v>664.35000000000014</v>
      </c>
      <c r="G204" s="448">
        <v>661.35000000000025</v>
      </c>
      <c r="H204" s="448">
        <v>673.25000000000011</v>
      </c>
      <c r="I204" s="448">
        <v>676.24999999999989</v>
      </c>
      <c r="J204" s="448">
        <v>679.2</v>
      </c>
      <c r="K204" s="447">
        <v>673.3</v>
      </c>
      <c r="L204" s="447">
        <v>667.35</v>
      </c>
      <c r="M204" s="447">
        <v>17.853919999999999</v>
      </c>
    </row>
    <row r="205" spans="1:13">
      <c r="A205" s="245">
        <v>195</v>
      </c>
      <c r="B205" s="450" t="s">
        <v>382</v>
      </c>
      <c r="C205" s="447">
        <v>44.7</v>
      </c>
      <c r="D205" s="448">
        <v>46.233333333333327</v>
      </c>
      <c r="E205" s="448">
        <v>42.666666666666657</v>
      </c>
      <c r="F205" s="448">
        <v>40.633333333333333</v>
      </c>
      <c r="G205" s="448">
        <v>37.066666666666663</v>
      </c>
      <c r="H205" s="448">
        <v>48.266666666666652</v>
      </c>
      <c r="I205" s="448">
        <v>51.833333333333329</v>
      </c>
      <c r="J205" s="448">
        <v>53.866666666666646</v>
      </c>
      <c r="K205" s="447">
        <v>49.8</v>
      </c>
      <c r="L205" s="447">
        <v>44.2</v>
      </c>
      <c r="M205" s="447">
        <v>523.44965999999999</v>
      </c>
    </row>
    <row r="206" spans="1:13">
      <c r="A206" s="245">
        <v>196</v>
      </c>
      <c r="B206" s="450" t="s">
        <v>378</v>
      </c>
      <c r="C206" s="447">
        <v>26.25</v>
      </c>
      <c r="D206" s="448">
        <v>26.216666666666669</v>
      </c>
      <c r="E206" s="448">
        <v>25.583333333333336</v>
      </c>
      <c r="F206" s="448">
        <v>24.916666666666668</v>
      </c>
      <c r="G206" s="448">
        <v>24.283333333333335</v>
      </c>
      <c r="H206" s="448">
        <v>26.883333333333336</v>
      </c>
      <c r="I206" s="448">
        <v>27.516666666666669</v>
      </c>
      <c r="J206" s="448">
        <v>28.183333333333337</v>
      </c>
      <c r="K206" s="447">
        <v>26.85</v>
      </c>
      <c r="L206" s="447">
        <v>25.55</v>
      </c>
      <c r="M206" s="447">
        <v>166.36921000000001</v>
      </c>
    </row>
    <row r="207" spans="1:13">
      <c r="A207" s="245">
        <v>197</v>
      </c>
      <c r="B207" s="450" t="s">
        <v>379</v>
      </c>
      <c r="C207" s="447">
        <v>853.15</v>
      </c>
      <c r="D207" s="448">
        <v>859.91666666666663</v>
      </c>
      <c r="E207" s="448">
        <v>840.88333333333321</v>
      </c>
      <c r="F207" s="448">
        <v>828.61666666666656</v>
      </c>
      <c r="G207" s="448">
        <v>809.58333333333314</v>
      </c>
      <c r="H207" s="448">
        <v>872.18333333333328</v>
      </c>
      <c r="I207" s="448">
        <v>891.21666666666681</v>
      </c>
      <c r="J207" s="448">
        <v>903.48333333333335</v>
      </c>
      <c r="K207" s="447">
        <v>878.95</v>
      </c>
      <c r="L207" s="447">
        <v>847.65</v>
      </c>
      <c r="M207" s="447">
        <v>2.4981</v>
      </c>
    </row>
    <row r="208" spans="1:13">
      <c r="A208" s="245">
        <v>198</v>
      </c>
      <c r="B208" s="450" t="s">
        <v>105</v>
      </c>
      <c r="C208" s="447">
        <v>1015.4</v>
      </c>
      <c r="D208" s="448">
        <v>1021.85</v>
      </c>
      <c r="E208" s="448">
        <v>1006.95</v>
      </c>
      <c r="F208" s="448">
        <v>998.5</v>
      </c>
      <c r="G208" s="448">
        <v>983.6</v>
      </c>
      <c r="H208" s="448">
        <v>1030.3000000000002</v>
      </c>
      <c r="I208" s="448">
        <v>1045.1999999999998</v>
      </c>
      <c r="J208" s="448">
        <v>1053.6500000000001</v>
      </c>
      <c r="K208" s="447">
        <v>1036.75</v>
      </c>
      <c r="L208" s="447">
        <v>1013.4</v>
      </c>
      <c r="M208" s="447">
        <v>13.61368</v>
      </c>
    </row>
    <row r="209" spans="1:13">
      <c r="A209" s="245">
        <v>199</v>
      </c>
      <c r="B209" s="450" t="s">
        <v>380</v>
      </c>
      <c r="C209" s="447">
        <v>243.55</v>
      </c>
      <c r="D209" s="448">
        <v>243.9</v>
      </c>
      <c r="E209" s="448">
        <v>242.20000000000002</v>
      </c>
      <c r="F209" s="448">
        <v>240.85000000000002</v>
      </c>
      <c r="G209" s="448">
        <v>239.15000000000003</v>
      </c>
      <c r="H209" s="448">
        <v>245.25</v>
      </c>
      <c r="I209" s="448">
        <v>246.95</v>
      </c>
      <c r="J209" s="448">
        <v>248.29999999999998</v>
      </c>
      <c r="K209" s="447">
        <v>245.6</v>
      </c>
      <c r="L209" s="447">
        <v>242.55</v>
      </c>
      <c r="M209" s="447">
        <v>4.5595800000000004</v>
      </c>
    </row>
    <row r="210" spans="1:13">
      <c r="A210" s="245">
        <v>200</v>
      </c>
      <c r="B210" s="450" t="s">
        <v>381</v>
      </c>
      <c r="C210" s="447">
        <v>336.7</v>
      </c>
      <c r="D210" s="448">
        <v>336.73333333333335</v>
      </c>
      <c r="E210" s="448">
        <v>326.4666666666667</v>
      </c>
      <c r="F210" s="448">
        <v>316.23333333333335</v>
      </c>
      <c r="G210" s="448">
        <v>305.9666666666667</v>
      </c>
      <c r="H210" s="448">
        <v>346.9666666666667</v>
      </c>
      <c r="I210" s="448">
        <v>357.23333333333335</v>
      </c>
      <c r="J210" s="448">
        <v>367.4666666666667</v>
      </c>
      <c r="K210" s="447">
        <v>347</v>
      </c>
      <c r="L210" s="447">
        <v>326.5</v>
      </c>
      <c r="M210" s="447">
        <v>3.7994599999999998</v>
      </c>
    </row>
    <row r="211" spans="1:13">
      <c r="A211" s="245">
        <v>201</v>
      </c>
      <c r="B211" s="450" t="s">
        <v>110</v>
      </c>
      <c r="C211" s="447">
        <v>2900.45</v>
      </c>
      <c r="D211" s="448">
        <v>2918.7166666666667</v>
      </c>
      <c r="E211" s="448">
        <v>2873.7333333333336</v>
      </c>
      <c r="F211" s="448">
        <v>2847.0166666666669</v>
      </c>
      <c r="G211" s="448">
        <v>2802.0333333333338</v>
      </c>
      <c r="H211" s="448">
        <v>2945.4333333333334</v>
      </c>
      <c r="I211" s="448">
        <v>2990.4166666666661</v>
      </c>
      <c r="J211" s="448">
        <v>3017.1333333333332</v>
      </c>
      <c r="K211" s="447">
        <v>2963.7</v>
      </c>
      <c r="L211" s="447">
        <v>2892</v>
      </c>
      <c r="M211" s="447">
        <v>15.87246</v>
      </c>
    </row>
    <row r="212" spans="1:13">
      <c r="A212" s="245">
        <v>202</v>
      </c>
      <c r="B212" s="450" t="s">
        <v>383</v>
      </c>
      <c r="C212" s="447">
        <v>49.6</v>
      </c>
      <c r="D212" s="448">
        <v>49.883333333333333</v>
      </c>
      <c r="E212" s="448">
        <v>49.116666666666667</v>
      </c>
      <c r="F212" s="448">
        <v>48.633333333333333</v>
      </c>
      <c r="G212" s="448">
        <v>47.866666666666667</v>
      </c>
      <c r="H212" s="448">
        <v>50.366666666666667</v>
      </c>
      <c r="I212" s="448">
        <v>51.133333333333333</v>
      </c>
      <c r="J212" s="448">
        <v>51.616666666666667</v>
      </c>
      <c r="K212" s="447">
        <v>50.65</v>
      </c>
      <c r="L212" s="447">
        <v>49.4</v>
      </c>
      <c r="M212" s="447">
        <v>42.650889999999997</v>
      </c>
    </row>
    <row r="213" spans="1:13">
      <c r="A213" s="245">
        <v>203</v>
      </c>
      <c r="B213" s="450" t="s">
        <v>112</v>
      </c>
      <c r="C213" s="447">
        <v>389.3</v>
      </c>
      <c r="D213" s="448">
        <v>387.48333333333335</v>
      </c>
      <c r="E213" s="448">
        <v>381.26666666666671</v>
      </c>
      <c r="F213" s="448">
        <v>373.23333333333335</v>
      </c>
      <c r="G213" s="448">
        <v>367.01666666666671</v>
      </c>
      <c r="H213" s="448">
        <v>395.51666666666671</v>
      </c>
      <c r="I213" s="448">
        <v>401.73333333333341</v>
      </c>
      <c r="J213" s="448">
        <v>409.76666666666671</v>
      </c>
      <c r="K213" s="447">
        <v>393.7</v>
      </c>
      <c r="L213" s="447">
        <v>379.45</v>
      </c>
      <c r="M213" s="447">
        <v>236.94104999999999</v>
      </c>
    </row>
    <row r="214" spans="1:13">
      <c r="A214" s="245">
        <v>204</v>
      </c>
      <c r="B214" s="450" t="s">
        <v>384</v>
      </c>
      <c r="C214" s="447">
        <v>1014.75</v>
      </c>
      <c r="D214" s="448">
        <v>1019.5833333333334</v>
      </c>
      <c r="E214" s="448">
        <v>1007.1666666666667</v>
      </c>
      <c r="F214" s="448">
        <v>999.58333333333337</v>
      </c>
      <c r="G214" s="448">
        <v>987.16666666666674</v>
      </c>
      <c r="H214" s="448">
        <v>1027.1666666666667</v>
      </c>
      <c r="I214" s="448">
        <v>1039.5833333333335</v>
      </c>
      <c r="J214" s="448">
        <v>1047.1666666666667</v>
      </c>
      <c r="K214" s="447">
        <v>1032</v>
      </c>
      <c r="L214" s="447">
        <v>1012</v>
      </c>
      <c r="M214" s="447">
        <v>2.5368499999999998</v>
      </c>
    </row>
    <row r="215" spans="1:13">
      <c r="A215" s="245">
        <v>205</v>
      </c>
      <c r="B215" s="450" t="s">
        <v>385</v>
      </c>
      <c r="C215" s="447">
        <v>170.6</v>
      </c>
      <c r="D215" s="448">
        <v>171.33333333333334</v>
      </c>
      <c r="E215" s="448">
        <v>165.66666666666669</v>
      </c>
      <c r="F215" s="448">
        <v>160.73333333333335</v>
      </c>
      <c r="G215" s="448">
        <v>155.06666666666669</v>
      </c>
      <c r="H215" s="448">
        <v>176.26666666666668</v>
      </c>
      <c r="I215" s="448">
        <v>181.93333333333337</v>
      </c>
      <c r="J215" s="448">
        <v>186.86666666666667</v>
      </c>
      <c r="K215" s="447">
        <v>177</v>
      </c>
      <c r="L215" s="447">
        <v>166.4</v>
      </c>
      <c r="M215" s="447">
        <v>60.007719999999999</v>
      </c>
    </row>
    <row r="216" spans="1:13">
      <c r="A216" s="245">
        <v>206</v>
      </c>
      <c r="B216" s="450" t="s">
        <v>113</v>
      </c>
      <c r="C216" s="447">
        <v>284.55</v>
      </c>
      <c r="D216" s="448">
        <v>281.95</v>
      </c>
      <c r="E216" s="448">
        <v>278.14999999999998</v>
      </c>
      <c r="F216" s="448">
        <v>271.75</v>
      </c>
      <c r="G216" s="448">
        <v>267.95</v>
      </c>
      <c r="H216" s="448">
        <v>288.34999999999997</v>
      </c>
      <c r="I216" s="448">
        <v>292.15000000000003</v>
      </c>
      <c r="J216" s="448">
        <v>298.54999999999995</v>
      </c>
      <c r="K216" s="447">
        <v>285.75</v>
      </c>
      <c r="L216" s="447">
        <v>275.55</v>
      </c>
      <c r="M216" s="447">
        <v>71.451390000000004</v>
      </c>
    </row>
    <row r="217" spans="1:13">
      <c r="A217" s="245">
        <v>207</v>
      </c>
      <c r="B217" s="450" t="s">
        <v>114</v>
      </c>
      <c r="C217" s="447">
        <v>2336.5500000000002</v>
      </c>
      <c r="D217" s="448">
        <v>2340.5833333333335</v>
      </c>
      <c r="E217" s="448">
        <v>2321.2166666666672</v>
      </c>
      <c r="F217" s="448">
        <v>2305.8833333333337</v>
      </c>
      <c r="G217" s="448">
        <v>2286.5166666666673</v>
      </c>
      <c r="H217" s="448">
        <v>2355.916666666667</v>
      </c>
      <c r="I217" s="448">
        <v>2375.2833333333328</v>
      </c>
      <c r="J217" s="448">
        <v>2390.6166666666668</v>
      </c>
      <c r="K217" s="447">
        <v>2359.9499999999998</v>
      </c>
      <c r="L217" s="447">
        <v>2325.25</v>
      </c>
      <c r="M217" s="447">
        <v>11.948639999999999</v>
      </c>
    </row>
    <row r="218" spans="1:13">
      <c r="A218" s="245">
        <v>208</v>
      </c>
      <c r="B218" s="450" t="s">
        <v>250</v>
      </c>
      <c r="C218" s="447">
        <v>329.45</v>
      </c>
      <c r="D218" s="448">
        <v>335.06666666666666</v>
      </c>
      <c r="E218" s="448">
        <v>322.23333333333335</v>
      </c>
      <c r="F218" s="448">
        <v>315.01666666666671</v>
      </c>
      <c r="G218" s="448">
        <v>302.18333333333339</v>
      </c>
      <c r="H218" s="448">
        <v>342.2833333333333</v>
      </c>
      <c r="I218" s="448">
        <v>355.11666666666667</v>
      </c>
      <c r="J218" s="448">
        <v>362.33333333333326</v>
      </c>
      <c r="K218" s="447">
        <v>347.9</v>
      </c>
      <c r="L218" s="447">
        <v>327.85</v>
      </c>
      <c r="M218" s="447">
        <v>51.306440000000002</v>
      </c>
    </row>
    <row r="219" spans="1:13">
      <c r="A219" s="245">
        <v>209</v>
      </c>
      <c r="B219" s="450" t="s">
        <v>386</v>
      </c>
      <c r="C219" s="447">
        <v>42351.8</v>
      </c>
      <c r="D219" s="448">
        <v>42434.333333333336</v>
      </c>
      <c r="E219" s="448">
        <v>42041.666666666672</v>
      </c>
      <c r="F219" s="448">
        <v>41731.533333333333</v>
      </c>
      <c r="G219" s="448">
        <v>41338.866666666669</v>
      </c>
      <c r="H219" s="448">
        <v>42744.466666666674</v>
      </c>
      <c r="I219" s="448">
        <v>43137.133333333346</v>
      </c>
      <c r="J219" s="448">
        <v>43447.266666666677</v>
      </c>
      <c r="K219" s="447">
        <v>42827</v>
      </c>
      <c r="L219" s="447">
        <v>42124.2</v>
      </c>
      <c r="M219" s="447">
        <v>1.558E-2</v>
      </c>
    </row>
    <row r="220" spans="1:13">
      <c r="A220" s="245">
        <v>210</v>
      </c>
      <c r="B220" s="450" t="s">
        <v>251</v>
      </c>
      <c r="C220" s="447">
        <v>49.15</v>
      </c>
      <c r="D220" s="448">
        <v>48.75</v>
      </c>
      <c r="E220" s="448">
        <v>47.1</v>
      </c>
      <c r="F220" s="448">
        <v>45.050000000000004</v>
      </c>
      <c r="G220" s="448">
        <v>43.400000000000006</v>
      </c>
      <c r="H220" s="448">
        <v>50.8</v>
      </c>
      <c r="I220" s="448">
        <v>52.45</v>
      </c>
      <c r="J220" s="448">
        <v>54.499999999999993</v>
      </c>
      <c r="K220" s="447">
        <v>50.4</v>
      </c>
      <c r="L220" s="447">
        <v>46.7</v>
      </c>
      <c r="M220" s="447">
        <v>117.01782</v>
      </c>
    </row>
    <row r="221" spans="1:13">
      <c r="A221" s="245">
        <v>211</v>
      </c>
      <c r="B221" s="450" t="s">
        <v>108</v>
      </c>
      <c r="C221" s="447">
        <v>2540.9</v>
      </c>
      <c r="D221" s="448">
        <v>2538.2333333333336</v>
      </c>
      <c r="E221" s="448">
        <v>2517.666666666667</v>
      </c>
      <c r="F221" s="448">
        <v>2494.4333333333334</v>
      </c>
      <c r="G221" s="448">
        <v>2473.8666666666668</v>
      </c>
      <c r="H221" s="448">
        <v>2561.4666666666672</v>
      </c>
      <c r="I221" s="448">
        <v>2582.0333333333338</v>
      </c>
      <c r="J221" s="448">
        <v>2605.2666666666673</v>
      </c>
      <c r="K221" s="447">
        <v>2558.8000000000002</v>
      </c>
      <c r="L221" s="447">
        <v>2515</v>
      </c>
      <c r="M221" s="447">
        <v>26.55396</v>
      </c>
    </row>
    <row r="222" spans="1:13">
      <c r="A222" s="245">
        <v>212</v>
      </c>
      <c r="B222" s="450" t="s">
        <v>832</v>
      </c>
      <c r="C222" s="447">
        <v>284.60000000000002</v>
      </c>
      <c r="D222" s="448">
        <v>279.25</v>
      </c>
      <c r="E222" s="448">
        <v>272.89999999999998</v>
      </c>
      <c r="F222" s="448">
        <v>261.2</v>
      </c>
      <c r="G222" s="448">
        <v>254.84999999999997</v>
      </c>
      <c r="H222" s="448">
        <v>290.95</v>
      </c>
      <c r="I222" s="448">
        <v>297.3</v>
      </c>
      <c r="J222" s="448">
        <v>309</v>
      </c>
      <c r="K222" s="447">
        <v>285.60000000000002</v>
      </c>
      <c r="L222" s="447">
        <v>267.55</v>
      </c>
      <c r="M222" s="447">
        <v>6.6996200000000004</v>
      </c>
    </row>
    <row r="223" spans="1:13">
      <c r="A223" s="245">
        <v>213</v>
      </c>
      <c r="B223" s="450" t="s">
        <v>116</v>
      </c>
      <c r="C223" s="447">
        <v>647.35</v>
      </c>
      <c r="D223" s="448">
        <v>646.26666666666677</v>
      </c>
      <c r="E223" s="448">
        <v>639.08333333333348</v>
      </c>
      <c r="F223" s="448">
        <v>630.81666666666672</v>
      </c>
      <c r="G223" s="448">
        <v>623.63333333333344</v>
      </c>
      <c r="H223" s="448">
        <v>654.53333333333353</v>
      </c>
      <c r="I223" s="448">
        <v>661.7166666666667</v>
      </c>
      <c r="J223" s="448">
        <v>669.98333333333358</v>
      </c>
      <c r="K223" s="447">
        <v>653.45000000000005</v>
      </c>
      <c r="L223" s="447">
        <v>638</v>
      </c>
      <c r="M223" s="447">
        <v>203.23003</v>
      </c>
    </row>
    <row r="224" spans="1:13">
      <c r="A224" s="245">
        <v>214</v>
      </c>
      <c r="B224" s="450" t="s">
        <v>252</v>
      </c>
      <c r="C224" s="447">
        <v>1493.5</v>
      </c>
      <c r="D224" s="448">
        <v>1512.3499999999997</v>
      </c>
      <c r="E224" s="448">
        <v>1470.7499999999993</v>
      </c>
      <c r="F224" s="448">
        <v>1447.9999999999995</v>
      </c>
      <c r="G224" s="448">
        <v>1406.3999999999992</v>
      </c>
      <c r="H224" s="448">
        <v>1535.0999999999995</v>
      </c>
      <c r="I224" s="448">
        <v>1576.6999999999998</v>
      </c>
      <c r="J224" s="448">
        <v>1599.4499999999996</v>
      </c>
      <c r="K224" s="447">
        <v>1553.95</v>
      </c>
      <c r="L224" s="447">
        <v>1489.6</v>
      </c>
      <c r="M224" s="447">
        <v>4.0272600000000001</v>
      </c>
    </row>
    <row r="225" spans="1:13">
      <c r="A225" s="245">
        <v>215</v>
      </c>
      <c r="B225" s="450" t="s">
        <v>117</v>
      </c>
      <c r="C225" s="447">
        <v>553.79999999999995</v>
      </c>
      <c r="D225" s="448">
        <v>550.65</v>
      </c>
      <c r="E225" s="448">
        <v>545.34999999999991</v>
      </c>
      <c r="F225" s="448">
        <v>536.9</v>
      </c>
      <c r="G225" s="448">
        <v>531.59999999999991</v>
      </c>
      <c r="H225" s="448">
        <v>559.09999999999991</v>
      </c>
      <c r="I225" s="448">
        <v>564.39999999999986</v>
      </c>
      <c r="J225" s="448">
        <v>572.84999999999991</v>
      </c>
      <c r="K225" s="447">
        <v>555.95000000000005</v>
      </c>
      <c r="L225" s="447">
        <v>542.20000000000005</v>
      </c>
      <c r="M225" s="447">
        <v>11.386950000000001</v>
      </c>
    </row>
    <row r="226" spans="1:13">
      <c r="A226" s="245">
        <v>216</v>
      </c>
      <c r="B226" s="450" t="s">
        <v>387</v>
      </c>
      <c r="C226" s="447">
        <v>582.45000000000005</v>
      </c>
      <c r="D226" s="448">
        <v>583.98333333333335</v>
      </c>
      <c r="E226" s="448">
        <v>571.4666666666667</v>
      </c>
      <c r="F226" s="448">
        <v>560.48333333333335</v>
      </c>
      <c r="G226" s="448">
        <v>547.9666666666667</v>
      </c>
      <c r="H226" s="448">
        <v>594.9666666666667</v>
      </c>
      <c r="I226" s="448">
        <v>607.48333333333335</v>
      </c>
      <c r="J226" s="448">
        <v>618.4666666666667</v>
      </c>
      <c r="K226" s="447">
        <v>596.5</v>
      </c>
      <c r="L226" s="447">
        <v>573</v>
      </c>
      <c r="M226" s="447">
        <v>10.209149999999999</v>
      </c>
    </row>
    <row r="227" spans="1:13">
      <c r="A227" s="245">
        <v>217</v>
      </c>
      <c r="B227" s="450" t="s">
        <v>388</v>
      </c>
      <c r="C227" s="447">
        <v>3152.25</v>
      </c>
      <c r="D227" s="448">
        <v>3177.4166666666665</v>
      </c>
      <c r="E227" s="448">
        <v>3114.833333333333</v>
      </c>
      <c r="F227" s="448">
        <v>3077.4166666666665</v>
      </c>
      <c r="G227" s="448">
        <v>3014.833333333333</v>
      </c>
      <c r="H227" s="448">
        <v>3214.833333333333</v>
      </c>
      <c r="I227" s="448">
        <v>3277.4166666666661</v>
      </c>
      <c r="J227" s="448">
        <v>3314.833333333333</v>
      </c>
      <c r="K227" s="447">
        <v>3240</v>
      </c>
      <c r="L227" s="447">
        <v>3140</v>
      </c>
      <c r="M227" s="447">
        <v>5.5930000000000001E-2</v>
      </c>
    </row>
    <row r="228" spans="1:13">
      <c r="A228" s="245">
        <v>218</v>
      </c>
      <c r="B228" s="450" t="s">
        <v>253</v>
      </c>
      <c r="C228" s="447">
        <v>39.1</v>
      </c>
      <c r="D228" s="448">
        <v>39.25</v>
      </c>
      <c r="E228" s="448">
        <v>38.700000000000003</v>
      </c>
      <c r="F228" s="448">
        <v>38.300000000000004</v>
      </c>
      <c r="G228" s="448">
        <v>37.750000000000007</v>
      </c>
      <c r="H228" s="448">
        <v>39.65</v>
      </c>
      <c r="I228" s="448">
        <v>40.199999999999996</v>
      </c>
      <c r="J228" s="448">
        <v>40.599999999999994</v>
      </c>
      <c r="K228" s="447">
        <v>39.799999999999997</v>
      </c>
      <c r="L228" s="447">
        <v>38.85</v>
      </c>
      <c r="M228" s="447">
        <v>183.83045000000001</v>
      </c>
    </row>
    <row r="229" spans="1:13">
      <c r="A229" s="245">
        <v>219</v>
      </c>
      <c r="B229" s="450" t="s">
        <v>119</v>
      </c>
      <c r="C229" s="447">
        <v>59.25</v>
      </c>
      <c r="D229" s="448">
        <v>58.733333333333327</v>
      </c>
      <c r="E229" s="448">
        <v>57.766666666666652</v>
      </c>
      <c r="F229" s="448">
        <v>56.283333333333324</v>
      </c>
      <c r="G229" s="448">
        <v>55.316666666666649</v>
      </c>
      <c r="H229" s="448">
        <v>60.216666666666654</v>
      </c>
      <c r="I229" s="448">
        <v>61.183333333333337</v>
      </c>
      <c r="J229" s="448">
        <v>62.666666666666657</v>
      </c>
      <c r="K229" s="447">
        <v>59.7</v>
      </c>
      <c r="L229" s="447">
        <v>57.25</v>
      </c>
      <c r="M229" s="447">
        <v>913.70325000000003</v>
      </c>
    </row>
    <row r="230" spans="1:13">
      <c r="A230" s="245">
        <v>220</v>
      </c>
      <c r="B230" s="450" t="s">
        <v>389</v>
      </c>
      <c r="C230" s="447">
        <v>56.75</v>
      </c>
      <c r="D230" s="448">
        <v>56.5</v>
      </c>
      <c r="E230" s="448">
        <v>55.65</v>
      </c>
      <c r="F230" s="448">
        <v>54.55</v>
      </c>
      <c r="G230" s="448">
        <v>53.699999999999996</v>
      </c>
      <c r="H230" s="448">
        <v>57.6</v>
      </c>
      <c r="I230" s="448">
        <v>58.449999999999996</v>
      </c>
      <c r="J230" s="448">
        <v>59.550000000000004</v>
      </c>
      <c r="K230" s="447">
        <v>57.35</v>
      </c>
      <c r="L230" s="447">
        <v>55.4</v>
      </c>
      <c r="M230" s="447">
        <v>147.52916999999999</v>
      </c>
    </row>
    <row r="231" spans="1:13">
      <c r="A231" s="245">
        <v>221</v>
      </c>
      <c r="B231" s="450" t="s">
        <v>390</v>
      </c>
      <c r="C231" s="447">
        <v>971.75</v>
      </c>
      <c r="D231" s="448">
        <v>975.7166666666667</v>
      </c>
      <c r="E231" s="448">
        <v>961.43333333333339</v>
      </c>
      <c r="F231" s="448">
        <v>951.11666666666667</v>
      </c>
      <c r="G231" s="448">
        <v>936.83333333333337</v>
      </c>
      <c r="H231" s="448">
        <v>986.03333333333342</v>
      </c>
      <c r="I231" s="448">
        <v>1000.3166666666667</v>
      </c>
      <c r="J231" s="448">
        <v>1010.6333333333334</v>
      </c>
      <c r="K231" s="447">
        <v>990</v>
      </c>
      <c r="L231" s="447">
        <v>965.4</v>
      </c>
      <c r="M231" s="447">
        <v>0.33681</v>
      </c>
    </row>
    <row r="232" spans="1:13">
      <c r="A232" s="245">
        <v>222</v>
      </c>
      <c r="B232" s="450" t="s">
        <v>391</v>
      </c>
      <c r="C232" s="447">
        <v>264.3</v>
      </c>
      <c r="D232" s="448">
        <v>264.61666666666667</v>
      </c>
      <c r="E232" s="448">
        <v>259.68333333333334</v>
      </c>
      <c r="F232" s="448">
        <v>255.06666666666666</v>
      </c>
      <c r="G232" s="448">
        <v>250.13333333333333</v>
      </c>
      <c r="H232" s="448">
        <v>269.23333333333335</v>
      </c>
      <c r="I232" s="448">
        <v>274.16666666666674</v>
      </c>
      <c r="J232" s="448">
        <v>278.78333333333336</v>
      </c>
      <c r="K232" s="447">
        <v>269.55</v>
      </c>
      <c r="L232" s="447">
        <v>260</v>
      </c>
      <c r="M232" s="447">
        <v>1.5838399999999999</v>
      </c>
    </row>
    <row r="233" spans="1:13">
      <c r="A233" s="245">
        <v>223</v>
      </c>
      <c r="B233" s="450" t="s">
        <v>746</v>
      </c>
      <c r="C233" s="447">
        <v>1197.3</v>
      </c>
      <c r="D233" s="448">
        <v>1176.0833333333333</v>
      </c>
      <c r="E233" s="448">
        <v>1150.1666666666665</v>
      </c>
      <c r="F233" s="448">
        <v>1103.0333333333333</v>
      </c>
      <c r="G233" s="448">
        <v>1077.1166666666666</v>
      </c>
      <c r="H233" s="448">
        <v>1223.2166666666665</v>
      </c>
      <c r="I233" s="448">
        <v>1249.133333333333</v>
      </c>
      <c r="J233" s="448">
        <v>1296.2666666666664</v>
      </c>
      <c r="K233" s="447">
        <v>1202</v>
      </c>
      <c r="L233" s="447">
        <v>1128.95</v>
      </c>
      <c r="M233" s="447">
        <v>4.3884100000000004</v>
      </c>
    </row>
    <row r="234" spans="1:13">
      <c r="A234" s="245">
        <v>224</v>
      </c>
      <c r="B234" s="450" t="s">
        <v>750</v>
      </c>
      <c r="C234" s="447">
        <v>620.79999999999995</v>
      </c>
      <c r="D234" s="448">
        <v>624.26666666666665</v>
      </c>
      <c r="E234" s="448">
        <v>615.5333333333333</v>
      </c>
      <c r="F234" s="448">
        <v>610.26666666666665</v>
      </c>
      <c r="G234" s="448">
        <v>601.5333333333333</v>
      </c>
      <c r="H234" s="448">
        <v>629.5333333333333</v>
      </c>
      <c r="I234" s="448">
        <v>638.26666666666665</v>
      </c>
      <c r="J234" s="448">
        <v>643.5333333333333</v>
      </c>
      <c r="K234" s="447">
        <v>633</v>
      </c>
      <c r="L234" s="447">
        <v>619</v>
      </c>
      <c r="M234" s="447">
        <v>3.0444800000000001</v>
      </c>
    </row>
    <row r="235" spans="1:13">
      <c r="A235" s="245">
        <v>225</v>
      </c>
      <c r="B235" s="450" t="s">
        <v>392</v>
      </c>
      <c r="C235" s="447">
        <v>109.7</v>
      </c>
      <c r="D235" s="448">
        <v>110.73333333333333</v>
      </c>
      <c r="E235" s="448">
        <v>107.96666666666667</v>
      </c>
      <c r="F235" s="448">
        <v>106.23333333333333</v>
      </c>
      <c r="G235" s="448">
        <v>103.46666666666667</v>
      </c>
      <c r="H235" s="448">
        <v>112.46666666666667</v>
      </c>
      <c r="I235" s="448">
        <v>115.23333333333335</v>
      </c>
      <c r="J235" s="448">
        <v>116.96666666666667</v>
      </c>
      <c r="K235" s="447">
        <v>113.5</v>
      </c>
      <c r="L235" s="447">
        <v>109</v>
      </c>
      <c r="M235" s="447">
        <v>22.789619999999999</v>
      </c>
    </row>
    <row r="236" spans="1:13">
      <c r="A236" s="245">
        <v>226</v>
      </c>
      <c r="B236" s="450" t="s">
        <v>393</v>
      </c>
      <c r="C236" s="447">
        <v>49.15</v>
      </c>
      <c r="D236" s="448">
        <v>49.6</v>
      </c>
      <c r="E236" s="448">
        <v>47.95</v>
      </c>
      <c r="F236" s="448">
        <v>46.75</v>
      </c>
      <c r="G236" s="448">
        <v>45.1</v>
      </c>
      <c r="H236" s="448">
        <v>50.800000000000004</v>
      </c>
      <c r="I236" s="448">
        <v>52.449999999999996</v>
      </c>
      <c r="J236" s="448">
        <v>53.650000000000006</v>
      </c>
      <c r="K236" s="447">
        <v>51.25</v>
      </c>
      <c r="L236" s="447">
        <v>48.4</v>
      </c>
      <c r="M236" s="447">
        <v>107.07411999999999</v>
      </c>
    </row>
    <row r="237" spans="1:13">
      <c r="A237" s="245">
        <v>227</v>
      </c>
      <c r="B237" s="450" t="s">
        <v>126</v>
      </c>
      <c r="C237" s="447">
        <v>211.5</v>
      </c>
      <c r="D237" s="448">
        <v>210.43333333333331</v>
      </c>
      <c r="E237" s="448">
        <v>208.81666666666661</v>
      </c>
      <c r="F237" s="448">
        <v>206.1333333333333</v>
      </c>
      <c r="G237" s="448">
        <v>204.51666666666659</v>
      </c>
      <c r="H237" s="448">
        <v>213.11666666666662</v>
      </c>
      <c r="I237" s="448">
        <v>214.73333333333335</v>
      </c>
      <c r="J237" s="448">
        <v>217.41666666666663</v>
      </c>
      <c r="K237" s="447">
        <v>212.05</v>
      </c>
      <c r="L237" s="447">
        <v>207.75</v>
      </c>
      <c r="M237" s="447">
        <v>288.65798000000001</v>
      </c>
    </row>
    <row r="238" spans="1:13">
      <c r="A238" s="245">
        <v>228</v>
      </c>
      <c r="B238" s="450" t="s">
        <v>395</v>
      </c>
      <c r="C238" s="447">
        <v>120.75</v>
      </c>
      <c r="D238" s="448">
        <v>121.28333333333335</v>
      </c>
      <c r="E238" s="448">
        <v>119.9666666666667</v>
      </c>
      <c r="F238" s="448">
        <v>119.18333333333335</v>
      </c>
      <c r="G238" s="448">
        <v>117.8666666666667</v>
      </c>
      <c r="H238" s="448">
        <v>122.06666666666669</v>
      </c>
      <c r="I238" s="448">
        <v>123.38333333333333</v>
      </c>
      <c r="J238" s="448">
        <v>124.16666666666669</v>
      </c>
      <c r="K238" s="447">
        <v>122.6</v>
      </c>
      <c r="L238" s="447">
        <v>120.5</v>
      </c>
      <c r="M238" s="447">
        <v>2.75623</v>
      </c>
    </row>
    <row r="239" spans="1:13">
      <c r="A239" s="245">
        <v>229</v>
      </c>
      <c r="B239" s="450" t="s">
        <v>396</v>
      </c>
      <c r="C239" s="447">
        <v>196.75</v>
      </c>
      <c r="D239" s="448">
        <v>200.66666666666666</v>
      </c>
      <c r="E239" s="448">
        <v>189.93333333333331</v>
      </c>
      <c r="F239" s="448">
        <v>183.11666666666665</v>
      </c>
      <c r="G239" s="448">
        <v>172.3833333333333</v>
      </c>
      <c r="H239" s="448">
        <v>207.48333333333332</v>
      </c>
      <c r="I239" s="448">
        <v>218.21666666666667</v>
      </c>
      <c r="J239" s="448">
        <v>225.03333333333333</v>
      </c>
      <c r="K239" s="447">
        <v>211.4</v>
      </c>
      <c r="L239" s="447">
        <v>193.85</v>
      </c>
      <c r="M239" s="447">
        <v>223.80472</v>
      </c>
    </row>
    <row r="240" spans="1:13">
      <c r="A240" s="245">
        <v>230</v>
      </c>
      <c r="B240" s="450" t="s">
        <v>115</v>
      </c>
      <c r="C240" s="447">
        <v>217.25</v>
      </c>
      <c r="D240" s="448">
        <v>218.29999999999998</v>
      </c>
      <c r="E240" s="448">
        <v>214.59999999999997</v>
      </c>
      <c r="F240" s="448">
        <v>211.95</v>
      </c>
      <c r="G240" s="448">
        <v>208.24999999999997</v>
      </c>
      <c r="H240" s="448">
        <v>220.94999999999996</v>
      </c>
      <c r="I240" s="448">
        <v>224.64999999999995</v>
      </c>
      <c r="J240" s="448">
        <v>227.29999999999995</v>
      </c>
      <c r="K240" s="447">
        <v>222</v>
      </c>
      <c r="L240" s="447">
        <v>215.65</v>
      </c>
      <c r="M240" s="447">
        <v>158.98895999999999</v>
      </c>
    </row>
    <row r="241" spans="1:13">
      <c r="A241" s="245">
        <v>231</v>
      </c>
      <c r="B241" s="450" t="s">
        <v>397</v>
      </c>
      <c r="C241" s="447">
        <v>91.55</v>
      </c>
      <c r="D241" s="448">
        <v>92.066666666666663</v>
      </c>
      <c r="E241" s="448">
        <v>90.083333333333329</v>
      </c>
      <c r="F241" s="448">
        <v>88.61666666666666</v>
      </c>
      <c r="G241" s="448">
        <v>86.633333333333326</v>
      </c>
      <c r="H241" s="448">
        <v>93.533333333333331</v>
      </c>
      <c r="I241" s="448">
        <v>95.51666666666668</v>
      </c>
      <c r="J241" s="448">
        <v>96.983333333333334</v>
      </c>
      <c r="K241" s="447">
        <v>94.05</v>
      </c>
      <c r="L241" s="447">
        <v>90.6</v>
      </c>
      <c r="M241" s="447">
        <v>69.870090000000005</v>
      </c>
    </row>
    <row r="242" spans="1:13">
      <c r="A242" s="245">
        <v>232</v>
      </c>
      <c r="B242" s="450" t="s">
        <v>747</v>
      </c>
      <c r="C242" s="447">
        <v>7585.25</v>
      </c>
      <c r="D242" s="448">
        <v>7588.3499999999995</v>
      </c>
      <c r="E242" s="448">
        <v>7416.8999999999987</v>
      </c>
      <c r="F242" s="448">
        <v>7248.5499999999993</v>
      </c>
      <c r="G242" s="448">
        <v>7077.0999999999985</v>
      </c>
      <c r="H242" s="448">
        <v>7756.6999999999989</v>
      </c>
      <c r="I242" s="448">
        <v>7928.15</v>
      </c>
      <c r="J242" s="448">
        <v>8096.4999999999991</v>
      </c>
      <c r="K242" s="447">
        <v>7759.8</v>
      </c>
      <c r="L242" s="447">
        <v>7420</v>
      </c>
      <c r="M242" s="447">
        <v>1.01294</v>
      </c>
    </row>
    <row r="243" spans="1:13">
      <c r="A243" s="245">
        <v>233</v>
      </c>
      <c r="B243" s="450" t="s">
        <v>254</v>
      </c>
      <c r="C243" s="447">
        <v>144.9</v>
      </c>
      <c r="D243" s="448">
        <v>143.96666666666667</v>
      </c>
      <c r="E243" s="448">
        <v>142.03333333333333</v>
      </c>
      <c r="F243" s="448">
        <v>139.16666666666666</v>
      </c>
      <c r="G243" s="448">
        <v>137.23333333333332</v>
      </c>
      <c r="H243" s="448">
        <v>146.83333333333334</v>
      </c>
      <c r="I243" s="448">
        <v>148.76666666666668</v>
      </c>
      <c r="J243" s="448">
        <v>151.63333333333335</v>
      </c>
      <c r="K243" s="447">
        <v>145.9</v>
      </c>
      <c r="L243" s="447">
        <v>141.1</v>
      </c>
      <c r="M243" s="447">
        <v>88.217770000000002</v>
      </c>
    </row>
    <row r="244" spans="1:13">
      <c r="A244" s="245">
        <v>234</v>
      </c>
      <c r="B244" s="450" t="s">
        <v>398</v>
      </c>
      <c r="C244" s="447">
        <v>367.2</v>
      </c>
      <c r="D244" s="448">
        <v>369.48333333333329</v>
      </c>
      <c r="E244" s="448">
        <v>364.06666666666661</v>
      </c>
      <c r="F244" s="448">
        <v>360.93333333333334</v>
      </c>
      <c r="G244" s="448">
        <v>355.51666666666665</v>
      </c>
      <c r="H244" s="448">
        <v>372.61666666666656</v>
      </c>
      <c r="I244" s="448">
        <v>378.03333333333319</v>
      </c>
      <c r="J244" s="448">
        <v>381.16666666666652</v>
      </c>
      <c r="K244" s="447">
        <v>374.9</v>
      </c>
      <c r="L244" s="447">
        <v>366.35</v>
      </c>
      <c r="M244" s="447">
        <v>19.529440000000001</v>
      </c>
    </row>
    <row r="245" spans="1:13">
      <c r="A245" s="245">
        <v>235</v>
      </c>
      <c r="B245" s="450" t="s">
        <v>255</v>
      </c>
      <c r="C245" s="447">
        <v>129.6</v>
      </c>
      <c r="D245" s="448">
        <v>130.38333333333335</v>
      </c>
      <c r="E245" s="448">
        <v>127.76666666666671</v>
      </c>
      <c r="F245" s="448">
        <v>125.93333333333337</v>
      </c>
      <c r="G245" s="448">
        <v>123.31666666666672</v>
      </c>
      <c r="H245" s="448">
        <v>132.2166666666667</v>
      </c>
      <c r="I245" s="448">
        <v>134.83333333333331</v>
      </c>
      <c r="J245" s="448">
        <v>136.66666666666669</v>
      </c>
      <c r="K245" s="447">
        <v>133</v>
      </c>
      <c r="L245" s="447">
        <v>128.55000000000001</v>
      </c>
      <c r="M245" s="447">
        <v>37.840760000000003</v>
      </c>
    </row>
    <row r="246" spans="1:13">
      <c r="A246" s="245">
        <v>236</v>
      </c>
      <c r="B246" s="450" t="s">
        <v>125</v>
      </c>
      <c r="C246" s="447">
        <v>109.45</v>
      </c>
      <c r="D246" s="448">
        <v>108.11666666666667</v>
      </c>
      <c r="E246" s="448">
        <v>106.33333333333334</v>
      </c>
      <c r="F246" s="448">
        <v>103.21666666666667</v>
      </c>
      <c r="G246" s="448">
        <v>101.43333333333334</v>
      </c>
      <c r="H246" s="448">
        <v>111.23333333333335</v>
      </c>
      <c r="I246" s="448">
        <v>113.01666666666668</v>
      </c>
      <c r="J246" s="448">
        <v>116.13333333333335</v>
      </c>
      <c r="K246" s="447">
        <v>109.9</v>
      </c>
      <c r="L246" s="447">
        <v>105</v>
      </c>
      <c r="M246" s="447">
        <v>831.99042999999995</v>
      </c>
    </row>
    <row r="247" spans="1:13">
      <c r="A247" s="245">
        <v>237</v>
      </c>
      <c r="B247" s="450" t="s">
        <v>399</v>
      </c>
      <c r="C247" s="447">
        <v>17.05</v>
      </c>
      <c r="D247" s="448">
        <v>17.116666666666667</v>
      </c>
      <c r="E247" s="448">
        <v>16.933333333333334</v>
      </c>
      <c r="F247" s="448">
        <v>16.816666666666666</v>
      </c>
      <c r="G247" s="448">
        <v>16.633333333333333</v>
      </c>
      <c r="H247" s="448">
        <v>17.233333333333334</v>
      </c>
      <c r="I247" s="448">
        <v>17.416666666666671</v>
      </c>
      <c r="J247" s="448">
        <v>17.533333333333335</v>
      </c>
      <c r="K247" s="447">
        <v>17.3</v>
      </c>
      <c r="L247" s="447">
        <v>17</v>
      </c>
      <c r="M247" s="447">
        <v>103.34832</v>
      </c>
    </row>
    <row r="248" spans="1:13">
      <c r="A248" s="245">
        <v>238</v>
      </c>
      <c r="B248" s="450" t="s">
        <v>772</v>
      </c>
      <c r="C248" s="447">
        <v>1884.5</v>
      </c>
      <c r="D248" s="448">
        <v>1884.9000000000003</v>
      </c>
      <c r="E248" s="448">
        <v>1867.0000000000007</v>
      </c>
      <c r="F248" s="448">
        <v>1849.5000000000005</v>
      </c>
      <c r="G248" s="448">
        <v>1831.6000000000008</v>
      </c>
      <c r="H248" s="448">
        <v>1902.4000000000005</v>
      </c>
      <c r="I248" s="448">
        <v>1920.3000000000002</v>
      </c>
      <c r="J248" s="448">
        <v>1937.8000000000004</v>
      </c>
      <c r="K248" s="447">
        <v>1902.8</v>
      </c>
      <c r="L248" s="447">
        <v>1867.4</v>
      </c>
      <c r="M248" s="447">
        <v>12.71177</v>
      </c>
    </row>
    <row r="249" spans="1:13">
      <c r="A249" s="245">
        <v>239</v>
      </c>
      <c r="B249" s="450" t="s">
        <v>748</v>
      </c>
      <c r="C249" s="447">
        <v>358.65</v>
      </c>
      <c r="D249" s="448">
        <v>359.8</v>
      </c>
      <c r="E249" s="448">
        <v>354.6</v>
      </c>
      <c r="F249" s="448">
        <v>350.55</v>
      </c>
      <c r="G249" s="448">
        <v>345.35</v>
      </c>
      <c r="H249" s="448">
        <v>363.85</v>
      </c>
      <c r="I249" s="448">
        <v>369.04999999999995</v>
      </c>
      <c r="J249" s="448">
        <v>373.1</v>
      </c>
      <c r="K249" s="447">
        <v>365</v>
      </c>
      <c r="L249" s="447">
        <v>355.75</v>
      </c>
      <c r="M249" s="447">
        <v>2.1430600000000002</v>
      </c>
    </row>
    <row r="250" spans="1:13">
      <c r="A250" s="245">
        <v>240</v>
      </c>
      <c r="B250" s="450" t="s">
        <v>120</v>
      </c>
      <c r="C250" s="447">
        <v>507.8</v>
      </c>
      <c r="D250" s="448">
        <v>506.98333333333329</v>
      </c>
      <c r="E250" s="448">
        <v>502.46666666666658</v>
      </c>
      <c r="F250" s="448">
        <v>497.13333333333327</v>
      </c>
      <c r="G250" s="448">
        <v>492.61666666666656</v>
      </c>
      <c r="H250" s="448">
        <v>512.31666666666661</v>
      </c>
      <c r="I250" s="448">
        <v>516.83333333333337</v>
      </c>
      <c r="J250" s="448">
        <v>522.16666666666663</v>
      </c>
      <c r="K250" s="447">
        <v>511.5</v>
      </c>
      <c r="L250" s="447">
        <v>501.65</v>
      </c>
      <c r="M250" s="447">
        <v>24.25892</v>
      </c>
    </row>
    <row r="251" spans="1:13">
      <c r="A251" s="245">
        <v>241</v>
      </c>
      <c r="B251" s="450" t="s">
        <v>824</v>
      </c>
      <c r="C251" s="447">
        <v>242.1</v>
      </c>
      <c r="D251" s="448">
        <v>243.20000000000002</v>
      </c>
      <c r="E251" s="448">
        <v>240.50000000000003</v>
      </c>
      <c r="F251" s="448">
        <v>238.9</v>
      </c>
      <c r="G251" s="448">
        <v>236.20000000000002</v>
      </c>
      <c r="H251" s="448">
        <v>244.80000000000004</v>
      </c>
      <c r="I251" s="448">
        <v>247.50000000000003</v>
      </c>
      <c r="J251" s="448">
        <v>249.10000000000005</v>
      </c>
      <c r="K251" s="447">
        <v>245.9</v>
      </c>
      <c r="L251" s="447">
        <v>241.6</v>
      </c>
      <c r="M251" s="447">
        <v>26.1282</v>
      </c>
    </row>
    <row r="252" spans="1:13">
      <c r="A252" s="245">
        <v>242</v>
      </c>
      <c r="B252" s="450" t="s">
        <v>122</v>
      </c>
      <c r="C252" s="447">
        <v>1004.75</v>
      </c>
      <c r="D252" s="448">
        <v>1008.1833333333334</v>
      </c>
      <c r="E252" s="448">
        <v>993.61666666666679</v>
      </c>
      <c r="F252" s="448">
        <v>982.48333333333335</v>
      </c>
      <c r="G252" s="448">
        <v>967.91666666666674</v>
      </c>
      <c r="H252" s="448">
        <v>1019.3166666666668</v>
      </c>
      <c r="I252" s="448">
        <v>1033.8833333333334</v>
      </c>
      <c r="J252" s="448">
        <v>1045.0166666666669</v>
      </c>
      <c r="K252" s="447">
        <v>1022.75</v>
      </c>
      <c r="L252" s="447">
        <v>997.05</v>
      </c>
      <c r="M252" s="447">
        <v>53.856879999999997</v>
      </c>
    </row>
    <row r="253" spans="1:13">
      <c r="A253" s="245">
        <v>243</v>
      </c>
      <c r="B253" s="450" t="s">
        <v>256</v>
      </c>
      <c r="C253" s="447">
        <v>4356</v>
      </c>
      <c r="D253" s="448">
        <v>4365.6166666666668</v>
      </c>
      <c r="E253" s="448">
        <v>4308.3833333333332</v>
      </c>
      <c r="F253" s="448">
        <v>4260.7666666666664</v>
      </c>
      <c r="G253" s="448">
        <v>4203.5333333333328</v>
      </c>
      <c r="H253" s="448">
        <v>4413.2333333333336</v>
      </c>
      <c r="I253" s="448">
        <v>4470.4666666666672</v>
      </c>
      <c r="J253" s="448">
        <v>4518.0833333333339</v>
      </c>
      <c r="K253" s="447">
        <v>4422.8500000000004</v>
      </c>
      <c r="L253" s="447">
        <v>4318</v>
      </c>
      <c r="M253" s="447">
        <v>5.2380000000000004</v>
      </c>
    </row>
    <row r="254" spans="1:13">
      <c r="A254" s="245">
        <v>244</v>
      </c>
      <c r="B254" s="450" t="s">
        <v>124</v>
      </c>
      <c r="C254" s="447">
        <v>1348.05</v>
      </c>
      <c r="D254" s="448">
        <v>1352.05</v>
      </c>
      <c r="E254" s="448">
        <v>1341.1</v>
      </c>
      <c r="F254" s="448">
        <v>1334.1499999999999</v>
      </c>
      <c r="G254" s="448">
        <v>1323.1999999999998</v>
      </c>
      <c r="H254" s="448">
        <v>1359</v>
      </c>
      <c r="I254" s="448">
        <v>1369.9500000000003</v>
      </c>
      <c r="J254" s="448">
        <v>1376.9</v>
      </c>
      <c r="K254" s="447">
        <v>1363</v>
      </c>
      <c r="L254" s="447">
        <v>1345.1</v>
      </c>
      <c r="M254" s="447">
        <v>42.253709999999998</v>
      </c>
    </row>
    <row r="255" spans="1:13">
      <c r="A255" s="245">
        <v>245</v>
      </c>
      <c r="B255" s="450" t="s">
        <v>749</v>
      </c>
      <c r="C255" s="447">
        <v>839.4</v>
      </c>
      <c r="D255" s="448">
        <v>840.05000000000007</v>
      </c>
      <c r="E255" s="448">
        <v>826.10000000000014</v>
      </c>
      <c r="F255" s="448">
        <v>812.80000000000007</v>
      </c>
      <c r="G255" s="448">
        <v>798.85000000000014</v>
      </c>
      <c r="H255" s="448">
        <v>853.35000000000014</v>
      </c>
      <c r="I255" s="448">
        <v>867.30000000000018</v>
      </c>
      <c r="J255" s="448">
        <v>880.60000000000014</v>
      </c>
      <c r="K255" s="447">
        <v>854</v>
      </c>
      <c r="L255" s="447">
        <v>826.75</v>
      </c>
      <c r="M255" s="447">
        <v>1.16273</v>
      </c>
    </row>
    <row r="256" spans="1:13">
      <c r="A256" s="245">
        <v>246</v>
      </c>
      <c r="B256" s="450" t="s">
        <v>400</v>
      </c>
      <c r="C256" s="447">
        <v>299.2</v>
      </c>
      <c r="D256" s="448">
        <v>299.26666666666665</v>
      </c>
      <c r="E256" s="448">
        <v>295.98333333333329</v>
      </c>
      <c r="F256" s="448">
        <v>292.76666666666665</v>
      </c>
      <c r="G256" s="448">
        <v>289.48333333333329</v>
      </c>
      <c r="H256" s="448">
        <v>302.48333333333329</v>
      </c>
      <c r="I256" s="448">
        <v>305.76666666666659</v>
      </c>
      <c r="J256" s="448">
        <v>308.98333333333329</v>
      </c>
      <c r="K256" s="447">
        <v>302.55</v>
      </c>
      <c r="L256" s="447">
        <v>296.05</v>
      </c>
      <c r="M256" s="447">
        <v>2.33284</v>
      </c>
    </row>
    <row r="257" spans="1:13">
      <c r="A257" s="245">
        <v>247</v>
      </c>
      <c r="B257" s="450" t="s">
        <v>121</v>
      </c>
      <c r="C257" s="447">
        <v>1683.1</v>
      </c>
      <c r="D257" s="448">
        <v>1688.6333333333332</v>
      </c>
      <c r="E257" s="448">
        <v>1668.4666666666665</v>
      </c>
      <c r="F257" s="448">
        <v>1653.8333333333333</v>
      </c>
      <c r="G257" s="448">
        <v>1633.6666666666665</v>
      </c>
      <c r="H257" s="448">
        <v>1703.2666666666664</v>
      </c>
      <c r="I257" s="448">
        <v>1723.4333333333334</v>
      </c>
      <c r="J257" s="448">
        <v>1738.0666666666664</v>
      </c>
      <c r="K257" s="447">
        <v>1708.8</v>
      </c>
      <c r="L257" s="447">
        <v>1674</v>
      </c>
      <c r="M257" s="447">
        <v>4.2796799999999999</v>
      </c>
    </row>
    <row r="258" spans="1:13">
      <c r="A258" s="245">
        <v>248</v>
      </c>
      <c r="B258" s="450" t="s">
        <v>257</v>
      </c>
      <c r="C258" s="447">
        <v>2246</v>
      </c>
      <c r="D258" s="448">
        <v>2249.6166666666668</v>
      </c>
      <c r="E258" s="448">
        <v>2229.3833333333337</v>
      </c>
      <c r="F258" s="448">
        <v>2212.7666666666669</v>
      </c>
      <c r="G258" s="448">
        <v>2192.5333333333338</v>
      </c>
      <c r="H258" s="448">
        <v>2266.2333333333336</v>
      </c>
      <c r="I258" s="448">
        <v>2286.4666666666672</v>
      </c>
      <c r="J258" s="448">
        <v>2303.0833333333335</v>
      </c>
      <c r="K258" s="447">
        <v>2269.85</v>
      </c>
      <c r="L258" s="447">
        <v>2233</v>
      </c>
      <c r="M258" s="447">
        <v>1.96299</v>
      </c>
    </row>
    <row r="259" spans="1:13">
      <c r="A259" s="245">
        <v>249</v>
      </c>
      <c r="B259" s="450" t="s">
        <v>401</v>
      </c>
      <c r="C259" s="447">
        <v>1427.9</v>
      </c>
      <c r="D259" s="448">
        <v>1439.4666666666665</v>
      </c>
      <c r="E259" s="448">
        <v>1404.4333333333329</v>
      </c>
      <c r="F259" s="448">
        <v>1380.9666666666665</v>
      </c>
      <c r="G259" s="448">
        <v>1345.9333333333329</v>
      </c>
      <c r="H259" s="448">
        <v>1462.9333333333329</v>
      </c>
      <c r="I259" s="448">
        <v>1497.9666666666662</v>
      </c>
      <c r="J259" s="448">
        <v>1521.4333333333329</v>
      </c>
      <c r="K259" s="447">
        <v>1474.5</v>
      </c>
      <c r="L259" s="447">
        <v>1416</v>
      </c>
      <c r="M259" s="447">
        <v>1.1232500000000001</v>
      </c>
    </row>
    <row r="260" spans="1:13">
      <c r="A260" s="245">
        <v>250</v>
      </c>
      <c r="B260" s="450" t="s">
        <v>402</v>
      </c>
      <c r="C260" s="447">
        <v>2927.3</v>
      </c>
      <c r="D260" s="448">
        <v>2928.2166666666667</v>
      </c>
      <c r="E260" s="448">
        <v>2896.4333333333334</v>
      </c>
      <c r="F260" s="448">
        <v>2865.5666666666666</v>
      </c>
      <c r="G260" s="448">
        <v>2833.7833333333333</v>
      </c>
      <c r="H260" s="448">
        <v>2959.0833333333335</v>
      </c>
      <c r="I260" s="448">
        <v>2990.8666666666672</v>
      </c>
      <c r="J260" s="448">
        <v>3021.7333333333336</v>
      </c>
      <c r="K260" s="447">
        <v>2960</v>
      </c>
      <c r="L260" s="447">
        <v>2897.35</v>
      </c>
      <c r="M260" s="447">
        <v>0.25785000000000002</v>
      </c>
    </row>
    <row r="261" spans="1:13">
      <c r="A261" s="245">
        <v>251</v>
      </c>
      <c r="B261" s="450" t="s">
        <v>403</v>
      </c>
      <c r="C261" s="447">
        <v>527.70000000000005</v>
      </c>
      <c r="D261" s="448">
        <v>516.15</v>
      </c>
      <c r="E261" s="448">
        <v>496.79999999999995</v>
      </c>
      <c r="F261" s="448">
        <v>465.9</v>
      </c>
      <c r="G261" s="448">
        <v>446.54999999999995</v>
      </c>
      <c r="H261" s="448">
        <v>547.04999999999995</v>
      </c>
      <c r="I261" s="448">
        <v>566.40000000000009</v>
      </c>
      <c r="J261" s="448">
        <v>597.29999999999995</v>
      </c>
      <c r="K261" s="447">
        <v>535.5</v>
      </c>
      <c r="L261" s="447">
        <v>485.25</v>
      </c>
      <c r="M261" s="447">
        <v>31.75103</v>
      </c>
    </row>
    <row r="262" spans="1:13">
      <c r="A262" s="245">
        <v>252</v>
      </c>
      <c r="B262" s="450" t="s">
        <v>404</v>
      </c>
      <c r="C262" s="447">
        <v>151.4</v>
      </c>
      <c r="D262" s="448">
        <v>150.69999999999999</v>
      </c>
      <c r="E262" s="448">
        <v>145.39999999999998</v>
      </c>
      <c r="F262" s="448">
        <v>139.39999999999998</v>
      </c>
      <c r="G262" s="448">
        <v>134.09999999999997</v>
      </c>
      <c r="H262" s="448">
        <v>156.69999999999999</v>
      </c>
      <c r="I262" s="448">
        <v>162</v>
      </c>
      <c r="J262" s="448">
        <v>168</v>
      </c>
      <c r="K262" s="447">
        <v>156</v>
      </c>
      <c r="L262" s="447">
        <v>144.69999999999999</v>
      </c>
      <c r="M262" s="447">
        <v>10.8314</v>
      </c>
    </row>
    <row r="263" spans="1:13">
      <c r="A263" s="245">
        <v>253</v>
      </c>
      <c r="B263" s="450" t="s">
        <v>405</v>
      </c>
      <c r="C263" s="447">
        <v>126.35</v>
      </c>
      <c r="D263" s="448">
        <v>126.38333333333333</v>
      </c>
      <c r="E263" s="448">
        <v>123.96666666666664</v>
      </c>
      <c r="F263" s="448">
        <v>121.58333333333331</v>
      </c>
      <c r="G263" s="448">
        <v>119.16666666666663</v>
      </c>
      <c r="H263" s="448">
        <v>128.76666666666665</v>
      </c>
      <c r="I263" s="448">
        <v>131.18333333333334</v>
      </c>
      <c r="J263" s="448">
        <v>133.56666666666666</v>
      </c>
      <c r="K263" s="447">
        <v>128.80000000000001</v>
      </c>
      <c r="L263" s="447">
        <v>124</v>
      </c>
      <c r="M263" s="447">
        <v>21.296050000000001</v>
      </c>
    </row>
    <row r="264" spans="1:13">
      <c r="A264" s="245">
        <v>254</v>
      </c>
      <c r="B264" s="450" t="s">
        <v>406</v>
      </c>
      <c r="C264" s="447">
        <v>83.85</v>
      </c>
      <c r="D264" s="448">
        <v>84.166666666666657</v>
      </c>
      <c r="E264" s="448">
        <v>83.033333333333317</v>
      </c>
      <c r="F264" s="448">
        <v>82.216666666666654</v>
      </c>
      <c r="G264" s="448">
        <v>81.083333333333314</v>
      </c>
      <c r="H264" s="448">
        <v>84.98333333333332</v>
      </c>
      <c r="I264" s="448">
        <v>86.116666666666646</v>
      </c>
      <c r="J264" s="448">
        <v>86.933333333333323</v>
      </c>
      <c r="K264" s="447">
        <v>85.3</v>
      </c>
      <c r="L264" s="447">
        <v>83.35</v>
      </c>
      <c r="M264" s="447">
        <v>15.49086</v>
      </c>
    </row>
    <row r="265" spans="1:13">
      <c r="A265" s="245">
        <v>255</v>
      </c>
      <c r="B265" s="450" t="s">
        <v>258</v>
      </c>
      <c r="C265" s="447">
        <v>116.9</v>
      </c>
      <c r="D265" s="448">
        <v>117.13333333333333</v>
      </c>
      <c r="E265" s="448">
        <v>114.76666666666665</v>
      </c>
      <c r="F265" s="448">
        <v>112.63333333333333</v>
      </c>
      <c r="G265" s="448">
        <v>110.26666666666665</v>
      </c>
      <c r="H265" s="448">
        <v>119.26666666666665</v>
      </c>
      <c r="I265" s="448">
        <v>121.63333333333333</v>
      </c>
      <c r="J265" s="448">
        <v>123.76666666666665</v>
      </c>
      <c r="K265" s="447">
        <v>119.5</v>
      </c>
      <c r="L265" s="447">
        <v>115</v>
      </c>
      <c r="M265" s="447">
        <v>39.169130000000003</v>
      </c>
    </row>
    <row r="266" spans="1:13">
      <c r="A266" s="245">
        <v>256</v>
      </c>
      <c r="B266" s="450" t="s">
        <v>128</v>
      </c>
      <c r="C266" s="447">
        <v>681.45</v>
      </c>
      <c r="D266" s="448">
        <v>683.44999999999993</v>
      </c>
      <c r="E266" s="448">
        <v>669.89999999999986</v>
      </c>
      <c r="F266" s="448">
        <v>658.34999999999991</v>
      </c>
      <c r="G266" s="448">
        <v>644.79999999999984</v>
      </c>
      <c r="H266" s="448">
        <v>694.99999999999989</v>
      </c>
      <c r="I266" s="448">
        <v>708.54999999999984</v>
      </c>
      <c r="J266" s="448">
        <v>720.09999999999991</v>
      </c>
      <c r="K266" s="447">
        <v>697</v>
      </c>
      <c r="L266" s="447">
        <v>671.9</v>
      </c>
      <c r="M266" s="447">
        <v>223.32409000000001</v>
      </c>
    </row>
    <row r="267" spans="1:13">
      <c r="A267" s="245">
        <v>257</v>
      </c>
      <c r="B267" s="450" t="s">
        <v>751</v>
      </c>
      <c r="C267" s="447">
        <v>114.9</v>
      </c>
      <c r="D267" s="448">
        <v>109.93333333333334</v>
      </c>
      <c r="E267" s="448">
        <v>104.96666666666667</v>
      </c>
      <c r="F267" s="448">
        <v>95.033333333333331</v>
      </c>
      <c r="G267" s="448">
        <v>90.066666666666663</v>
      </c>
      <c r="H267" s="448">
        <v>119.86666666666667</v>
      </c>
      <c r="I267" s="448">
        <v>124.83333333333334</v>
      </c>
      <c r="J267" s="448">
        <v>134.76666666666668</v>
      </c>
      <c r="K267" s="447">
        <v>114.9</v>
      </c>
      <c r="L267" s="447">
        <v>100</v>
      </c>
      <c r="M267" s="447">
        <v>115.78625</v>
      </c>
    </row>
    <row r="268" spans="1:13">
      <c r="A268" s="245">
        <v>258</v>
      </c>
      <c r="B268" s="450" t="s">
        <v>407</v>
      </c>
      <c r="C268" s="447">
        <v>57.85</v>
      </c>
      <c r="D268" s="448">
        <v>56.916666666666664</v>
      </c>
      <c r="E268" s="448">
        <v>55.533333333333331</v>
      </c>
      <c r="F268" s="448">
        <v>53.216666666666669</v>
      </c>
      <c r="G268" s="448">
        <v>51.833333333333336</v>
      </c>
      <c r="H268" s="448">
        <v>59.233333333333327</v>
      </c>
      <c r="I268" s="448">
        <v>60.616666666666667</v>
      </c>
      <c r="J268" s="448">
        <v>62.933333333333323</v>
      </c>
      <c r="K268" s="447">
        <v>58.3</v>
      </c>
      <c r="L268" s="447">
        <v>54.6</v>
      </c>
      <c r="M268" s="447">
        <v>26.551120000000001</v>
      </c>
    </row>
    <row r="269" spans="1:13">
      <c r="A269" s="245">
        <v>259</v>
      </c>
      <c r="B269" s="450" t="s">
        <v>408</v>
      </c>
      <c r="C269" s="447">
        <v>104.9</v>
      </c>
      <c r="D269" s="448">
        <v>104.01666666666667</v>
      </c>
      <c r="E269" s="448">
        <v>99.883333333333326</v>
      </c>
      <c r="F269" s="448">
        <v>94.86666666666666</v>
      </c>
      <c r="G269" s="448">
        <v>90.73333333333332</v>
      </c>
      <c r="H269" s="448">
        <v>109.03333333333333</v>
      </c>
      <c r="I269" s="448">
        <v>113.16666666666669</v>
      </c>
      <c r="J269" s="448">
        <v>118.18333333333334</v>
      </c>
      <c r="K269" s="447">
        <v>108.15</v>
      </c>
      <c r="L269" s="447">
        <v>99</v>
      </c>
      <c r="M269" s="447">
        <v>65.988039999999998</v>
      </c>
    </row>
    <row r="270" spans="1:13">
      <c r="A270" s="245">
        <v>260</v>
      </c>
      <c r="B270" s="450" t="s">
        <v>409</v>
      </c>
      <c r="C270" s="447">
        <v>29.8</v>
      </c>
      <c r="D270" s="448">
        <v>29.816666666666666</v>
      </c>
      <c r="E270" s="448">
        <v>29.233333333333334</v>
      </c>
      <c r="F270" s="448">
        <v>28.666666666666668</v>
      </c>
      <c r="G270" s="448">
        <v>28.083333333333336</v>
      </c>
      <c r="H270" s="448">
        <v>30.383333333333333</v>
      </c>
      <c r="I270" s="448">
        <v>30.966666666666669</v>
      </c>
      <c r="J270" s="448">
        <v>31.533333333333331</v>
      </c>
      <c r="K270" s="447">
        <v>30.4</v>
      </c>
      <c r="L270" s="447">
        <v>29.25</v>
      </c>
      <c r="M270" s="447">
        <v>86.718540000000004</v>
      </c>
    </row>
    <row r="271" spans="1:13">
      <c r="A271" s="245">
        <v>261</v>
      </c>
      <c r="B271" s="450" t="s">
        <v>410</v>
      </c>
      <c r="C271" s="447">
        <v>80.7</v>
      </c>
      <c r="D271" s="448">
        <v>81.099999999999994</v>
      </c>
      <c r="E271" s="448">
        <v>78.699999999999989</v>
      </c>
      <c r="F271" s="448">
        <v>76.699999999999989</v>
      </c>
      <c r="G271" s="448">
        <v>74.299999999999983</v>
      </c>
      <c r="H271" s="448">
        <v>83.1</v>
      </c>
      <c r="I271" s="448">
        <v>85.5</v>
      </c>
      <c r="J271" s="448">
        <v>87.5</v>
      </c>
      <c r="K271" s="447">
        <v>83.5</v>
      </c>
      <c r="L271" s="447">
        <v>79.099999999999994</v>
      </c>
      <c r="M271" s="447">
        <v>94.453620000000001</v>
      </c>
    </row>
    <row r="272" spans="1:13">
      <c r="A272" s="245">
        <v>262</v>
      </c>
      <c r="B272" s="450" t="s">
        <v>411</v>
      </c>
      <c r="C272" s="447">
        <v>90.8</v>
      </c>
      <c r="D272" s="448">
        <v>91.166666666666671</v>
      </c>
      <c r="E272" s="448">
        <v>89.63333333333334</v>
      </c>
      <c r="F272" s="448">
        <v>88.466666666666669</v>
      </c>
      <c r="G272" s="448">
        <v>86.933333333333337</v>
      </c>
      <c r="H272" s="448">
        <v>92.333333333333343</v>
      </c>
      <c r="I272" s="448">
        <v>93.866666666666674</v>
      </c>
      <c r="J272" s="448">
        <v>95.033333333333346</v>
      </c>
      <c r="K272" s="447">
        <v>92.7</v>
      </c>
      <c r="L272" s="447">
        <v>90</v>
      </c>
      <c r="M272" s="447">
        <v>43.077970000000001</v>
      </c>
    </row>
    <row r="273" spans="1:13">
      <c r="A273" s="245">
        <v>263</v>
      </c>
      <c r="B273" s="450" t="s">
        <v>412</v>
      </c>
      <c r="C273" s="447">
        <v>180.15</v>
      </c>
      <c r="D273" s="448">
        <v>181.41666666666666</v>
      </c>
      <c r="E273" s="448">
        <v>176.83333333333331</v>
      </c>
      <c r="F273" s="448">
        <v>173.51666666666665</v>
      </c>
      <c r="G273" s="448">
        <v>168.93333333333331</v>
      </c>
      <c r="H273" s="448">
        <v>184.73333333333332</v>
      </c>
      <c r="I273" s="448">
        <v>189.31666666666663</v>
      </c>
      <c r="J273" s="448">
        <v>192.63333333333333</v>
      </c>
      <c r="K273" s="447">
        <v>186</v>
      </c>
      <c r="L273" s="447">
        <v>178.1</v>
      </c>
      <c r="M273" s="447">
        <v>8.2513699999999996</v>
      </c>
    </row>
    <row r="274" spans="1:13">
      <c r="A274" s="245">
        <v>264</v>
      </c>
      <c r="B274" s="450" t="s">
        <v>413</v>
      </c>
      <c r="C274" s="447">
        <v>94.8</v>
      </c>
      <c r="D274" s="448">
        <v>94.666666666666671</v>
      </c>
      <c r="E274" s="448">
        <v>92.933333333333337</v>
      </c>
      <c r="F274" s="448">
        <v>91.066666666666663</v>
      </c>
      <c r="G274" s="448">
        <v>89.333333333333329</v>
      </c>
      <c r="H274" s="448">
        <v>96.533333333333346</v>
      </c>
      <c r="I274" s="448">
        <v>98.266666666666666</v>
      </c>
      <c r="J274" s="448">
        <v>100.13333333333335</v>
      </c>
      <c r="K274" s="447">
        <v>96.4</v>
      </c>
      <c r="L274" s="447">
        <v>92.8</v>
      </c>
      <c r="M274" s="447">
        <v>10.936249999999999</v>
      </c>
    </row>
    <row r="275" spans="1:13">
      <c r="A275" s="245">
        <v>265</v>
      </c>
      <c r="B275" s="450" t="s">
        <v>127</v>
      </c>
      <c r="C275" s="447">
        <v>397.85</v>
      </c>
      <c r="D275" s="448">
        <v>398.0333333333333</v>
      </c>
      <c r="E275" s="448">
        <v>391.81666666666661</v>
      </c>
      <c r="F275" s="448">
        <v>385.7833333333333</v>
      </c>
      <c r="G275" s="448">
        <v>379.56666666666661</v>
      </c>
      <c r="H275" s="448">
        <v>404.06666666666661</v>
      </c>
      <c r="I275" s="448">
        <v>410.2833333333333</v>
      </c>
      <c r="J275" s="448">
        <v>416.31666666666661</v>
      </c>
      <c r="K275" s="447">
        <v>404.25</v>
      </c>
      <c r="L275" s="447">
        <v>392</v>
      </c>
      <c r="M275" s="447">
        <v>108.85382</v>
      </c>
    </row>
    <row r="276" spans="1:13">
      <c r="A276" s="245">
        <v>266</v>
      </c>
      <c r="B276" s="450" t="s">
        <v>414</v>
      </c>
      <c r="C276" s="447">
        <v>2267.25</v>
      </c>
      <c r="D276" s="448">
        <v>2273.9833333333331</v>
      </c>
      <c r="E276" s="448">
        <v>2234.0166666666664</v>
      </c>
      <c r="F276" s="448">
        <v>2200.7833333333333</v>
      </c>
      <c r="G276" s="448">
        <v>2160.8166666666666</v>
      </c>
      <c r="H276" s="448">
        <v>2307.2166666666662</v>
      </c>
      <c r="I276" s="448">
        <v>2347.1833333333325</v>
      </c>
      <c r="J276" s="448">
        <v>2380.4166666666661</v>
      </c>
      <c r="K276" s="447">
        <v>2313.9499999999998</v>
      </c>
      <c r="L276" s="447">
        <v>2240.75</v>
      </c>
      <c r="M276" s="447">
        <v>0.86238999999999999</v>
      </c>
    </row>
    <row r="277" spans="1:13">
      <c r="A277" s="245">
        <v>267</v>
      </c>
      <c r="B277" s="450" t="s">
        <v>129</v>
      </c>
      <c r="C277" s="447">
        <v>3013.7</v>
      </c>
      <c r="D277" s="448">
        <v>3014.0166666666664</v>
      </c>
      <c r="E277" s="448">
        <v>2983.083333333333</v>
      </c>
      <c r="F277" s="448">
        <v>2952.4666666666667</v>
      </c>
      <c r="G277" s="448">
        <v>2921.5333333333333</v>
      </c>
      <c r="H277" s="448">
        <v>3044.6333333333328</v>
      </c>
      <c r="I277" s="448">
        <v>3075.5666666666662</v>
      </c>
      <c r="J277" s="448">
        <v>3106.1833333333325</v>
      </c>
      <c r="K277" s="447">
        <v>3044.95</v>
      </c>
      <c r="L277" s="447">
        <v>2983.4</v>
      </c>
      <c r="M277" s="447">
        <v>5.3631000000000002</v>
      </c>
    </row>
    <row r="278" spans="1:13">
      <c r="A278" s="245">
        <v>268</v>
      </c>
      <c r="B278" s="450" t="s">
        <v>130</v>
      </c>
      <c r="C278" s="447">
        <v>787.2</v>
      </c>
      <c r="D278" s="448">
        <v>794.5</v>
      </c>
      <c r="E278" s="448">
        <v>776</v>
      </c>
      <c r="F278" s="448">
        <v>764.8</v>
      </c>
      <c r="G278" s="448">
        <v>746.3</v>
      </c>
      <c r="H278" s="448">
        <v>805.7</v>
      </c>
      <c r="I278" s="448">
        <v>824.2</v>
      </c>
      <c r="J278" s="448">
        <v>835.40000000000009</v>
      </c>
      <c r="K278" s="447">
        <v>813</v>
      </c>
      <c r="L278" s="447">
        <v>783.3</v>
      </c>
      <c r="M278" s="447">
        <v>12.52394</v>
      </c>
    </row>
    <row r="279" spans="1:13">
      <c r="A279" s="245">
        <v>269</v>
      </c>
      <c r="B279" s="450" t="s">
        <v>415</v>
      </c>
      <c r="C279" s="447">
        <v>146.5</v>
      </c>
      <c r="D279" s="448">
        <v>146.88333333333333</v>
      </c>
      <c r="E279" s="448">
        <v>145.81666666666666</v>
      </c>
      <c r="F279" s="448">
        <v>145.13333333333333</v>
      </c>
      <c r="G279" s="448">
        <v>144.06666666666666</v>
      </c>
      <c r="H279" s="448">
        <v>147.56666666666666</v>
      </c>
      <c r="I279" s="448">
        <v>148.63333333333333</v>
      </c>
      <c r="J279" s="448">
        <v>149.31666666666666</v>
      </c>
      <c r="K279" s="447">
        <v>147.94999999999999</v>
      </c>
      <c r="L279" s="447">
        <v>146.19999999999999</v>
      </c>
      <c r="M279" s="447">
        <v>4.4347599999999998</v>
      </c>
    </row>
    <row r="280" spans="1:13">
      <c r="A280" s="245">
        <v>270</v>
      </c>
      <c r="B280" s="450" t="s">
        <v>417</v>
      </c>
      <c r="C280" s="447">
        <v>612.29999999999995</v>
      </c>
      <c r="D280" s="448">
        <v>617.43333333333328</v>
      </c>
      <c r="E280" s="448">
        <v>599.86666666666656</v>
      </c>
      <c r="F280" s="448">
        <v>587.43333333333328</v>
      </c>
      <c r="G280" s="448">
        <v>569.86666666666656</v>
      </c>
      <c r="H280" s="448">
        <v>629.86666666666656</v>
      </c>
      <c r="I280" s="448">
        <v>647.43333333333339</v>
      </c>
      <c r="J280" s="448">
        <v>659.86666666666656</v>
      </c>
      <c r="K280" s="447">
        <v>635</v>
      </c>
      <c r="L280" s="447">
        <v>605</v>
      </c>
      <c r="M280" s="447">
        <v>8.7652599999999996</v>
      </c>
    </row>
    <row r="281" spans="1:13">
      <c r="A281" s="245">
        <v>271</v>
      </c>
      <c r="B281" s="450" t="s">
        <v>418</v>
      </c>
      <c r="C281" s="447">
        <v>233.45</v>
      </c>
      <c r="D281" s="448">
        <v>232.85</v>
      </c>
      <c r="E281" s="448">
        <v>230.7</v>
      </c>
      <c r="F281" s="448">
        <v>227.95</v>
      </c>
      <c r="G281" s="448">
        <v>225.79999999999998</v>
      </c>
      <c r="H281" s="448">
        <v>235.6</v>
      </c>
      <c r="I281" s="448">
        <v>237.75000000000003</v>
      </c>
      <c r="J281" s="448">
        <v>240.5</v>
      </c>
      <c r="K281" s="447">
        <v>235</v>
      </c>
      <c r="L281" s="447">
        <v>230.1</v>
      </c>
      <c r="M281" s="447">
        <v>16.211369999999999</v>
      </c>
    </row>
    <row r="282" spans="1:13">
      <c r="A282" s="245">
        <v>272</v>
      </c>
      <c r="B282" s="450" t="s">
        <v>419</v>
      </c>
      <c r="C282" s="447">
        <v>236.85</v>
      </c>
      <c r="D282" s="448">
        <v>240.21666666666667</v>
      </c>
      <c r="E282" s="448">
        <v>232.13333333333333</v>
      </c>
      <c r="F282" s="448">
        <v>227.41666666666666</v>
      </c>
      <c r="G282" s="448">
        <v>219.33333333333331</v>
      </c>
      <c r="H282" s="448">
        <v>244.93333333333334</v>
      </c>
      <c r="I282" s="448">
        <v>253.01666666666665</v>
      </c>
      <c r="J282" s="448">
        <v>257.73333333333335</v>
      </c>
      <c r="K282" s="447">
        <v>248.3</v>
      </c>
      <c r="L282" s="447">
        <v>235.5</v>
      </c>
      <c r="M282" s="447">
        <v>6.6555200000000001</v>
      </c>
    </row>
    <row r="283" spans="1:13">
      <c r="A283" s="245">
        <v>273</v>
      </c>
      <c r="B283" s="450" t="s">
        <v>752</v>
      </c>
      <c r="C283" s="447">
        <v>988.5</v>
      </c>
      <c r="D283" s="448">
        <v>989.5</v>
      </c>
      <c r="E283" s="448">
        <v>974</v>
      </c>
      <c r="F283" s="448">
        <v>959.5</v>
      </c>
      <c r="G283" s="448">
        <v>944</v>
      </c>
      <c r="H283" s="448">
        <v>1004</v>
      </c>
      <c r="I283" s="448">
        <v>1019.5</v>
      </c>
      <c r="J283" s="448">
        <v>1034</v>
      </c>
      <c r="K283" s="447">
        <v>1005</v>
      </c>
      <c r="L283" s="447">
        <v>975</v>
      </c>
      <c r="M283" s="447">
        <v>1.2593700000000001</v>
      </c>
    </row>
    <row r="284" spans="1:13">
      <c r="A284" s="245">
        <v>274</v>
      </c>
      <c r="B284" s="450" t="s">
        <v>420</v>
      </c>
      <c r="C284" s="447">
        <v>952.3</v>
      </c>
      <c r="D284" s="448">
        <v>947.58333333333337</v>
      </c>
      <c r="E284" s="448">
        <v>939.2166666666667</v>
      </c>
      <c r="F284" s="448">
        <v>926.13333333333333</v>
      </c>
      <c r="G284" s="448">
        <v>917.76666666666665</v>
      </c>
      <c r="H284" s="448">
        <v>960.66666666666674</v>
      </c>
      <c r="I284" s="448">
        <v>969.0333333333333</v>
      </c>
      <c r="J284" s="448">
        <v>982.11666666666679</v>
      </c>
      <c r="K284" s="447">
        <v>955.95</v>
      </c>
      <c r="L284" s="447">
        <v>934.5</v>
      </c>
      <c r="M284" s="447">
        <v>3.82565</v>
      </c>
    </row>
    <row r="285" spans="1:13">
      <c r="A285" s="245">
        <v>275</v>
      </c>
      <c r="B285" s="450" t="s">
        <v>421</v>
      </c>
      <c r="C285" s="447">
        <v>430.15</v>
      </c>
      <c r="D285" s="448">
        <v>430</v>
      </c>
      <c r="E285" s="448">
        <v>421.4</v>
      </c>
      <c r="F285" s="448">
        <v>412.65</v>
      </c>
      <c r="G285" s="448">
        <v>404.04999999999995</v>
      </c>
      <c r="H285" s="448">
        <v>438.75</v>
      </c>
      <c r="I285" s="448">
        <v>447.35</v>
      </c>
      <c r="J285" s="448">
        <v>456.1</v>
      </c>
      <c r="K285" s="447">
        <v>438.6</v>
      </c>
      <c r="L285" s="447">
        <v>421.25</v>
      </c>
      <c r="M285" s="447">
        <v>7.1035500000000003</v>
      </c>
    </row>
    <row r="286" spans="1:13">
      <c r="A286" s="245">
        <v>276</v>
      </c>
      <c r="B286" s="450" t="s">
        <v>422</v>
      </c>
      <c r="C286" s="447">
        <v>565.54999999999995</v>
      </c>
      <c r="D286" s="448">
        <v>563.75</v>
      </c>
      <c r="E286" s="448">
        <v>559.79999999999995</v>
      </c>
      <c r="F286" s="448">
        <v>554.04999999999995</v>
      </c>
      <c r="G286" s="448">
        <v>550.09999999999991</v>
      </c>
      <c r="H286" s="448">
        <v>569.5</v>
      </c>
      <c r="I286" s="448">
        <v>573.45000000000005</v>
      </c>
      <c r="J286" s="448">
        <v>579.20000000000005</v>
      </c>
      <c r="K286" s="447">
        <v>567.70000000000005</v>
      </c>
      <c r="L286" s="447">
        <v>558</v>
      </c>
      <c r="M286" s="447">
        <v>1.4695400000000001</v>
      </c>
    </row>
    <row r="287" spans="1:13">
      <c r="A287" s="245">
        <v>277</v>
      </c>
      <c r="B287" s="450" t="s">
        <v>423</v>
      </c>
      <c r="C287" s="447">
        <v>71.400000000000006</v>
      </c>
      <c r="D287" s="448">
        <v>71.8</v>
      </c>
      <c r="E287" s="448">
        <v>69.8</v>
      </c>
      <c r="F287" s="448">
        <v>68.2</v>
      </c>
      <c r="G287" s="448">
        <v>66.2</v>
      </c>
      <c r="H287" s="448">
        <v>73.399999999999991</v>
      </c>
      <c r="I287" s="448">
        <v>75.399999999999991</v>
      </c>
      <c r="J287" s="448">
        <v>76.999999999999986</v>
      </c>
      <c r="K287" s="447">
        <v>73.8</v>
      </c>
      <c r="L287" s="447">
        <v>70.2</v>
      </c>
      <c r="M287" s="447">
        <v>46.612960000000001</v>
      </c>
    </row>
    <row r="288" spans="1:13">
      <c r="A288" s="245">
        <v>278</v>
      </c>
      <c r="B288" s="450" t="s">
        <v>424</v>
      </c>
      <c r="C288" s="447">
        <v>59.25</v>
      </c>
      <c r="D288" s="448">
        <v>59.283333333333331</v>
      </c>
      <c r="E288" s="448">
        <v>57.566666666666663</v>
      </c>
      <c r="F288" s="448">
        <v>55.883333333333333</v>
      </c>
      <c r="G288" s="448">
        <v>54.166666666666664</v>
      </c>
      <c r="H288" s="448">
        <v>60.966666666666661</v>
      </c>
      <c r="I288" s="448">
        <v>62.68333333333333</v>
      </c>
      <c r="J288" s="448">
        <v>64.36666666666666</v>
      </c>
      <c r="K288" s="447">
        <v>61</v>
      </c>
      <c r="L288" s="447">
        <v>57.6</v>
      </c>
      <c r="M288" s="447">
        <v>64.525189999999995</v>
      </c>
    </row>
    <row r="289" spans="1:13">
      <c r="A289" s="245">
        <v>279</v>
      </c>
      <c r="B289" s="450" t="s">
        <v>425</v>
      </c>
      <c r="C289" s="447">
        <v>765</v>
      </c>
      <c r="D289" s="448">
        <v>767.43333333333339</v>
      </c>
      <c r="E289" s="448">
        <v>755.06666666666683</v>
      </c>
      <c r="F289" s="448">
        <v>745.13333333333344</v>
      </c>
      <c r="G289" s="448">
        <v>732.76666666666688</v>
      </c>
      <c r="H289" s="448">
        <v>777.36666666666679</v>
      </c>
      <c r="I289" s="448">
        <v>789.73333333333335</v>
      </c>
      <c r="J289" s="448">
        <v>799.66666666666674</v>
      </c>
      <c r="K289" s="447">
        <v>779.8</v>
      </c>
      <c r="L289" s="447">
        <v>757.5</v>
      </c>
      <c r="M289" s="447">
        <v>1.7880499999999999</v>
      </c>
    </row>
    <row r="290" spans="1:13">
      <c r="A290" s="245">
        <v>280</v>
      </c>
      <c r="B290" s="450" t="s">
        <v>426</v>
      </c>
      <c r="C290" s="447">
        <v>421.45</v>
      </c>
      <c r="D290" s="448">
        <v>417.65000000000003</v>
      </c>
      <c r="E290" s="448">
        <v>411.30000000000007</v>
      </c>
      <c r="F290" s="448">
        <v>401.15000000000003</v>
      </c>
      <c r="G290" s="448">
        <v>394.80000000000007</v>
      </c>
      <c r="H290" s="448">
        <v>427.80000000000007</v>
      </c>
      <c r="I290" s="448">
        <v>434.15000000000009</v>
      </c>
      <c r="J290" s="448">
        <v>444.30000000000007</v>
      </c>
      <c r="K290" s="447">
        <v>424</v>
      </c>
      <c r="L290" s="447">
        <v>407.5</v>
      </c>
      <c r="M290" s="447">
        <v>4.8862399999999999</v>
      </c>
    </row>
    <row r="291" spans="1:13">
      <c r="A291" s="245">
        <v>281</v>
      </c>
      <c r="B291" s="450" t="s">
        <v>427</v>
      </c>
      <c r="C291" s="447">
        <v>236.05</v>
      </c>
      <c r="D291" s="448">
        <v>238.01666666666668</v>
      </c>
      <c r="E291" s="448">
        <v>233.13333333333335</v>
      </c>
      <c r="F291" s="448">
        <v>230.21666666666667</v>
      </c>
      <c r="G291" s="448">
        <v>225.33333333333334</v>
      </c>
      <c r="H291" s="448">
        <v>240.93333333333337</v>
      </c>
      <c r="I291" s="448">
        <v>245.81666666666669</v>
      </c>
      <c r="J291" s="448">
        <v>248.73333333333338</v>
      </c>
      <c r="K291" s="447">
        <v>242.9</v>
      </c>
      <c r="L291" s="447">
        <v>235.1</v>
      </c>
      <c r="M291" s="447">
        <v>4.03104</v>
      </c>
    </row>
    <row r="292" spans="1:13">
      <c r="A292" s="245">
        <v>282</v>
      </c>
      <c r="B292" s="450" t="s">
        <v>131</v>
      </c>
      <c r="C292" s="447">
        <v>1757</v>
      </c>
      <c r="D292" s="448">
        <v>1759.3</v>
      </c>
      <c r="E292" s="448">
        <v>1739.6999999999998</v>
      </c>
      <c r="F292" s="448">
        <v>1722.3999999999999</v>
      </c>
      <c r="G292" s="448">
        <v>1702.7999999999997</v>
      </c>
      <c r="H292" s="448">
        <v>1776.6</v>
      </c>
      <c r="I292" s="448">
        <v>1796.1999999999998</v>
      </c>
      <c r="J292" s="448">
        <v>1813.5</v>
      </c>
      <c r="K292" s="447">
        <v>1778.9</v>
      </c>
      <c r="L292" s="447">
        <v>1742</v>
      </c>
      <c r="M292" s="447">
        <v>36.139069999999997</v>
      </c>
    </row>
    <row r="293" spans="1:13">
      <c r="A293" s="245">
        <v>283</v>
      </c>
      <c r="B293" s="450" t="s">
        <v>132</v>
      </c>
      <c r="C293" s="447">
        <v>90.65</v>
      </c>
      <c r="D293" s="448">
        <v>90.716666666666654</v>
      </c>
      <c r="E293" s="448">
        <v>89.633333333333312</v>
      </c>
      <c r="F293" s="448">
        <v>88.61666666666666</v>
      </c>
      <c r="G293" s="448">
        <v>87.533333333333317</v>
      </c>
      <c r="H293" s="448">
        <v>91.733333333333306</v>
      </c>
      <c r="I293" s="448">
        <v>92.816666666666649</v>
      </c>
      <c r="J293" s="448">
        <v>93.8333333333333</v>
      </c>
      <c r="K293" s="447">
        <v>91.8</v>
      </c>
      <c r="L293" s="447">
        <v>89.7</v>
      </c>
      <c r="M293" s="447">
        <v>117.71484</v>
      </c>
    </row>
    <row r="294" spans="1:13">
      <c r="A294" s="245">
        <v>284</v>
      </c>
      <c r="B294" s="450" t="s">
        <v>259</v>
      </c>
      <c r="C294" s="447">
        <v>2588.1</v>
      </c>
      <c r="D294" s="448">
        <v>2607.0333333333333</v>
      </c>
      <c r="E294" s="448">
        <v>2566.0666666666666</v>
      </c>
      <c r="F294" s="448">
        <v>2544.0333333333333</v>
      </c>
      <c r="G294" s="448">
        <v>2503.0666666666666</v>
      </c>
      <c r="H294" s="448">
        <v>2629.0666666666666</v>
      </c>
      <c r="I294" s="448">
        <v>2670.0333333333328</v>
      </c>
      <c r="J294" s="448">
        <v>2692.0666666666666</v>
      </c>
      <c r="K294" s="447">
        <v>2648</v>
      </c>
      <c r="L294" s="447">
        <v>2585</v>
      </c>
      <c r="M294" s="447">
        <v>1.2240899999999999</v>
      </c>
    </row>
    <row r="295" spans="1:13">
      <c r="A295" s="245">
        <v>285</v>
      </c>
      <c r="B295" s="450" t="s">
        <v>133</v>
      </c>
      <c r="C295" s="447">
        <v>458.4</v>
      </c>
      <c r="D295" s="448">
        <v>457.23333333333335</v>
      </c>
      <c r="E295" s="448">
        <v>453.4666666666667</v>
      </c>
      <c r="F295" s="448">
        <v>448.53333333333336</v>
      </c>
      <c r="G295" s="448">
        <v>444.76666666666671</v>
      </c>
      <c r="H295" s="448">
        <v>462.16666666666669</v>
      </c>
      <c r="I295" s="448">
        <v>465.93333333333334</v>
      </c>
      <c r="J295" s="448">
        <v>470.86666666666667</v>
      </c>
      <c r="K295" s="447">
        <v>461</v>
      </c>
      <c r="L295" s="447">
        <v>452.3</v>
      </c>
      <c r="M295" s="447">
        <v>22.773869999999999</v>
      </c>
    </row>
    <row r="296" spans="1:13">
      <c r="A296" s="245">
        <v>286</v>
      </c>
      <c r="B296" s="450" t="s">
        <v>753</v>
      </c>
      <c r="C296" s="447">
        <v>281.55</v>
      </c>
      <c r="D296" s="448">
        <v>277.78333333333336</v>
      </c>
      <c r="E296" s="448">
        <v>265.76666666666671</v>
      </c>
      <c r="F296" s="448">
        <v>249.98333333333335</v>
      </c>
      <c r="G296" s="448">
        <v>237.9666666666667</v>
      </c>
      <c r="H296" s="448">
        <v>293.56666666666672</v>
      </c>
      <c r="I296" s="448">
        <v>305.58333333333337</v>
      </c>
      <c r="J296" s="448">
        <v>321.36666666666673</v>
      </c>
      <c r="K296" s="447">
        <v>289.8</v>
      </c>
      <c r="L296" s="447">
        <v>262</v>
      </c>
      <c r="M296" s="447">
        <v>22.459790000000002</v>
      </c>
    </row>
    <row r="297" spans="1:13">
      <c r="A297" s="245">
        <v>287</v>
      </c>
      <c r="B297" s="450" t="s">
        <v>428</v>
      </c>
      <c r="C297" s="447">
        <v>6797.65</v>
      </c>
      <c r="D297" s="448">
        <v>6882.5666666666666</v>
      </c>
      <c r="E297" s="448">
        <v>6665.1333333333332</v>
      </c>
      <c r="F297" s="448">
        <v>6532.6166666666668</v>
      </c>
      <c r="G297" s="448">
        <v>6315.1833333333334</v>
      </c>
      <c r="H297" s="448">
        <v>7015.083333333333</v>
      </c>
      <c r="I297" s="448">
        <v>7232.5166666666655</v>
      </c>
      <c r="J297" s="448">
        <v>7365.0333333333328</v>
      </c>
      <c r="K297" s="447">
        <v>7100</v>
      </c>
      <c r="L297" s="447">
        <v>6750.05</v>
      </c>
      <c r="M297" s="447">
        <v>0.14535999999999999</v>
      </c>
    </row>
    <row r="298" spans="1:13">
      <c r="A298" s="245">
        <v>288</v>
      </c>
      <c r="B298" s="450" t="s">
        <v>260</v>
      </c>
      <c r="C298" s="447">
        <v>3664.25</v>
      </c>
      <c r="D298" s="448">
        <v>3667.4166666666665</v>
      </c>
      <c r="E298" s="448">
        <v>3639.833333333333</v>
      </c>
      <c r="F298" s="448">
        <v>3615.4166666666665</v>
      </c>
      <c r="G298" s="448">
        <v>3587.833333333333</v>
      </c>
      <c r="H298" s="448">
        <v>3691.833333333333</v>
      </c>
      <c r="I298" s="448">
        <v>3719.4166666666661</v>
      </c>
      <c r="J298" s="448">
        <v>3743.833333333333</v>
      </c>
      <c r="K298" s="447">
        <v>3695</v>
      </c>
      <c r="L298" s="447">
        <v>3643</v>
      </c>
      <c r="M298" s="447">
        <v>1.6977</v>
      </c>
    </row>
    <row r="299" spans="1:13">
      <c r="A299" s="245">
        <v>289</v>
      </c>
      <c r="B299" s="450" t="s">
        <v>134</v>
      </c>
      <c r="C299" s="447">
        <v>1443.25</v>
      </c>
      <c r="D299" s="448">
        <v>1437.0833333333333</v>
      </c>
      <c r="E299" s="448">
        <v>1416.1666666666665</v>
      </c>
      <c r="F299" s="448">
        <v>1389.0833333333333</v>
      </c>
      <c r="G299" s="448">
        <v>1368.1666666666665</v>
      </c>
      <c r="H299" s="448">
        <v>1464.1666666666665</v>
      </c>
      <c r="I299" s="448">
        <v>1485.083333333333</v>
      </c>
      <c r="J299" s="448">
        <v>1512.1666666666665</v>
      </c>
      <c r="K299" s="447">
        <v>1458</v>
      </c>
      <c r="L299" s="447">
        <v>1410</v>
      </c>
      <c r="M299" s="447">
        <v>50.355379999999997</v>
      </c>
    </row>
    <row r="300" spans="1:13">
      <c r="A300" s="245">
        <v>290</v>
      </c>
      <c r="B300" s="450" t="s">
        <v>429</v>
      </c>
      <c r="C300" s="447">
        <v>514</v>
      </c>
      <c r="D300" s="448">
        <v>508.5</v>
      </c>
      <c r="E300" s="448">
        <v>498.5</v>
      </c>
      <c r="F300" s="448">
        <v>483</v>
      </c>
      <c r="G300" s="448">
        <v>473</v>
      </c>
      <c r="H300" s="448">
        <v>524</v>
      </c>
      <c r="I300" s="448">
        <v>534</v>
      </c>
      <c r="J300" s="448">
        <v>549.5</v>
      </c>
      <c r="K300" s="447">
        <v>518.5</v>
      </c>
      <c r="L300" s="447">
        <v>493</v>
      </c>
      <c r="M300" s="447">
        <v>74.963449999999995</v>
      </c>
    </row>
    <row r="301" spans="1:13">
      <c r="A301" s="245">
        <v>291</v>
      </c>
      <c r="B301" s="450" t="s">
        <v>430</v>
      </c>
      <c r="C301" s="447">
        <v>41</v>
      </c>
      <c r="D301" s="448">
        <v>41.233333333333334</v>
      </c>
      <c r="E301" s="448">
        <v>40.31666666666667</v>
      </c>
      <c r="F301" s="448">
        <v>39.633333333333333</v>
      </c>
      <c r="G301" s="448">
        <v>38.716666666666669</v>
      </c>
      <c r="H301" s="448">
        <v>41.916666666666671</v>
      </c>
      <c r="I301" s="448">
        <v>42.833333333333329</v>
      </c>
      <c r="J301" s="448">
        <v>43.516666666666673</v>
      </c>
      <c r="K301" s="447">
        <v>42.15</v>
      </c>
      <c r="L301" s="447">
        <v>40.549999999999997</v>
      </c>
      <c r="M301" s="447">
        <v>31.940550000000002</v>
      </c>
    </row>
    <row r="302" spans="1:13">
      <c r="A302" s="245">
        <v>292</v>
      </c>
      <c r="B302" s="450" t="s">
        <v>431</v>
      </c>
      <c r="C302" s="447">
        <v>1644.05</v>
      </c>
      <c r="D302" s="448">
        <v>1651.0166666666667</v>
      </c>
      <c r="E302" s="448">
        <v>1623.0333333333333</v>
      </c>
      <c r="F302" s="448">
        <v>1602.0166666666667</v>
      </c>
      <c r="G302" s="448">
        <v>1574.0333333333333</v>
      </c>
      <c r="H302" s="448">
        <v>1672.0333333333333</v>
      </c>
      <c r="I302" s="448">
        <v>1700.0166666666664</v>
      </c>
      <c r="J302" s="448">
        <v>1721.0333333333333</v>
      </c>
      <c r="K302" s="447">
        <v>1679</v>
      </c>
      <c r="L302" s="447">
        <v>1630</v>
      </c>
      <c r="M302" s="447">
        <v>0.86650000000000005</v>
      </c>
    </row>
    <row r="303" spans="1:13">
      <c r="A303" s="245">
        <v>293</v>
      </c>
      <c r="B303" s="450" t="s">
        <v>135</v>
      </c>
      <c r="C303" s="447">
        <v>1198.8</v>
      </c>
      <c r="D303" s="448">
        <v>1210.6666666666665</v>
      </c>
      <c r="E303" s="448">
        <v>1183.7333333333331</v>
      </c>
      <c r="F303" s="448">
        <v>1168.6666666666665</v>
      </c>
      <c r="G303" s="448">
        <v>1141.7333333333331</v>
      </c>
      <c r="H303" s="448">
        <v>1225.7333333333331</v>
      </c>
      <c r="I303" s="448">
        <v>1252.6666666666665</v>
      </c>
      <c r="J303" s="448">
        <v>1267.7333333333331</v>
      </c>
      <c r="K303" s="447">
        <v>1237.5999999999999</v>
      </c>
      <c r="L303" s="447">
        <v>1195.5999999999999</v>
      </c>
      <c r="M303" s="447">
        <v>30.53876</v>
      </c>
    </row>
    <row r="304" spans="1:13">
      <c r="A304" s="245">
        <v>294</v>
      </c>
      <c r="B304" s="450" t="s">
        <v>432</v>
      </c>
      <c r="C304" s="447">
        <v>2225.5</v>
      </c>
      <c r="D304" s="448">
        <v>2178.1333333333332</v>
      </c>
      <c r="E304" s="448">
        <v>2107.2666666666664</v>
      </c>
      <c r="F304" s="448">
        <v>1989.0333333333333</v>
      </c>
      <c r="G304" s="448">
        <v>1918.1666666666665</v>
      </c>
      <c r="H304" s="448">
        <v>2296.3666666666663</v>
      </c>
      <c r="I304" s="448">
        <v>2367.2333333333331</v>
      </c>
      <c r="J304" s="448">
        <v>2485.4666666666662</v>
      </c>
      <c r="K304" s="447">
        <v>2249</v>
      </c>
      <c r="L304" s="447">
        <v>2059.9</v>
      </c>
      <c r="M304" s="447">
        <v>3.8044600000000002</v>
      </c>
    </row>
    <row r="305" spans="1:13">
      <c r="A305" s="245">
        <v>295</v>
      </c>
      <c r="B305" s="450" t="s">
        <v>433</v>
      </c>
      <c r="C305" s="447">
        <v>891.55</v>
      </c>
      <c r="D305" s="448">
        <v>891.35</v>
      </c>
      <c r="E305" s="448">
        <v>883.2</v>
      </c>
      <c r="F305" s="448">
        <v>874.85</v>
      </c>
      <c r="G305" s="448">
        <v>866.7</v>
      </c>
      <c r="H305" s="448">
        <v>899.7</v>
      </c>
      <c r="I305" s="448">
        <v>907.84999999999991</v>
      </c>
      <c r="J305" s="448">
        <v>916.2</v>
      </c>
      <c r="K305" s="447">
        <v>899.5</v>
      </c>
      <c r="L305" s="447">
        <v>883</v>
      </c>
      <c r="M305" s="447">
        <v>0.19683999999999999</v>
      </c>
    </row>
    <row r="306" spans="1:13">
      <c r="A306" s="245">
        <v>296</v>
      </c>
      <c r="B306" s="450" t="s">
        <v>434</v>
      </c>
      <c r="C306" s="447">
        <v>53</v>
      </c>
      <c r="D306" s="448">
        <v>53.216666666666669</v>
      </c>
      <c r="E306" s="448">
        <v>51.683333333333337</v>
      </c>
      <c r="F306" s="448">
        <v>50.366666666666667</v>
      </c>
      <c r="G306" s="448">
        <v>48.833333333333336</v>
      </c>
      <c r="H306" s="448">
        <v>54.533333333333339</v>
      </c>
      <c r="I306" s="448">
        <v>56.06666666666667</v>
      </c>
      <c r="J306" s="448">
        <v>57.38333333333334</v>
      </c>
      <c r="K306" s="447">
        <v>54.75</v>
      </c>
      <c r="L306" s="447">
        <v>51.9</v>
      </c>
      <c r="M306" s="447">
        <v>47.233260000000001</v>
      </c>
    </row>
    <row r="307" spans="1:13">
      <c r="A307" s="245">
        <v>297</v>
      </c>
      <c r="B307" s="450" t="s">
        <v>435</v>
      </c>
      <c r="C307" s="447">
        <v>170.2</v>
      </c>
      <c r="D307" s="448">
        <v>170.54999999999998</v>
      </c>
      <c r="E307" s="448">
        <v>167.09999999999997</v>
      </c>
      <c r="F307" s="448">
        <v>163.99999999999997</v>
      </c>
      <c r="G307" s="448">
        <v>160.54999999999995</v>
      </c>
      <c r="H307" s="448">
        <v>173.64999999999998</v>
      </c>
      <c r="I307" s="448">
        <v>177.09999999999997</v>
      </c>
      <c r="J307" s="448">
        <v>180.2</v>
      </c>
      <c r="K307" s="447">
        <v>174</v>
      </c>
      <c r="L307" s="447">
        <v>167.45</v>
      </c>
      <c r="M307" s="447">
        <v>10.591670000000001</v>
      </c>
    </row>
    <row r="308" spans="1:13">
      <c r="A308" s="245">
        <v>298</v>
      </c>
      <c r="B308" s="450" t="s">
        <v>146</v>
      </c>
      <c r="C308" s="447">
        <v>82458.850000000006</v>
      </c>
      <c r="D308" s="448">
        <v>82586.28333333334</v>
      </c>
      <c r="E308" s="448">
        <v>81872.56666666668</v>
      </c>
      <c r="F308" s="448">
        <v>81286.28333333334</v>
      </c>
      <c r="G308" s="448">
        <v>80572.56666666668</v>
      </c>
      <c r="H308" s="448">
        <v>83172.56666666668</v>
      </c>
      <c r="I308" s="448">
        <v>83886.283333333326</v>
      </c>
      <c r="J308" s="448">
        <v>84472.56666666668</v>
      </c>
      <c r="K308" s="447">
        <v>83300</v>
      </c>
      <c r="L308" s="447">
        <v>82000</v>
      </c>
      <c r="M308" s="447">
        <v>0.15290999999999999</v>
      </c>
    </row>
    <row r="309" spans="1:13">
      <c r="A309" s="245">
        <v>299</v>
      </c>
      <c r="B309" s="450" t="s">
        <v>143</v>
      </c>
      <c r="C309" s="447">
        <v>1141.5</v>
      </c>
      <c r="D309" s="448">
        <v>1144.6666666666667</v>
      </c>
      <c r="E309" s="448">
        <v>1132.3333333333335</v>
      </c>
      <c r="F309" s="448">
        <v>1123.1666666666667</v>
      </c>
      <c r="G309" s="448">
        <v>1110.8333333333335</v>
      </c>
      <c r="H309" s="448">
        <v>1153.8333333333335</v>
      </c>
      <c r="I309" s="448">
        <v>1166.166666666667</v>
      </c>
      <c r="J309" s="448">
        <v>1175.3333333333335</v>
      </c>
      <c r="K309" s="447">
        <v>1157</v>
      </c>
      <c r="L309" s="447">
        <v>1135.5</v>
      </c>
      <c r="M309" s="447">
        <v>6.8180399999999999</v>
      </c>
    </row>
    <row r="310" spans="1:13">
      <c r="A310" s="245">
        <v>300</v>
      </c>
      <c r="B310" s="450" t="s">
        <v>436</v>
      </c>
      <c r="C310" s="447">
        <v>3586.2</v>
      </c>
      <c r="D310" s="448">
        <v>3572.1833333333329</v>
      </c>
      <c r="E310" s="448">
        <v>3544.3666666666659</v>
      </c>
      <c r="F310" s="448">
        <v>3502.5333333333328</v>
      </c>
      <c r="G310" s="448">
        <v>3474.7166666666658</v>
      </c>
      <c r="H310" s="448">
        <v>3614.016666666666</v>
      </c>
      <c r="I310" s="448">
        <v>3641.8333333333326</v>
      </c>
      <c r="J310" s="448">
        <v>3683.6666666666661</v>
      </c>
      <c r="K310" s="447">
        <v>3600</v>
      </c>
      <c r="L310" s="447">
        <v>3530.35</v>
      </c>
      <c r="M310" s="447">
        <v>5.1060000000000001E-2</v>
      </c>
    </row>
    <row r="311" spans="1:13">
      <c r="A311" s="245">
        <v>301</v>
      </c>
      <c r="B311" s="450" t="s">
        <v>437</v>
      </c>
      <c r="C311" s="447">
        <v>292.35000000000002</v>
      </c>
      <c r="D311" s="448">
        <v>293.20000000000005</v>
      </c>
      <c r="E311" s="448">
        <v>290.35000000000008</v>
      </c>
      <c r="F311" s="448">
        <v>288.35000000000002</v>
      </c>
      <c r="G311" s="448">
        <v>285.50000000000006</v>
      </c>
      <c r="H311" s="448">
        <v>295.2000000000001</v>
      </c>
      <c r="I311" s="448">
        <v>298.05</v>
      </c>
      <c r="J311" s="448">
        <v>300.05000000000013</v>
      </c>
      <c r="K311" s="447">
        <v>296.05</v>
      </c>
      <c r="L311" s="447">
        <v>291.2</v>
      </c>
      <c r="M311" s="447">
        <v>0.71714999999999995</v>
      </c>
    </row>
    <row r="312" spans="1:13">
      <c r="A312" s="245">
        <v>302</v>
      </c>
      <c r="B312" s="450" t="s">
        <v>137</v>
      </c>
      <c r="C312" s="447">
        <v>163.05000000000001</v>
      </c>
      <c r="D312" s="448">
        <v>162.76666666666668</v>
      </c>
      <c r="E312" s="448">
        <v>160.53333333333336</v>
      </c>
      <c r="F312" s="448">
        <v>158.01666666666668</v>
      </c>
      <c r="G312" s="448">
        <v>155.78333333333336</v>
      </c>
      <c r="H312" s="448">
        <v>165.28333333333336</v>
      </c>
      <c r="I312" s="448">
        <v>167.51666666666665</v>
      </c>
      <c r="J312" s="448">
        <v>170.03333333333336</v>
      </c>
      <c r="K312" s="447">
        <v>165</v>
      </c>
      <c r="L312" s="447">
        <v>160.25</v>
      </c>
      <c r="M312" s="447">
        <v>121.42753</v>
      </c>
    </row>
    <row r="313" spans="1:13">
      <c r="A313" s="245">
        <v>303</v>
      </c>
      <c r="B313" s="450" t="s">
        <v>136</v>
      </c>
      <c r="C313" s="447">
        <v>810</v>
      </c>
      <c r="D313" s="448">
        <v>813.66666666666663</v>
      </c>
      <c r="E313" s="448">
        <v>803.33333333333326</v>
      </c>
      <c r="F313" s="448">
        <v>796.66666666666663</v>
      </c>
      <c r="G313" s="448">
        <v>786.33333333333326</v>
      </c>
      <c r="H313" s="448">
        <v>820.33333333333326</v>
      </c>
      <c r="I313" s="448">
        <v>830.66666666666652</v>
      </c>
      <c r="J313" s="448">
        <v>837.33333333333326</v>
      </c>
      <c r="K313" s="447">
        <v>824</v>
      </c>
      <c r="L313" s="447">
        <v>807</v>
      </c>
      <c r="M313" s="447">
        <v>34.955329999999996</v>
      </c>
    </row>
    <row r="314" spans="1:13">
      <c r="A314" s="245">
        <v>304</v>
      </c>
      <c r="B314" s="450" t="s">
        <v>438</v>
      </c>
      <c r="C314" s="447">
        <v>186.25</v>
      </c>
      <c r="D314" s="448">
        <v>186.79999999999998</v>
      </c>
      <c r="E314" s="448">
        <v>183.79999999999995</v>
      </c>
      <c r="F314" s="448">
        <v>181.34999999999997</v>
      </c>
      <c r="G314" s="448">
        <v>178.34999999999994</v>
      </c>
      <c r="H314" s="448">
        <v>189.24999999999997</v>
      </c>
      <c r="I314" s="448">
        <v>192.25000000000003</v>
      </c>
      <c r="J314" s="448">
        <v>194.7</v>
      </c>
      <c r="K314" s="447">
        <v>189.8</v>
      </c>
      <c r="L314" s="447">
        <v>184.35</v>
      </c>
      <c r="M314" s="447">
        <v>2.02826</v>
      </c>
    </row>
    <row r="315" spans="1:13">
      <c r="A315" s="245">
        <v>305</v>
      </c>
      <c r="B315" s="450" t="s">
        <v>439</v>
      </c>
      <c r="C315" s="447">
        <v>219.75</v>
      </c>
      <c r="D315" s="448">
        <v>222.58333333333334</v>
      </c>
      <c r="E315" s="448">
        <v>215.76666666666668</v>
      </c>
      <c r="F315" s="448">
        <v>211.78333333333333</v>
      </c>
      <c r="G315" s="448">
        <v>204.96666666666667</v>
      </c>
      <c r="H315" s="448">
        <v>226.56666666666669</v>
      </c>
      <c r="I315" s="448">
        <v>233.38333333333335</v>
      </c>
      <c r="J315" s="448">
        <v>237.3666666666667</v>
      </c>
      <c r="K315" s="447">
        <v>229.4</v>
      </c>
      <c r="L315" s="447">
        <v>218.6</v>
      </c>
      <c r="M315" s="447">
        <v>4.9340900000000003</v>
      </c>
    </row>
    <row r="316" spans="1:13">
      <c r="A316" s="245">
        <v>306</v>
      </c>
      <c r="B316" s="450" t="s">
        <v>440</v>
      </c>
      <c r="C316" s="447">
        <v>540.9</v>
      </c>
      <c r="D316" s="448">
        <v>538.30000000000007</v>
      </c>
      <c r="E316" s="448">
        <v>531.60000000000014</v>
      </c>
      <c r="F316" s="448">
        <v>522.30000000000007</v>
      </c>
      <c r="G316" s="448">
        <v>515.60000000000014</v>
      </c>
      <c r="H316" s="448">
        <v>547.60000000000014</v>
      </c>
      <c r="I316" s="448">
        <v>554.30000000000018</v>
      </c>
      <c r="J316" s="448">
        <v>563.60000000000014</v>
      </c>
      <c r="K316" s="447">
        <v>545</v>
      </c>
      <c r="L316" s="447">
        <v>529</v>
      </c>
      <c r="M316" s="447">
        <v>0.94608000000000003</v>
      </c>
    </row>
    <row r="317" spans="1:13">
      <c r="A317" s="245">
        <v>307</v>
      </c>
      <c r="B317" s="450" t="s">
        <v>138</v>
      </c>
      <c r="C317" s="447">
        <v>160.35</v>
      </c>
      <c r="D317" s="448">
        <v>160.31666666666669</v>
      </c>
      <c r="E317" s="448">
        <v>159.13333333333338</v>
      </c>
      <c r="F317" s="448">
        <v>157.91666666666669</v>
      </c>
      <c r="G317" s="448">
        <v>156.73333333333338</v>
      </c>
      <c r="H317" s="448">
        <v>161.53333333333339</v>
      </c>
      <c r="I317" s="448">
        <v>162.71666666666673</v>
      </c>
      <c r="J317" s="448">
        <v>163.93333333333339</v>
      </c>
      <c r="K317" s="447">
        <v>161.5</v>
      </c>
      <c r="L317" s="447">
        <v>159.1</v>
      </c>
      <c r="M317" s="447">
        <v>29.555430000000001</v>
      </c>
    </row>
    <row r="318" spans="1:13">
      <c r="A318" s="245">
        <v>308</v>
      </c>
      <c r="B318" s="450" t="s">
        <v>261</v>
      </c>
      <c r="C318" s="447">
        <v>50.7</v>
      </c>
      <c r="D318" s="448">
        <v>51.033333333333339</v>
      </c>
      <c r="E318" s="448">
        <v>49.866666666666674</v>
      </c>
      <c r="F318" s="448">
        <v>49.033333333333339</v>
      </c>
      <c r="G318" s="448">
        <v>47.866666666666674</v>
      </c>
      <c r="H318" s="448">
        <v>51.866666666666674</v>
      </c>
      <c r="I318" s="448">
        <v>53.033333333333346</v>
      </c>
      <c r="J318" s="448">
        <v>53.866666666666674</v>
      </c>
      <c r="K318" s="447">
        <v>52.2</v>
      </c>
      <c r="L318" s="447">
        <v>50.2</v>
      </c>
      <c r="M318" s="447">
        <v>48.018540000000002</v>
      </c>
    </row>
    <row r="319" spans="1:13">
      <c r="A319" s="245">
        <v>309</v>
      </c>
      <c r="B319" s="450" t="s">
        <v>139</v>
      </c>
      <c r="C319" s="447">
        <v>460.1</v>
      </c>
      <c r="D319" s="448">
        <v>460.05</v>
      </c>
      <c r="E319" s="448">
        <v>456.75</v>
      </c>
      <c r="F319" s="448">
        <v>453.4</v>
      </c>
      <c r="G319" s="448">
        <v>450.09999999999997</v>
      </c>
      <c r="H319" s="448">
        <v>463.40000000000003</v>
      </c>
      <c r="I319" s="448">
        <v>466.7000000000001</v>
      </c>
      <c r="J319" s="448">
        <v>470.05000000000007</v>
      </c>
      <c r="K319" s="447">
        <v>463.35</v>
      </c>
      <c r="L319" s="447">
        <v>456.7</v>
      </c>
      <c r="M319" s="447">
        <v>8.3442000000000007</v>
      </c>
    </row>
    <row r="320" spans="1:13">
      <c r="A320" s="245">
        <v>310</v>
      </c>
      <c r="B320" s="450" t="s">
        <v>140</v>
      </c>
      <c r="C320" s="447">
        <v>6871.6</v>
      </c>
      <c r="D320" s="448">
        <v>6879.5333333333328</v>
      </c>
      <c r="E320" s="448">
        <v>6794.0666666666657</v>
      </c>
      <c r="F320" s="448">
        <v>6716.5333333333328</v>
      </c>
      <c r="G320" s="448">
        <v>6631.0666666666657</v>
      </c>
      <c r="H320" s="448">
        <v>6957.0666666666657</v>
      </c>
      <c r="I320" s="448">
        <v>7042.5333333333328</v>
      </c>
      <c r="J320" s="448">
        <v>7120.0666666666657</v>
      </c>
      <c r="K320" s="447">
        <v>6965</v>
      </c>
      <c r="L320" s="447">
        <v>6802</v>
      </c>
      <c r="M320" s="447">
        <v>10.274839999999999</v>
      </c>
    </row>
    <row r="321" spans="1:13">
      <c r="A321" s="245">
        <v>311</v>
      </c>
      <c r="B321" s="450" t="s">
        <v>142</v>
      </c>
      <c r="C321" s="447">
        <v>900.35</v>
      </c>
      <c r="D321" s="448">
        <v>903.66666666666663</v>
      </c>
      <c r="E321" s="448">
        <v>892.43333333333328</v>
      </c>
      <c r="F321" s="448">
        <v>884.51666666666665</v>
      </c>
      <c r="G321" s="448">
        <v>873.2833333333333</v>
      </c>
      <c r="H321" s="448">
        <v>911.58333333333326</v>
      </c>
      <c r="I321" s="448">
        <v>922.81666666666661</v>
      </c>
      <c r="J321" s="448">
        <v>930.73333333333323</v>
      </c>
      <c r="K321" s="447">
        <v>914.9</v>
      </c>
      <c r="L321" s="447">
        <v>895.75</v>
      </c>
      <c r="M321" s="447">
        <v>3.7219600000000002</v>
      </c>
    </row>
    <row r="322" spans="1:13">
      <c r="A322" s="245">
        <v>312</v>
      </c>
      <c r="B322" s="450" t="s">
        <v>441</v>
      </c>
      <c r="C322" s="447">
        <v>2339.4</v>
      </c>
      <c r="D322" s="448">
        <v>2324.2333333333331</v>
      </c>
      <c r="E322" s="448">
        <v>2298.4666666666662</v>
      </c>
      <c r="F322" s="448">
        <v>2257.5333333333333</v>
      </c>
      <c r="G322" s="448">
        <v>2231.7666666666664</v>
      </c>
      <c r="H322" s="448">
        <v>2365.1666666666661</v>
      </c>
      <c r="I322" s="448">
        <v>2390.9333333333334</v>
      </c>
      <c r="J322" s="448">
        <v>2431.8666666666659</v>
      </c>
      <c r="K322" s="447">
        <v>2350</v>
      </c>
      <c r="L322" s="447">
        <v>2283.3000000000002</v>
      </c>
      <c r="M322" s="447">
        <v>0.40347</v>
      </c>
    </row>
    <row r="323" spans="1:13">
      <c r="A323" s="245">
        <v>313</v>
      </c>
      <c r="B323" s="450" t="s">
        <v>144</v>
      </c>
      <c r="C323" s="447">
        <v>2136.6999999999998</v>
      </c>
      <c r="D323" s="448">
        <v>2134.0833333333335</v>
      </c>
      <c r="E323" s="448">
        <v>2116.666666666667</v>
      </c>
      <c r="F323" s="448">
        <v>2096.6333333333337</v>
      </c>
      <c r="G323" s="448">
        <v>2079.2166666666672</v>
      </c>
      <c r="H323" s="448">
        <v>2154.1166666666668</v>
      </c>
      <c r="I323" s="448">
        <v>2171.5333333333338</v>
      </c>
      <c r="J323" s="448">
        <v>2191.5666666666666</v>
      </c>
      <c r="K323" s="447">
        <v>2151.5</v>
      </c>
      <c r="L323" s="447">
        <v>2114.0500000000002</v>
      </c>
      <c r="M323" s="447">
        <v>6.5902900000000004</v>
      </c>
    </row>
    <row r="324" spans="1:13">
      <c r="A324" s="245">
        <v>314</v>
      </c>
      <c r="B324" s="450" t="s">
        <v>442</v>
      </c>
      <c r="C324" s="447">
        <v>112.7</v>
      </c>
      <c r="D324" s="448">
        <v>112.46666666666665</v>
      </c>
      <c r="E324" s="448">
        <v>110.23333333333331</v>
      </c>
      <c r="F324" s="448">
        <v>107.76666666666665</v>
      </c>
      <c r="G324" s="448">
        <v>105.5333333333333</v>
      </c>
      <c r="H324" s="448">
        <v>114.93333333333331</v>
      </c>
      <c r="I324" s="448">
        <v>117.16666666666666</v>
      </c>
      <c r="J324" s="448">
        <v>119.63333333333331</v>
      </c>
      <c r="K324" s="447">
        <v>114.7</v>
      </c>
      <c r="L324" s="447">
        <v>110</v>
      </c>
      <c r="M324" s="447">
        <v>6.4039799999999998</v>
      </c>
    </row>
    <row r="325" spans="1:13">
      <c r="A325" s="245">
        <v>315</v>
      </c>
      <c r="B325" s="450" t="s">
        <v>443</v>
      </c>
      <c r="C325" s="447">
        <v>569</v>
      </c>
      <c r="D325" s="448">
        <v>572.25</v>
      </c>
      <c r="E325" s="448">
        <v>559.79999999999995</v>
      </c>
      <c r="F325" s="448">
        <v>550.59999999999991</v>
      </c>
      <c r="G325" s="448">
        <v>538.14999999999986</v>
      </c>
      <c r="H325" s="448">
        <v>581.45000000000005</v>
      </c>
      <c r="I325" s="448">
        <v>593.90000000000009</v>
      </c>
      <c r="J325" s="448">
        <v>603.10000000000014</v>
      </c>
      <c r="K325" s="447">
        <v>584.70000000000005</v>
      </c>
      <c r="L325" s="447">
        <v>563.04999999999995</v>
      </c>
      <c r="M325" s="447">
        <v>5.8180100000000001</v>
      </c>
    </row>
    <row r="326" spans="1:13">
      <c r="A326" s="245">
        <v>316</v>
      </c>
      <c r="B326" s="450" t="s">
        <v>754</v>
      </c>
      <c r="C326" s="447">
        <v>199.15</v>
      </c>
      <c r="D326" s="448">
        <v>199.71666666666667</v>
      </c>
      <c r="E326" s="448">
        <v>197.53333333333333</v>
      </c>
      <c r="F326" s="448">
        <v>195.91666666666666</v>
      </c>
      <c r="G326" s="448">
        <v>193.73333333333332</v>
      </c>
      <c r="H326" s="448">
        <v>201.33333333333334</v>
      </c>
      <c r="I326" s="448">
        <v>203.51666666666668</v>
      </c>
      <c r="J326" s="448">
        <v>205.13333333333335</v>
      </c>
      <c r="K326" s="447">
        <v>201.9</v>
      </c>
      <c r="L326" s="447">
        <v>198.1</v>
      </c>
      <c r="M326" s="447">
        <v>4.0102000000000002</v>
      </c>
    </row>
    <row r="327" spans="1:13">
      <c r="A327" s="245">
        <v>317</v>
      </c>
      <c r="B327" s="450" t="s">
        <v>145</v>
      </c>
      <c r="C327" s="447">
        <v>240.5</v>
      </c>
      <c r="D327" s="448">
        <v>242.6</v>
      </c>
      <c r="E327" s="448">
        <v>237.89999999999998</v>
      </c>
      <c r="F327" s="448">
        <v>235.29999999999998</v>
      </c>
      <c r="G327" s="448">
        <v>230.59999999999997</v>
      </c>
      <c r="H327" s="448">
        <v>245.2</v>
      </c>
      <c r="I327" s="448">
        <v>249.89999999999998</v>
      </c>
      <c r="J327" s="448">
        <v>252.5</v>
      </c>
      <c r="K327" s="447">
        <v>247.3</v>
      </c>
      <c r="L327" s="447">
        <v>240</v>
      </c>
      <c r="M327" s="447">
        <v>137.20401000000001</v>
      </c>
    </row>
    <row r="328" spans="1:13">
      <c r="A328" s="245">
        <v>318</v>
      </c>
      <c r="B328" s="450" t="s">
        <v>444</v>
      </c>
      <c r="C328" s="447">
        <v>840.45</v>
      </c>
      <c r="D328" s="448">
        <v>840.93333333333339</v>
      </c>
      <c r="E328" s="448">
        <v>821.86666666666679</v>
      </c>
      <c r="F328" s="448">
        <v>803.28333333333342</v>
      </c>
      <c r="G328" s="448">
        <v>784.21666666666681</v>
      </c>
      <c r="H328" s="448">
        <v>859.51666666666677</v>
      </c>
      <c r="I328" s="448">
        <v>878.58333333333337</v>
      </c>
      <c r="J328" s="448">
        <v>897.16666666666674</v>
      </c>
      <c r="K328" s="447">
        <v>860</v>
      </c>
      <c r="L328" s="447">
        <v>822.35</v>
      </c>
      <c r="M328" s="447">
        <v>12.81127</v>
      </c>
    </row>
    <row r="329" spans="1:13">
      <c r="A329" s="245">
        <v>319</v>
      </c>
      <c r="B329" s="450" t="s">
        <v>262</v>
      </c>
      <c r="C329" s="447">
        <v>1829.95</v>
      </c>
      <c r="D329" s="448">
        <v>1824.9000000000003</v>
      </c>
      <c r="E329" s="448">
        <v>1805.1500000000005</v>
      </c>
      <c r="F329" s="448">
        <v>1780.3500000000001</v>
      </c>
      <c r="G329" s="448">
        <v>1760.6000000000004</v>
      </c>
      <c r="H329" s="448">
        <v>1849.7000000000007</v>
      </c>
      <c r="I329" s="448">
        <v>1869.4500000000003</v>
      </c>
      <c r="J329" s="448">
        <v>1894.2500000000009</v>
      </c>
      <c r="K329" s="447">
        <v>1844.65</v>
      </c>
      <c r="L329" s="447">
        <v>1800.1</v>
      </c>
      <c r="M329" s="447">
        <v>5.8134600000000001</v>
      </c>
    </row>
    <row r="330" spans="1:13">
      <c r="A330" s="245">
        <v>320</v>
      </c>
      <c r="B330" s="450" t="s">
        <v>445</v>
      </c>
      <c r="C330" s="447">
        <v>1587</v>
      </c>
      <c r="D330" s="448">
        <v>1578.8500000000001</v>
      </c>
      <c r="E330" s="448">
        <v>1553.7000000000003</v>
      </c>
      <c r="F330" s="448">
        <v>1520.4</v>
      </c>
      <c r="G330" s="448">
        <v>1495.2500000000002</v>
      </c>
      <c r="H330" s="448">
        <v>1612.1500000000003</v>
      </c>
      <c r="I330" s="448">
        <v>1637.3000000000004</v>
      </c>
      <c r="J330" s="448">
        <v>1670.6000000000004</v>
      </c>
      <c r="K330" s="447">
        <v>1604</v>
      </c>
      <c r="L330" s="447">
        <v>1545.55</v>
      </c>
      <c r="M330" s="447">
        <v>3.9614500000000001</v>
      </c>
    </row>
    <row r="331" spans="1:13">
      <c r="A331" s="245">
        <v>321</v>
      </c>
      <c r="B331" s="450" t="s">
        <v>147</v>
      </c>
      <c r="C331" s="447">
        <v>1268.05</v>
      </c>
      <c r="D331" s="448">
        <v>1262.2833333333333</v>
      </c>
      <c r="E331" s="448">
        <v>1249.7666666666667</v>
      </c>
      <c r="F331" s="448">
        <v>1231.4833333333333</v>
      </c>
      <c r="G331" s="448">
        <v>1218.9666666666667</v>
      </c>
      <c r="H331" s="448">
        <v>1280.5666666666666</v>
      </c>
      <c r="I331" s="448">
        <v>1293.083333333333</v>
      </c>
      <c r="J331" s="448">
        <v>1311.3666666666666</v>
      </c>
      <c r="K331" s="447">
        <v>1274.8</v>
      </c>
      <c r="L331" s="447">
        <v>1244</v>
      </c>
      <c r="M331" s="447">
        <v>9.5215599999999991</v>
      </c>
    </row>
    <row r="332" spans="1:13">
      <c r="A332" s="245">
        <v>322</v>
      </c>
      <c r="B332" s="450" t="s">
        <v>263</v>
      </c>
      <c r="C332" s="447">
        <v>1083.1500000000001</v>
      </c>
      <c r="D332" s="448">
        <v>1115.0999999999999</v>
      </c>
      <c r="E332" s="448">
        <v>1042.1499999999999</v>
      </c>
      <c r="F332" s="448">
        <v>1001.1499999999999</v>
      </c>
      <c r="G332" s="448">
        <v>928.19999999999982</v>
      </c>
      <c r="H332" s="448">
        <v>1156.0999999999999</v>
      </c>
      <c r="I332" s="448">
        <v>1229.0499999999997</v>
      </c>
      <c r="J332" s="448">
        <v>1270.05</v>
      </c>
      <c r="K332" s="447">
        <v>1188.05</v>
      </c>
      <c r="L332" s="447">
        <v>1074.0999999999999</v>
      </c>
      <c r="M332" s="447">
        <v>78.915270000000007</v>
      </c>
    </row>
    <row r="333" spans="1:13">
      <c r="A333" s="245">
        <v>323</v>
      </c>
      <c r="B333" s="450" t="s">
        <v>149</v>
      </c>
      <c r="C333" s="447">
        <v>48.95</v>
      </c>
      <c r="D333" s="448">
        <v>49.116666666666667</v>
      </c>
      <c r="E333" s="448">
        <v>48.583333333333336</v>
      </c>
      <c r="F333" s="448">
        <v>48.216666666666669</v>
      </c>
      <c r="G333" s="448">
        <v>47.683333333333337</v>
      </c>
      <c r="H333" s="448">
        <v>49.483333333333334</v>
      </c>
      <c r="I333" s="448">
        <v>50.016666666666666</v>
      </c>
      <c r="J333" s="448">
        <v>50.383333333333333</v>
      </c>
      <c r="K333" s="447">
        <v>49.65</v>
      </c>
      <c r="L333" s="447">
        <v>48.75</v>
      </c>
      <c r="M333" s="447">
        <v>91.481570000000005</v>
      </c>
    </row>
    <row r="334" spans="1:13">
      <c r="A334" s="245">
        <v>324</v>
      </c>
      <c r="B334" s="450" t="s">
        <v>150</v>
      </c>
      <c r="C334" s="447">
        <v>85.4</v>
      </c>
      <c r="D334" s="448">
        <v>86.683333333333337</v>
      </c>
      <c r="E334" s="448">
        <v>83.866666666666674</v>
      </c>
      <c r="F334" s="448">
        <v>82.333333333333343</v>
      </c>
      <c r="G334" s="448">
        <v>79.51666666666668</v>
      </c>
      <c r="H334" s="448">
        <v>88.216666666666669</v>
      </c>
      <c r="I334" s="448">
        <v>91.033333333333331</v>
      </c>
      <c r="J334" s="448">
        <v>92.566666666666663</v>
      </c>
      <c r="K334" s="447">
        <v>89.5</v>
      </c>
      <c r="L334" s="447">
        <v>85.15</v>
      </c>
      <c r="M334" s="447">
        <v>87.139189999999999</v>
      </c>
    </row>
    <row r="335" spans="1:13">
      <c r="A335" s="245">
        <v>325</v>
      </c>
      <c r="B335" s="450" t="s">
        <v>446</v>
      </c>
      <c r="C335" s="447">
        <v>536.45000000000005</v>
      </c>
      <c r="D335" s="448">
        <v>535.30000000000007</v>
      </c>
      <c r="E335" s="448">
        <v>525.60000000000014</v>
      </c>
      <c r="F335" s="448">
        <v>514.75000000000011</v>
      </c>
      <c r="G335" s="448">
        <v>505.05000000000018</v>
      </c>
      <c r="H335" s="448">
        <v>546.15000000000009</v>
      </c>
      <c r="I335" s="448">
        <v>555.85000000000014</v>
      </c>
      <c r="J335" s="448">
        <v>566.70000000000005</v>
      </c>
      <c r="K335" s="447">
        <v>545</v>
      </c>
      <c r="L335" s="447">
        <v>524.45000000000005</v>
      </c>
      <c r="M335" s="447">
        <v>1.6876100000000001</v>
      </c>
    </row>
    <row r="336" spans="1:13">
      <c r="A336" s="245">
        <v>326</v>
      </c>
      <c r="B336" s="450" t="s">
        <v>264</v>
      </c>
      <c r="C336" s="447">
        <v>25.55</v>
      </c>
      <c r="D336" s="448">
        <v>25.616666666666664</v>
      </c>
      <c r="E336" s="448">
        <v>25.433333333333326</v>
      </c>
      <c r="F336" s="448">
        <v>25.316666666666663</v>
      </c>
      <c r="G336" s="448">
        <v>25.133333333333326</v>
      </c>
      <c r="H336" s="448">
        <v>25.733333333333327</v>
      </c>
      <c r="I336" s="448">
        <v>25.916666666666664</v>
      </c>
      <c r="J336" s="448">
        <v>26.033333333333328</v>
      </c>
      <c r="K336" s="447">
        <v>25.8</v>
      </c>
      <c r="L336" s="447">
        <v>25.5</v>
      </c>
      <c r="M336" s="447">
        <v>31.848990000000001</v>
      </c>
    </row>
    <row r="337" spans="1:13">
      <c r="A337" s="245">
        <v>327</v>
      </c>
      <c r="B337" s="450" t="s">
        <v>447</v>
      </c>
      <c r="C337" s="447">
        <v>61</v>
      </c>
      <c r="D337" s="448">
        <v>61.433333333333337</v>
      </c>
      <c r="E337" s="448">
        <v>60.166666666666671</v>
      </c>
      <c r="F337" s="448">
        <v>59.333333333333336</v>
      </c>
      <c r="G337" s="448">
        <v>58.06666666666667</v>
      </c>
      <c r="H337" s="448">
        <v>62.266666666666673</v>
      </c>
      <c r="I337" s="448">
        <v>63.533333333333339</v>
      </c>
      <c r="J337" s="448">
        <v>64.366666666666674</v>
      </c>
      <c r="K337" s="447">
        <v>62.7</v>
      </c>
      <c r="L337" s="447">
        <v>60.6</v>
      </c>
      <c r="M337" s="447">
        <v>72.86506</v>
      </c>
    </row>
    <row r="338" spans="1:13">
      <c r="A338" s="245">
        <v>328</v>
      </c>
      <c r="B338" s="450" t="s">
        <v>152</v>
      </c>
      <c r="C338" s="447">
        <v>182.85</v>
      </c>
      <c r="D338" s="448">
        <v>179.45000000000002</v>
      </c>
      <c r="E338" s="448">
        <v>174.90000000000003</v>
      </c>
      <c r="F338" s="448">
        <v>166.95000000000002</v>
      </c>
      <c r="G338" s="448">
        <v>162.40000000000003</v>
      </c>
      <c r="H338" s="448">
        <v>187.40000000000003</v>
      </c>
      <c r="I338" s="448">
        <v>191.95000000000005</v>
      </c>
      <c r="J338" s="448">
        <v>199.90000000000003</v>
      </c>
      <c r="K338" s="447">
        <v>184</v>
      </c>
      <c r="L338" s="447">
        <v>171.5</v>
      </c>
      <c r="M338" s="447">
        <v>232.12079</v>
      </c>
    </row>
    <row r="339" spans="1:13">
      <c r="A339" s="245">
        <v>329</v>
      </c>
      <c r="B339" s="450" t="s">
        <v>694</v>
      </c>
      <c r="C339" s="447">
        <v>215.65</v>
      </c>
      <c r="D339" s="448">
        <v>216.35</v>
      </c>
      <c r="E339" s="448">
        <v>214.29999999999998</v>
      </c>
      <c r="F339" s="448">
        <v>212.95</v>
      </c>
      <c r="G339" s="448">
        <v>210.89999999999998</v>
      </c>
      <c r="H339" s="448">
        <v>217.7</v>
      </c>
      <c r="I339" s="448">
        <v>219.75</v>
      </c>
      <c r="J339" s="448">
        <v>221.1</v>
      </c>
      <c r="K339" s="447">
        <v>218.4</v>
      </c>
      <c r="L339" s="447">
        <v>215</v>
      </c>
      <c r="M339" s="447">
        <v>6.55077</v>
      </c>
    </row>
    <row r="340" spans="1:13">
      <c r="A340" s="245">
        <v>330</v>
      </c>
      <c r="B340" s="450" t="s">
        <v>153</v>
      </c>
      <c r="C340" s="447">
        <v>112.9</v>
      </c>
      <c r="D340" s="448">
        <v>112.96666666666668</v>
      </c>
      <c r="E340" s="448">
        <v>111.98333333333336</v>
      </c>
      <c r="F340" s="448">
        <v>111.06666666666668</v>
      </c>
      <c r="G340" s="448">
        <v>110.08333333333336</v>
      </c>
      <c r="H340" s="448">
        <v>113.88333333333337</v>
      </c>
      <c r="I340" s="448">
        <v>114.86666666666669</v>
      </c>
      <c r="J340" s="448">
        <v>115.78333333333337</v>
      </c>
      <c r="K340" s="447">
        <v>113.95</v>
      </c>
      <c r="L340" s="447">
        <v>112.05</v>
      </c>
      <c r="M340" s="447">
        <v>113.41267999999999</v>
      </c>
    </row>
    <row r="341" spans="1:13">
      <c r="A341" s="245">
        <v>331</v>
      </c>
      <c r="B341" s="450" t="s">
        <v>448</v>
      </c>
      <c r="C341" s="447">
        <v>435.2</v>
      </c>
      <c r="D341" s="448">
        <v>434.36666666666662</v>
      </c>
      <c r="E341" s="448">
        <v>429.83333333333326</v>
      </c>
      <c r="F341" s="448">
        <v>424.46666666666664</v>
      </c>
      <c r="G341" s="448">
        <v>419.93333333333328</v>
      </c>
      <c r="H341" s="448">
        <v>439.73333333333323</v>
      </c>
      <c r="I341" s="448">
        <v>444.26666666666665</v>
      </c>
      <c r="J341" s="448">
        <v>449.63333333333321</v>
      </c>
      <c r="K341" s="447">
        <v>438.9</v>
      </c>
      <c r="L341" s="447">
        <v>429</v>
      </c>
      <c r="M341" s="447">
        <v>3.6080800000000002</v>
      </c>
    </row>
    <row r="342" spans="1:13">
      <c r="A342" s="245">
        <v>332</v>
      </c>
      <c r="B342" s="450" t="s">
        <v>148</v>
      </c>
      <c r="C342" s="447">
        <v>73.2</v>
      </c>
      <c r="D342" s="448">
        <v>72.083333333333329</v>
      </c>
      <c r="E342" s="448">
        <v>70.36666666666666</v>
      </c>
      <c r="F342" s="448">
        <v>67.533333333333331</v>
      </c>
      <c r="G342" s="448">
        <v>65.816666666666663</v>
      </c>
      <c r="H342" s="448">
        <v>74.916666666666657</v>
      </c>
      <c r="I342" s="448">
        <v>76.633333333333326</v>
      </c>
      <c r="J342" s="448">
        <v>79.466666666666654</v>
      </c>
      <c r="K342" s="447">
        <v>73.8</v>
      </c>
      <c r="L342" s="447">
        <v>69.25</v>
      </c>
      <c r="M342" s="447">
        <v>372.18202000000002</v>
      </c>
    </row>
    <row r="343" spans="1:13">
      <c r="A343" s="245">
        <v>333</v>
      </c>
      <c r="B343" s="450" t="s">
        <v>449</v>
      </c>
      <c r="C343" s="447">
        <v>66.849999999999994</v>
      </c>
      <c r="D343" s="448">
        <v>67.05</v>
      </c>
      <c r="E343" s="448">
        <v>66.099999999999994</v>
      </c>
      <c r="F343" s="448">
        <v>65.349999999999994</v>
      </c>
      <c r="G343" s="448">
        <v>64.399999999999991</v>
      </c>
      <c r="H343" s="448">
        <v>67.8</v>
      </c>
      <c r="I343" s="448">
        <v>68.750000000000014</v>
      </c>
      <c r="J343" s="448">
        <v>69.5</v>
      </c>
      <c r="K343" s="447">
        <v>68</v>
      </c>
      <c r="L343" s="447">
        <v>66.3</v>
      </c>
      <c r="M343" s="447">
        <v>26.6661</v>
      </c>
    </row>
    <row r="344" spans="1:13">
      <c r="A344" s="245">
        <v>334</v>
      </c>
      <c r="B344" s="450" t="s">
        <v>450</v>
      </c>
      <c r="C344" s="447">
        <v>3210.9</v>
      </c>
      <c r="D344" s="448">
        <v>3208.4</v>
      </c>
      <c r="E344" s="448">
        <v>3186.8500000000004</v>
      </c>
      <c r="F344" s="448">
        <v>3162.8</v>
      </c>
      <c r="G344" s="448">
        <v>3141.2500000000005</v>
      </c>
      <c r="H344" s="448">
        <v>3232.4500000000003</v>
      </c>
      <c r="I344" s="448">
        <v>3254.0000000000005</v>
      </c>
      <c r="J344" s="448">
        <v>3278.05</v>
      </c>
      <c r="K344" s="447">
        <v>3229.95</v>
      </c>
      <c r="L344" s="447">
        <v>3184.35</v>
      </c>
      <c r="M344" s="447">
        <v>1.1789799999999999</v>
      </c>
    </row>
    <row r="345" spans="1:13">
      <c r="A345" s="245">
        <v>335</v>
      </c>
      <c r="B345" s="450" t="s">
        <v>755</v>
      </c>
      <c r="C345" s="447">
        <v>79.5</v>
      </c>
      <c r="D345" s="448">
        <v>78.88333333333334</v>
      </c>
      <c r="E345" s="448">
        <v>77.26666666666668</v>
      </c>
      <c r="F345" s="448">
        <v>75.033333333333346</v>
      </c>
      <c r="G345" s="448">
        <v>73.416666666666686</v>
      </c>
      <c r="H345" s="448">
        <v>81.116666666666674</v>
      </c>
      <c r="I345" s="448">
        <v>82.73333333333332</v>
      </c>
      <c r="J345" s="448">
        <v>84.966666666666669</v>
      </c>
      <c r="K345" s="447">
        <v>80.5</v>
      </c>
      <c r="L345" s="447">
        <v>76.650000000000006</v>
      </c>
      <c r="M345" s="447">
        <v>3.7481599999999999</v>
      </c>
    </row>
    <row r="346" spans="1:13">
      <c r="A346" s="245">
        <v>336</v>
      </c>
      <c r="B346" s="450" t="s">
        <v>151</v>
      </c>
      <c r="C346" s="447">
        <v>17360.3</v>
      </c>
      <c r="D346" s="448">
        <v>17416.366666666665</v>
      </c>
      <c r="E346" s="448">
        <v>17244.683333333331</v>
      </c>
      <c r="F346" s="448">
        <v>17129.066666666666</v>
      </c>
      <c r="G346" s="448">
        <v>16957.383333333331</v>
      </c>
      <c r="H346" s="448">
        <v>17531.98333333333</v>
      </c>
      <c r="I346" s="448">
        <v>17703.666666666664</v>
      </c>
      <c r="J346" s="448">
        <v>17819.283333333329</v>
      </c>
      <c r="K346" s="447">
        <v>17588.05</v>
      </c>
      <c r="L346" s="447">
        <v>17300.75</v>
      </c>
      <c r="M346" s="447">
        <v>0.57206000000000001</v>
      </c>
    </row>
    <row r="347" spans="1:13">
      <c r="A347" s="245">
        <v>337</v>
      </c>
      <c r="B347" s="450" t="s">
        <v>791</v>
      </c>
      <c r="C347" s="447">
        <v>39.9</v>
      </c>
      <c r="D347" s="448">
        <v>40.383333333333333</v>
      </c>
      <c r="E347" s="448">
        <v>39.266666666666666</v>
      </c>
      <c r="F347" s="448">
        <v>38.633333333333333</v>
      </c>
      <c r="G347" s="448">
        <v>37.516666666666666</v>
      </c>
      <c r="H347" s="448">
        <v>41.016666666666666</v>
      </c>
      <c r="I347" s="448">
        <v>42.133333333333326</v>
      </c>
      <c r="J347" s="448">
        <v>42.766666666666666</v>
      </c>
      <c r="K347" s="447">
        <v>41.5</v>
      </c>
      <c r="L347" s="447">
        <v>39.75</v>
      </c>
      <c r="M347" s="447">
        <v>25.889900000000001</v>
      </c>
    </row>
    <row r="348" spans="1:13">
      <c r="A348" s="245">
        <v>338</v>
      </c>
      <c r="B348" s="450" t="s">
        <v>451</v>
      </c>
      <c r="C348" s="447">
        <v>2210.65</v>
      </c>
      <c r="D348" s="448">
        <v>2216.5499999999997</v>
      </c>
      <c r="E348" s="448">
        <v>2184.0999999999995</v>
      </c>
      <c r="F348" s="448">
        <v>2157.5499999999997</v>
      </c>
      <c r="G348" s="448">
        <v>2125.0999999999995</v>
      </c>
      <c r="H348" s="448">
        <v>2243.0999999999995</v>
      </c>
      <c r="I348" s="448">
        <v>2275.5499999999993</v>
      </c>
      <c r="J348" s="448">
        <v>2302.0999999999995</v>
      </c>
      <c r="K348" s="447">
        <v>2249</v>
      </c>
      <c r="L348" s="447">
        <v>2190</v>
      </c>
      <c r="M348" s="447">
        <v>0.19625999999999999</v>
      </c>
    </row>
    <row r="349" spans="1:13">
      <c r="A349" s="245">
        <v>339</v>
      </c>
      <c r="B349" s="450" t="s">
        <v>790</v>
      </c>
      <c r="C349" s="447">
        <v>351.6</v>
      </c>
      <c r="D349" s="448">
        <v>350.88333333333338</v>
      </c>
      <c r="E349" s="448">
        <v>347.76666666666677</v>
      </c>
      <c r="F349" s="448">
        <v>343.93333333333339</v>
      </c>
      <c r="G349" s="448">
        <v>340.81666666666678</v>
      </c>
      <c r="H349" s="448">
        <v>354.71666666666675</v>
      </c>
      <c r="I349" s="448">
        <v>357.83333333333343</v>
      </c>
      <c r="J349" s="448">
        <v>361.66666666666674</v>
      </c>
      <c r="K349" s="447">
        <v>354</v>
      </c>
      <c r="L349" s="447">
        <v>347.05</v>
      </c>
      <c r="M349" s="447">
        <v>5.9218500000000001</v>
      </c>
    </row>
    <row r="350" spans="1:13">
      <c r="A350" s="245">
        <v>340</v>
      </c>
      <c r="B350" s="450" t="s">
        <v>265</v>
      </c>
      <c r="C350" s="447">
        <v>589.29999999999995</v>
      </c>
      <c r="D350" s="448">
        <v>598.65</v>
      </c>
      <c r="E350" s="448">
        <v>573.65</v>
      </c>
      <c r="F350" s="448">
        <v>558</v>
      </c>
      <c r="G350" s="448">
        <v>533</v>
      </c>
      <c r="H350" s="448">
        <v>614.29999999999995</v>
      </c>
      <c r="I350" s="448">
        <v>639.29999999999995</v>
      </c>
      <c r="J350" s="448">
        <v>654.94999999999993</v>
      </c>
      <c r="K350" s="447">
        <v>623.65</v>
      </c>
      <c r="L350" s="447">
        <v>583</v>
      </c>
      <c r="M350" s="447">
        <v>10.932270000000001</v>
      </c>
    </row>
    <row r="351" spans="1:13">
      <c r="A351" s="245">
        <v>341</v>
      </c>
      <c r="B351" s="450" t="s">
        <v>155</v>
      </c>
      <c r="C351" s="447">
        <v>113.05</v>
      </c>
      <c r="D351" s="448">
        <v>112.61666666666667</v>
      </c>
      <c r="E351" s="448">
        <v>111.28333333333335</v>
      </c>
      <c r="F351" s="448">
        <v>109.51666666666667</v>
      </c>
      <c r="G351" s="448">
        <v>108.18333333333334</v>
      </c>
      <c r="H351" s="448">
        <v>114.38333333333335</v>
      </c>
      <c r="I351" s="448">
        <v>115.71666666666667</v>
      </c>
      <c r="J351" s="448">
        <v>117.48333333333336</v>
      </c>
      <c r="K351" s="447">
        <v>113.95</v>
      </c>
      <c r="L351" s="447">
        <v>110.85</v>
      </c>
      <c r="M351" s="447">
        <v>247.8596</v>
      </c>
    </row>
    <row r="352" spans="1:13">
      <c r="A352" s="245">
        <v>342</v>
      </c>
      <c r="B352" s="450" t="s">
        <v>154</v>
      </c>
      <c r="C352" s="447">
        <v>130.1</v>
      </c>
      <c r="D352" s="448">
        <v>130.70000000000002</v>
      </c>
      <c r="E352" s="448">
        <v>129.40000000000003</v>
      </c>
      <c r="F352" s="448">
        <v>128.70000000000002</v>
      </c>
      <c r="G352" s="448">
        <v>127.40000000000003</v>
      </c>
      <c r="H352" s="448">
        <v>131.40000000000003</v>
      </c>
      <c r="I352" s="448">
        <v>132.70000000000005</v>
      </c>
      <c r="J352" s="448">
        <v>133.40000000000003</v>
      </c>
      <c r="K352" s="447">
        <v>132</v>
      </c>
      <c r="L352" s="447">
        <v>130</v>
      </c>
      <c r="M352" s="447">
        <v>6.4209399999999999</v>
      </c>
    </row>
    <row r="353" spans="1:13">
      <c r="A353" s="245">
        <v>343</v>
      </c>
      <c r="B353" s="450" t="s">
        <v>452</v>
      </c>
      <c r="C353" s="447">
        <v>80.849999999999994</v>
      </c>
      <c r="D353" s="448">
        <v>81.483333333333334</v>
      </c>
      <c r="E353" s="448">
        <v>79.416666666666671</v>
      </c>
      <c r="F353" s="448">
        <v>77.983333333333334</v>
      </c>
      <c r="G353" s="448">
        <v>75.916666666666671</v>
      </c>
      <c r="H353" s="448">
        <v>82.916666666666671</v>
      </c>
      <c r="I353" s="448">
        <v>84.983333333333334</v>
      </c>
      <c r="J353" s="448">
        <v>86.416666666666671</v>
      </c>
      <c r="K353" s="447">
        <v>83.55</v>
      </c>
      <c r="L353" s="447">
        <v>80.05</v>
      </c>
      <c r="M353" s="447">
        <v>1.4705600000000001</v>
      </c>
    </row>
    <row r="354" spans="1:13">
      <c r="A354" s="245">
        <v>344</v>
      </c>
      <c r="B354" s="450" t="s">
        <v>266</v>
      </c>
      <c r="C354" s="447">
        <v>3705.65</v>
      </c>
      <c r="D354" s="448">
        <v>3682.8333333333335</v>
      </c>
      <c r="E354" s="448">
        <v>3643.3166666666671</v>
      </c>
      <c r="F354" s="448">
        <v>3580.9833333333336</v>
      </c>
      <c r="G354" s="448">
        <v>3541.4666666666672</v>
      </c>
      <c r="H354" s="448">
        <v>3745.166666666667</v>
      </c>
      <c r="I354" s="448">
        <v>3784.6833333333334</v>
      </c>
      <c r="J354" s="448">
        <v>3847.0166666666669</v>
      </c>
      <c r="K354" s="447">
        <v>3722.35</v>
      </c>
      <c r="L354" s="447">
        <v>3620.5</v>
      </c>
      <c r="M354" s="447">
        <v>0.74665999999999999</v>
      </c>
    </row>
    <row r="355" spans="1:13">
      <c r="A355" s="245">
        <v>345</v>
      </c>
      <c r="B355" s="450" t="s">
        <v>453</v>
      </c>
      <c r="C355" s="447">
        <v>138.80000000000001</v>
      </c>
      <c r="D355" s="448">
        <v>139.23333333333335</v>
      </c>
      <c r="E355" s="448">
        <v>135.66666666666669</v>
      </c>
      <c r="F355" s="448">
        <v>132.53333333333333</v>
      </c>
      <c r="G355" s="448">
        <v>128.96666666666667</v>
      </c>
      <c r="H355" s="448">
        <v>142.3666666666667</v>
      </c>
      <c r="I355" s="448">
        <v>145.93333333333337</v>
      </c>
      <c r="J355" s="448">
        <v>149.06666666666672</v>
      </c>
      <c r="K355" s="447">
        <v>142.80000000000001</v>
      </c>
      <c r="L355" s="447">
        <v>136.1</v>
      </c>
      <c r="M355" s="447">
        <v>20.428820000000002</v>
      </c>
    </row>
    <row r="356" spans="1:13">
      <c r="A356" s="245">
        <v>346</v>
      </c>
      <c r="B356" s="450" t="s">
        <v>454</v>
      </c>
      <c r="C356" s="447">
        <v>299.45</v>
      </c>
      <c r="D356" s="448">
        <v>300.83333333333331</v>
      </c>
      <c r="E356" s="448">
        <v>295.76666666666665</v>
      </c>
      <c r="F356" s="448">
        <v>292.08333333333331</v>
      </c>
      <c r="G356" s="448">
        <v>287.01666666666665</v>
      </c>
      <c r="H356" s="448">
        <v>304.51666666666665</v>
      </c>
      <c r="I356" s="448">
        <v>309.58333333333337</v>
      </c>
      <c r="J356" s="448">
        <v>313.26666666666665</v>
      </c>
      <c r="K356" s="447">
        <v>305.89999999999998</v>
      </c>
      <c r="L356" s="447">
        <v>297.14999999999998</v>
      </c>
      <c r="M356" s="447">
        <v>4.4390700000000001</v>
      </c>
    </row>
    <row r="357" spans="1:13">
      <c r="A357" s="245">
        <v>347</v>
      </c>
      <c r="B357" s="450" t="s">
        <v>455</v>
      </c>
      <c r="C357" s="447">
        <v>306.35000000000002</v>
      </c>
      <c r="D357" s="448">
        <v>309.63333333333333</v>
      </c>
      <c r="E357" s="448">
        <v>300.81666666666666</v>
      </c>
      <c r="F357" s="448">
        <v>295.28333333333336</v>
      </c>
      <c r="G357" s="448">
        <v>286.4666666666667</v>
      </c>
      <c r="H357" s="448">
        <v>315.16666666666663</v>
      </c>
      <c r="I357" s="448">
        <v>323.98333333333323</v>
      </c>
      <c r="J357" s="448">
        <v>329.51666666666659</v>
      </c>
      <c r="K357" s="447">
        <v>318.45</v>
      </c>
      <c r="L357" s="447">
        <v>304.10000000000002</v>
      </c>
      <c r="M357" s="447">
        <v>6.0750900000000003</v>
      </c>
    </row>
    <row r="358" spans="1:13">
      <c r="A358" s="245">
        <v>348</v>
      </c>
      <c r="B358" s="450" t="s">
        <v>267</v>
      </c>
      <c r="C358" s="447">
        <v>2549.3000000000002</v>
      </c>
      <c r="D358" s="448">
        <v>2550.5833333333335</v>
      </c>
      <c r="E358" s="448">
        <v>2519.7166666666672</v>
      </c>
      <c r="F358" s="448">
        <v>2490.1333333333337</v>
      </c>
      <c r="G358" s="448">
        <v>2459.2666666666673</v>
      </c>
      <c r="H358" s="448">
        <v>2580.166666666667</v>
      </c>
      <c r="I358" s="448">
        <v>2611.0333333333328</v>
      </c>
      <c r="J358" s="448">
        <v>2640.6166666666668</v>
      </c>
      <c r="K358" s="447">
        <v>2581.4499999999998</v>
      </c>
      <c r="L358" s="447">
        <v>2521</v>
      </c>
      <c r="M358" s="447">
        <v>5.4879499999999997</v>
      </c>
    </row>
    <row r="359" spans="1:13">
      <c r="A359" s="245">
        <v>349</v>
      </c>
      <c r="B359" s="450" t="s">
        <v>268</v>
      </c>
      <c r="C359" s="447">
        <v>426.1</v>
      </c>
      <c r="D359" s="448">
        <v>424.68333333333334</v>
      </c>
      <c r="E359" s="448">
        <v>419.36666666666667</v>
      </c>
      <c r="F359" s="448">
        <v>412.63333333333333</v>
      </c>
      <c r="G359" s="448">
        <v>407.31666666666666</v>
      </c>
      <c r="H359" s="448">
        <v>431.41666666666669</v>
      </c>
      <c r="I359" s="448">
        <v>436.73333333333341</v>
      </c>
      <c r="J359" s="448">
        <v>443.4666666666667</v>
      </c>
      <c r="K359" s="447">
        <v>430</v>
      </c>
      <c r="L359" s="447">
        <v>417.95</v>
      </c>
      <c r="M359" s="447">
        <v>7.4503500000000003</v>
      </c>
    </row>
    <row r="360" spans="1:13">
      <c r="A360" s="245">
        <v>350</v>
      </c>
      <c r="B360" s="450" t="s">
        <v>456</v>
      </c>
      <c r="C360" s="447">
        <v>254.35</v>
      </c>
      <c r="D360" s="448">
        <v>253.19999999999996</v>
      </c>
      <c r="E360" s="448">
        <v>250.59999999999991</v>
      </c>
      <c r="F360" s="448">
        <v>246.84999999999994</v>
      </c>
      <c r="G360" s="448">
        <v>244.24999999999989</v>
      </c>
      <c r="H360" s="448">
        <v>256.94999999999993</v>
      </c>
      <c r="I360" s="448">
        <v>259.55</v>
      </c>
      <c r="J360" s="448">
        <v>263.29999999999995</v>
      </c>
      <c r="K360" s="447">
        <v>255.8</v>
      </c>
      <c r="L360" s="447">
        <v>249.45</v>
      </c>
      <c r="M360" s="447">
        <v>9.3988600000000009</v>
      </c>
    </row>
    <row r="361" spans="1:13">
      <c r="A361" s="245">
        <v>351</v>
      </c>
      <c r="B361" s="450" t="s">
        <v>758</v>
      </c>
      <c r="C361" s="447">
        <v>411.25</v>
      </c>
      <c r="D361" s="448">
        <v>409.83333333333331</v>
      </c>
      <c r="E361" s="448">
        <v>403.66666666666663</v>
      </c>
      <c r="F361" s="448">
        <v>396.08333333333331</v>
      </c>
      <c r="G361" s="448">
        <v>389.91666666666663</v>
      </c>
      <c r="H361" s="448">
        <v>417.41666666666663</v>
      </c>
      <c r="I361" s="448">
        <v>423.58333333333326</v>
      </c>
      <c r="J361" s="448">
        <v>431.16666666666663</v>
      </c>
      <c r="K361" s="447">
        <v>416</v>
      </c>
      <c r="L361" s="447">
        <v>402.25</v>
      </c>
      <c r="M361" s="447">
        <v>2.3360099999999999</v>
      </c>
    </row>
    <row r="362" spans="1:13">
      <c r="A362" s="245">
        <v>352</v>
      </c>
      <c r="B362" s="450" t="s">
        <v>457</v>
      </c>
      <c r="C362" s="447">
        <v>89.95</v>
      </c>
      <c r="D362" s="448">
        <v>89.883333333333326</v>
      </c>
      <c r="E362" s="448">
        <v>88.266666666666652</v>
      </c>
      <c r="F362" s="448">
        <v>86.583333333333329</v>
      </c>
      <c r="G362" s="448">
        <v>84.966666666666654</v>
      </c>
      <c r="H362" s="448">
        <v>91.566666666666649</v>
      </c>
      <c r="I362" s="448">
        <v>93.183333333333323</v>
      </c>
      <c r="J362" s="448">
        <v>94.866666666666646</v>
      </c>
      <c r="K362" s="447">
        <v>91.5</v>
      </c>
      <c r="L362" s="447">
        <v>88.2</v>
      </c>
      <c r="M362" s="447">
        <v>17.172540000000001</v>
      </c>
    </row>
    <row r="363" spans="1:13">
      <c r="A363" s="245">
        <v>353</v>
      </c>
      <c r="B363" s="450" t="s">
        <v>163</v>
      </c>
      <c r="C363" s="447">
        <v>1244.55</v>
      </c>
      <c r="D363" s="448">
        <v>1248.2666666666667</v>
      </c>
      <c r="E363" s="448">
        <v>1234.8333333333333</v>
      </c>
      <c r="F363" s="448">
        <v>1225.1166666666666</v>
      </c>
      <c r="G363" s="448">
        <v>1211.6833333333332</v>
      </c>
      <c r="H363" s="448">
        <v>1257.9833333333333</v>
      </c>
      <c r="I363" s="448">
        <v>1271.4166666666667</v>
      </c>
      <c r="J363" s="448">
        <v>1281.1333333333334</v>
      </c>
      <c r="K363" s="447">
        <v>1261.7</v>
      </c>
      <c r="L363" s="447">
        <v>1238.55</v>
      </c>
      <c r="M363" s="447">
        <v>6.2056399999999998</v>
      </c>
    </row>
    <row r="364" spans="1:13">
      <c r="A364" s="245">
        <v>354</v>
      </c>
      <c r="B364" s="450" t="s">
        <v>156</v>
      </c>
      <c r="C364" s="447">
        <v>30537.55</v>
      </c>
      <c r="D364" s="448">
        <v>30184.666666666668</v>
      </c>
      <c r="E364" s="448">
        <v>29619.333333333336</v>
      </c>
      <c r="F364" s="448">
        <v>28701.116666666669</v>
      </c>
      <c r="G364" s="448">
        <v>28135.783333333336</v>
      </c>
      <c r="H364" s="448">
        <v>31102.883333333335</v>
      </c>
      <c r="I364" s="448">
        <v>31668.216666666671</v>
      </c>
      <c r="J364" s="448">
        <v>32586.433333333334</v>
      </c>
      <c r="K364" s="447">
        <v>30750</v>
      </c>
      <c r="L364" s="447">
        <v>29266.45</v>
      </c>
      <c r="M364" s="447">
        <v>0.63232999999999995</v>
      </c>
    </row>
    <row r="365" spans="1:13">
      <c r="A365" s="245">
        <v>355</v>
      </c>
      <c r="B365" s="450" t="s">
        <v>458</v>
      </c>
      <c r="C365" s="447">
        <v>2429.15</v>
      </c>
      <c r="D365" s="448">
        <v>2414.5833333333335</v>
      </c>
      <c r="E365" s="448">
        <v>2369.166666666667</v>
      </c>
      <c r="F365" s="448">
        <v>2309.1833333333334</v>
      </c>
      <c r="G365" s="448">
        <v>2263.7666666666669</v>
      </c>
      <c r="H365" s="448">
        <v>2474.5666666666671</v>
      </c>
      <c r="I365" s="448">
        <v>2519.983333333334</v>
      </c>
      <c r="J365" s="448">
        <v>2579.9666666666672</v>
      </c>
      <c r="K365" s="447">
        <v>2460</v>
      </c>
      <c r="L365" s="447">
        <v>2354.6</v>
      </c>
      <c r="M365" s="447">
        <v>1.7226399999999999</v>
      </c>
    </row>
    <row r="366" spans="1:13">
      <c r="A366" s="245">
        <v>356</v>
      </c>
      <c r="B366" s="450" t="s">
        <v>158</v>
      </c>
      <c r="C366" s="447">
        <v>237.95</v>
      </c>
      <c r="D366" s="448">
        <v>238.15</v>
      </c>
      <c r="E366" s="448">
        <v>235.9</v>
      </c>
      <c r="F366" s="448">
        <v>233.85</v>
      </c>
      <c r="G366" s="448">
        <v>231.6</v>
      </c>
      <c r="H366" s="448">
        <v>240.20000000000002</v>
      </c>
      <c r="I366" s="448">
        <v>242.45000000000002</v>
      </c>
      <c r="J366" s="448">
        <v>244.50000000000003</v>
      </c>
      <c r="K366" s="447">
        <v>240.4</v>
      </c>
      <c r="L366" s="447">
        <v>236.1</v>
      </c>
      <c r="M366" s="447">
        <v>20.214479999999998</v>
      </c>
    </row>
    <row r="367" spans="1:13">
      <c r="A367" s="245">
        <v>357</v>
      </c>
      <c r="B367" s="450" t="s">
        <v>269</v>
      </c>
      <c r="C367" s="447">
        <v>5242.7</v>
      </c>
      <c r="D367" s="448">
        <v>5243.3</v>
      </c>
      <c r="E367" s="448">
        <v>5221.4000000000005</v>
      </c>
      <c r="F367" s="448">
        <v>5200.1000000000004</v>
      </c>
      <c r="G367" s="448">
        <v>5178.2000000000007</v>
      </c>
      <c r="H367" s="448">
        <v>5264.6</v>
      </c>
      <c r="I367" s="448">
        <v>5286.5</v>
      </c>
      <c r="J367" s="448">
        <v>5307.8</v>
      </c>
      <c r="K367" s="447">
        <v>5265.2</v>
      </c>
      <c r="L367" s="447">
        <v>5222</v>
      </c>
      <c r="M367" s="447">
        <v>0.40883000000000003</v>
      </c>
    </row>
    <row r="368" spans="1:13">
      <c r="A368" s="245">
        <v>358</v>
      </c>
      <c r="B368" s="450" t="s">
        <v>459</v>
      </c>
      <c r="C368" s="447">
        <v>227.95</v>
      </c>
      <c r="D368" s="448">
        <v>230.20000000000002</v>
      </c>
      <c r="E368" s="448">
        <v>223.90000000000003</v>
      </c>
      <c r="F368" s="448">
        <v>219.85000000000002</v>
      </c>
      <c r="G368" s="448">
        <v>213.55000000000004</v>
      </c>
      <c r="H368" s="448">
        <v>234.25000000000003</v>
      </c>
      <c r="I368" s="448">
        <v>240.55000000000004</v>
      </c>
      <c r="J368" s="448">
        <v>244.60000000000002</v>
      </c>
      <c r="K368" s="447">
        <v>236.5</v>
      </c>
      <c r="L368" s="447">
        <v>226.15</v>
      </c>
      <c r="M368" s="447">
        <v>27.432410000000001</v>
      </c>
    </row>
    <row r="369" spans="1:13">
      <c r="A369" s="245">
        <v>359</v>
      </c>
      <c r="B369" s="450" t="s">
        <v>460</v>
      </c>
      <c r="C369" s="447">
        <v>726.85</v>
      </c>
      <c r="D369" s="448">
        <v>735.43333333333339</v>
      </c>
      <c r="E369" s="448">
        <v>711.96666666666681</v>
      </c>
      <c r="F369" s="448">
        <v>697.08333333333337</v>
      </c>
      <c r="G369" s="448">
        <v>673.61666666666679</v>
      </c>
      <c r="H369" s="448">
        <v>750.31666666666683</v>
      </c>
      <c r="I369" s="448">
        <v>773.78333333333353</v>
      </c>
      <c r="J369" s="448">
        <v>788.66666666666686</v>
      </c>
      <c r="K369" s="447">
        <v>758.9</v>
      </c>
      <c r="L369" s="447">
        <v>720.55</v>
      </c>
      <c r="M369" s="447">
        <v>1.2907</v>
      </c>
    </row>
    <row r="370" spans="1:13">
      <c r="A370" s="245">
        <v>360</v>
      </c>
      <c r="B370" s="450" t="s">
        <v>160</v>
      </c>
      <c r="C370" s="447">
        <v>2059.9</v>
      </c>
      <c r="D370" s="448">
        <v>2037.1666666666667</v>
      </c>
      <c r="E370" s="448">
        <v>2000.3333333333335</v>
      </c>
      <c r="F370" s="448">
        <v>1940.7666666666667</v>
      </c>
      <c r="G370" s="448">
        <v>1903.9333333333334</v>
      </c>
      <c r="H370" s="448">
        <v>2096.7333333333336</v>
      </c>
      <c r="I370" s="448">
        <v>2133.5666666666671</v>
      </c>
      <c r="J370" s="448">
        <v>2193.1333333333337</v>
      </c>
      <c r="K370" s="447">
        <v>2074</v>
      </c>
      <c r="L370" s="447">
        <v>1977.6</v>
      </c>
      <c r="M370" s="447">
        <v>26.725840000000002</v>
      </c>
    </row>
    <row r="371" spans="1:13">
      <c r="A371" s="245">
        <v>361</v>
      </c>
      <c r="B371" s="450" t="s">
        <v>157</v>
      </c>
      <c r="C371" s="447">
        <v>1699.95</v>
      </c>
      <c r="D371" s="448">
        <v>1714.4666666666665</v>
      </c>
      <c r="E371" s="448">
        <v>1679.4833333333329</v>
      </c>
      <c r="F371" s="448">
        <v>1659.0166666666664</v>
      </c>
      <c r="G371" s="448">
        <v>1624.0333333333328</v>
      </c>
      <c r="H371" s="448">
        <v>1734.9333333333329</v>
      </c>
      <c r="I371" s="448">
        <v>1769.9166666666665</v>
      </c>
      <c r="J371" s="448">
        <v>1790.383333333333</v>
      </c>
      <c r="K371" s="447">
        <v>1749.45</v>
      </c>
      <c r="L371" s="447">
        <v>1694</v>
      </c>
      <c r="M371" s="447">
        <v>6.9288499999999997</v>
      </c>
    </row>
    <row r="372" spans="1:13">
      <c r="A372" s="245">
        <v>362</v>
      </c>
      <c r="B372" s="450" t="s">
        <v>756</v>
      </c>
      <c r="C372" s="447">
        <v>1051</v>
      </c>
      <c r="D372" s="448">
        <v>1082.3333333333333</v>
      </c>
      <c r="E372" s="448">
        <v>999.66666666666652</v>
      </c>
      <c r="F372" s="448">
        <v>948.33333333333326</v>
      </c>
      <c r="G372" s="448">
        <v>865.66666666666652</v>
      </c>
      <c r="H372" s="448">
        <v>1133.6666666666665</v>
      </c>
      <c r="I372" s="448">
        <v>1216.333333333333</v>
      </c>
      <c r="J372" s="448">
        <v>1267.6666666666665</v>
      </c>
      <c r="K372" s="447">
        <v>1165</v>
      </c>
      <c r="L372" s="447">
        <v>1031</v>
      </c>
      <c r="M372" s="447">
        <v>7.9607099999999997</v>
      </c>
    </row>
    <row r="373" spans="1:13">
      <c r="A373" s="245">
        <v>363</v>
      </c>
      <c r="B373" s="450" t="s">
        <v>461</v>
      </c>
      <c r="C373" s="447">
        <v>1677.85</v>
      </c>
      <c r="D373" s="448">
        <v>1665.45</v>
      </c>
      <c r="E373" s="448">
        <v>1647.4</v>
      </c>
      <c r="F373" s="448">
        <v>1616.95</v>
      </c>
      <c r="G373" s="448">
        <v>1598.9</v>
      </c>
      <c r="H373" s="448">
        <v>1695.9</v>
      </c>
      <c r="I373" s="448">
        <v>1713.9499999999998</v>
      </c>
      <c r="J373" s="448">
        <v>1744.4</v>
      </c>
      <c r="K373" s="447">
        <v>1683.5</v>
      </c>
      <c r="L373" s="447">
        <v>1635</v>
      </c>
      <c r="M373" s="447">
        <v>3.92381</v>
      </c>
    </row>
    <row r="374" spans="1:13">
      <c r="A374" s="245">
        <v>364</v>
      </c>
      <c r="B374" s="450" t="s">
        <v>757</v>
      </c>
      <c r="C374" s="447">
        <v>1191.3</v>
      </c>
      <c r="D374" s="448">
        <v>1183.5166666666667</v>
      </c>
      <c r="E374" s="448">
        <v>1169.0333333333333</v>
      </c>
      <c r="F374" s="448">
        <v>1146.7666666666667</v>
      </c>
      <c r="G374" s="448">
        <v>1132.2833333333333</v>
      </c>
      <c r="H374" s="448">
        <v>1205.7833333333333</v>
      </c>
      <c r="I374" s="448">
        <v>1220.2666666666664</v>
      </c>
      <c r="J374" s="448">
        <v>1242.5333333333333</v>
      </c>
      <c r="K374" s="447">
        <v>1198</v>
      </c>
      <c r="L374" s="447">
        <v>1161.25</v>
      </c>
      <c r="M374" s="447">
        <v>2.0791499999999998</v>
      </c>
    </row>
    <row r="375" spans="1:13">
      <c r="A375" s="245">
        <v>365</v>
      </c>
      <c r="B375" s="450" t="s">
        <v>159</v>
      </c>
      <c r="C375" s="447">
        <v>119.35</v>
      </c>
      <c r="D375" s="448">
        <v>119.61666666666667</v>
      </c>
      <c r="E375" s="448">
        <v>118.73333333333335</v>
      </c>
      <c r="F375" s="448">
        <v>118.11666666666667</v>
      </c>
      <c r="G375" s="448">
        <v>117.23333333333335</v>
      </c>
      <c r="H375" s="448">
        <v>120.23333333333335</v>
      </c>
      <c r="I375" s="448">
        <v>121.11666666666667</v>
      </c>
      <c r="J375" s="448">
        <v>121.73333333333335</v>
      </c>
      <c r="K375" s="447">
        <v>120.5</v>
      </c>
      <c r="L375" s="447">
        <v>119</v>
      </c>
      <c r="M375" s="447">
        <v>41.273099999999999</v>
      </c>
    </row>
    <row r="376" spans="1:13">
      <c r="A376" s="245">
        <v>366</v>
      </c>
      <c r="B376" s="450" t="s">
        <v>162</v>
      </c>
      <c r="C376" s="447">
        <v>231</v>
      </c>
      <c r="D376" s="448">
        <v>231.26666666666665</v>
      </c>
      <c r="E376" s="448">
        <v>228.1333333333333</v>
      </c>
      <c r="F376" s="448">
        <v>225.26666666666665</v>
      </c>
      <c r="G376" s="448">
        <v>222.1333333333333</v>
      </c>
      <c r="H376" s="448">
        <v>234.1333333333333</v>
      </c>
      <c r="I376" s="448">
        <v>237.26666666666662</v>
      </c>
      <c r="J376" s="448">
        <v>240.1333333333333</v>
      </c>
      <c r="K376" s="447">
        <v>234.4</v>
      </c>
      <c r="L376" s="447">
        <v>228.4</v>
      </c>
      <c r="M376" s="447">
        <v>123.91275</v>
      </c>
    </row>
    <row r="377" spans="1:13">
      <c r="A377" s="245">
        <v>367</v>
      </c>
      <c r="B377" s="450" t="s">
        <v>462</v>
      </c>
      <c r="C377" s="447">
        <v>329.85</v>
      </c>
      <c r="D377" s="448">
        <v>337.18333333333334</v>
      </c>
      <c r="E377" s="448">
        <v>317.66666666666669</v>
      </c>
      <c r="F377" s="448">
        <v>305.48333333333335</v>
      </c>
      <c r="G377" s="448">
        <v>285.9666666666667</v>
      </c>
      <c r="H377" s="448">
        <v>349.36666666666667</v>
      </c>
      <c r="I377" s="448">
        <v>368.88333333333333</v>
      </c>
      <c r="J377" s="448">
        <v>381.06666666666666</v>
      </c>
      <c r="K377" s="447">
        <v>356.7</v>
      </c>
      <c r="L377" s="447">
        <v>325</v>
      </c>
      <c r="M377" s="447">
        <v>57.626629999999999</v>
      </c>
    </row>
    <row r="378" spans="1:13">
      <c r="A378" s="245">
        <v>368</v>
      </c>
      <c r="B378" s="450" t="s">
        <v>270</v>
      </c>
      <c r="C378" s="447">
        <v>267.39999999999998</v>
      </c>
      <c r="D378" s="448">
        <v>268.03333333333336</v>
      </c>
      <c r="E378" s="448">
        <v>265.4666666666667</v>
      </c>
      <c r="F378" s="448">
        <v>263.53333333333336</v>
      </c>
      <c r="G378" s="448">
        <v>260.9666666666667</v>
      </c>
      <c r="H378" s="448">
        <v>269.9666666666667</v>
      </c>
      <c r="I378" s="448">
        <v>272.53333333333342</v>
      </c>
      <c r="J378" s="448">
        <v>274.4666666666667</v>
      </c>
      <c r="K378" s="447">
        <v>270.60000000000002</v>
      </c>
      <c r="L378" s="447">
        <v>266.10000000000002</v>
      </c>
      <c r="M378" s="447">
        <v>3.40849</v>
      </c>
    </row>
    <row r="379" spans="1:13">
      <c r="A379" s="245">
        <v>369</v>
      </c>
      <c r="B379" s="450" t="s">
        <v>463</v>
      </c>
      <c r="C379" s="447">
        <v>139.94999999999999</v>
      </c>
      <c r="D379" s="448">
        <v>140.38333333333333</v>
      </c>
      <c r="E379" s="448">
        <v>138.76666666666665</v>
      </c>
      <c r="F379" s="448">
        <v>137.58333333333331</v>
      </c>
      <c r="G379" s="448">
        <v>135.96666666666664</v>
      </c>
      <c r="H379" s="448">
        <v>141.56666666666666</v>
      </c>
      <c r="I379" s="448">
        <v>143.18333333333334</v>
      </c>
      <c r="J379" s="448">
        <v>144.36666666666667</v>
      </c>
      <c r="K379" s="447">
        <v>142</v>
      </c>
      <c r="L379" s="447">
        <v>139.19999999999999</v>
      </c>
      <c r="M379" s="447">
        <v>3.62181</v>
      </c>
    </row>
    <row r="380" spans="1:13">
      <c r="A380" s="245">
        <v>370</v>
      </c>
      <c r="B380" s="450" t="s">
        <v>464</v>
      </c>
      <c r="C380" s="447">
        <v>6035.65</v>
      </c>
      <c r="D380" s="448">
        <v>5995.8833333333341</v>
      </c>
      <c r="E380" s="448">
        <v>5919.7666666666682</v>
      </c>
      <c r="F380" s="448">
        <v>5803.8833333333341</v>
      </c>
      <c r="G380" s="448">
        <v>5727.7666666666682</v>
      </c>
      <c r="H380" s="448">
        <v>6111.7666666666682</v>
      </c>
      <c r="I380" s="448">
        <v>6187.883333333335</v>
      </c>
      <c r="J380" s="448">
        <v>6303.7666666666682</v>
      </c>
      <c r="K380" s="447">
        <v>6072</v>
      </c>
      <c r="L380" s="447">
        <v>5880</v>
      </c>
      <c r="M380" s="447">
        <v>0.28223999999999999</v>
      </c>
    </row>
    <row r="381" spans="1:13">
      <c r="A381" s="245">
        <v>371</v>
      </c>
      <c r="B381" s="450" t="s">
        <v>271</v>
      </c>
      <c r="C381" s="447">
        <v>13157.1</v>
      </c>
      <c r="D381" s="448">
        <v>13196.883333333333</v>
      </c>
      <c r="E381" s="448">
        <v>13091.366666666667</v>
      </c>
      <c r="F381" s="448">
        <v>13025.633333333333</v>
      </c>
      <c r="G381" s="448">
        <v>12920.116666666667</v>
      </c>
      <c r="H381" s="448">
        <v>13262.616666666667</v>
      </c>
      <c r="I381" s="448">
        <v>13368.133333333333</v>
      </c>
      <c r="J381" s="448">
        <v>13433.866666666667</v>
      </c>
      <c r="K381" s="447">
        <v>13302.4</v>
      </c>
      <c r="L381" s="447">
        <v>13131.15</v>
      </c>
      <c r="M381" s="447">
        <v>3.397E-2</v>
      </c>
    </row>
    <row r="382" spans="1:13">
      <c r="A382" s="245">
        <v>372</v>
      </c>
      <c r="B382" s="450" t="s">
        <v>161</v>
      </c>
      <c r="C382" s="447">
        <v>39.799999999999997</v>
      </c>
      <c r="D382" s="448">
        <v>39.550000000000004</v>
      </c>
      <c r="E382" s="448">
        <v>39.000000000000007</v>
      </c>
      <c r="F382" s="448">
        <v>38.200000000000003</v>
      </c>
      <c r="G382" s="448">
        <v>37.650000000000006</v>
      </c>
      <c r="H382" s="448">
        <v>40.350000000000009</v>
      </c>
      <c r="I382" s="448">
        <v>40.900000000000006</v>
      </c>
      <c r="J382" s="448">
        <v>41.70000000000001</v>
      </c>
      <c r="K382" s="447">
        <v>40.1</v>
      </c>
      <c r="L382" s="447">
        <v>38.75</v>
      </c>
      <c r="M382" s="447">
        <v>2772.0378300000002</v>
      </c>
    </row>
    <row r="383" spans="1:13">
      <c r="A383" s="245">
        <v>373</v>
      </c>
      <c r="B383" s="450" t="s">
        <v>272</v>
      </c>
      <c r="C383" s="447">
        <v>646.15</v>
      </c>
      <c r="D383" s="448">
        <v>653.91666666666663</v>
      </c>
      <c r="E383" s="448">
        <v>632.43333333333328</v>
      </c>
      <c r="F383" s="448">
        <v>618.7166666666667</v>
      </c>
      <c r="G383" s="448">
        <v>597.23333333333335</v>
      </c>
      <c r="H383" s="448">
        <v>667.63333333333321</v>
      </c>
      <c r="I383" s="448">
        <v>689.11666666666656</v>
      </c>
      <c r="J383" s="448">
        <v>702.83333333333314</v>
      </c>
      <c r="K383" s="447">
        <v>675.4</v>
      </c>
      <c r="L383" s="447">
        <v>640.20000000000005</v>
      </c>
      <c r="M383" s="447">
        <v>1.2444200000000001</v>
      </c>
    </row>
    <row r="384" spans="1:13">
      <c r="A384" s="245">
        <v>374</v>
      </c>
      <c r="B384" s="450" t="s">
        <v>165</v>
      </c>
      <c r="C384" s="447">
        <v>210</v>
      </c>
      <c r="D384" s="448">
        <v>209.28333333333333</v>
      </c>
      <c r="E384" s="448">
        <v>206.56666666666666</v>
      </c>
      <c r="F384" s="448">
        <v>203.13333333333333</v>
      </c>
      <c r="G384" s="448">
        <v>200.41666666666666</v>
      </c>
      <c r="H384" s="448">
        <v>212.71666666666667</v>
      </c>
      <c r="I384" s="448">
        <v>215.43333333333331</v>
      </c>
      <c r="J384" s="448">
        <v>218.86666666666667</v>
      </c>
      <c r="K384" s="447">
        <v>212</v>
      </c>
      <c r="L384" s="447">
        <v>205.85</v>
      </c>
      <c r="M384" s="447">
        <v>96.373609999999999</v>
      </c>
    </row>
    <row r="385" spans="1:13">
      <c r="A385" s="245">
        <v>375</v>
      </c>
      <c r="B385" s="450" t="s">
        <v>166</v>
      </c>
      <c r="C385" s="447">
        <v>144.6</v>
      </c>
      <c r="D385" s="448">
        <v>144.53333333333333</v>
      </c>
      <c r="E385" s="448">
        <v>142.91666666666666</v>
      </c>
      <c r="F385" s="448">
        <v>141.23333333333332</v>
      </c>
      <c r="G385" s="448">
        <v>139.61666666666665</v>
      </c>
      <c r="H385" s="448">
        <v>146.21666666666667</v>
      </c>
      <c r="I385" s="448">
        <v>147.83333333333334</v>
      </c>
      <c r="J385" s="448">
        <v>149.51666666666668</v>
      </c>
      <c r="K385" s="447">
        <v>146.15</v>
      </c>
      <c r="L385" s="447">
        <v>142.85</v>
      </c>
      <c r="M385" s="447">
        <v>33.488430000000001</v>
      </c>
    </row>
    <row r="386" spans="1:13">
      <c r="A386" s="245">
        <v>376</v>
      </c>
      <c r="B386" s="450" t="s">
        <v>465</v>
      </c>
      <c r="C386" s="447">
        <v>247.55</v>
      </c>
      <c r="D386" s="448">
        <v>247.75</v>
      </c>
      <c r="E386" s="448">
        <v>245.8</v>
      </c>
      <c r="F386" s="448">
        <v>244.05</v>
      </c>
      <c r="G386" s="448">
        <v>242.10000000000002</v>
      </c>
      <c r="H386" s="448">
        <v>249.5</v>
      </c>
      <c r="I386" s="448">
        <v>251.45</v>
      </c>
      <c r="J386" s="448">
        <v>253.2</v>
      </c>
      <c r="K386" s="447">
        <v>249.7</v>
      </c>
      <c r="L386" s="447">
        <v>246</v>
      </c>
      <c r="M386" s="447">
        <v>1.3994800000000001</v>
      </c>
    </row>
    <row r="387" spans="1:13">
      <c r="A387" s="245">
        <v>377</v>
      </c>
      <c r="B387" s="450" t="s">
        <v>466</v>
      </c>
      <c r="C387" s="447">
        <v>586.20000000000005</v>
      </c>
      <c r="D387" s="448">
        <v>587.94999999999993</v>
      </c>
      <c r="E387" s="448">
        <v>578.24999999999989</v>
      </c>
      <c r="F387" s="448">
        <v>570.29999999999995</v>
      </c>
      <c r="G387" s="448">
        <v>560.59999999999991</v>
      </c>
      <c r="H387" s="448">
        <v>595.89999999999986</v>
      </c>
      <c r="I387" s="448">
        <v>605.59999999999991</v>
      </c>
      <c r="J387" s="448">
        <v>613.54999999999984</v>
      </c>
      <c r="K387" s="447">
        <v>597.65</v>
      </c>
      <c r="L387" s="447">
        <v>580</v>
      </c>
      <c r="M387" s="447">
        <v>3.2570100000000002</v>
      </c>
    </row>
    <row r="388" spans="1:13">
      <c r="A388" s="245">
        <v>378</v>
      </c>
      <c r="B388" s="450" t="s">
        <v>467</v>
      </c>
      <c r="C388" s="447">
        <v>30.1</v>
      </c>
      <c r="D388" s="448">
        <v>30.283333333333331</v>
      </c>
      <c r="E388" s="448">
        <v>29.716666666666661</v>
      </c>
      <c r="F388" s="448">
        <v>29.333333333333329</v>
      </c>
      <c r="G388" s="448">
        <v>28.766666666666659</v>
      </c>
      <c r="H388" s="448">
        <v>30.666666666666664</v>
      </c>
      <c r="I388" s="448">
        <v>31.233333333333334</v>
      </c>
      <c r="J388" s="448">
        <v>31.616666666666667</v>
      </c>
      <c r="K388" s="447">
        <v>30.85</v>
      </c>
      <c r="L388" s="447">
        <v>29.9</v>
      </c>
      <c r="M388" s="447">
        <v>83.799480000000003</v>
      </c>
    </row>
    <row r="389" spans="1:13">
      <c r="A389" s="245">
        <v>379</v>
      </c>
      <c r="B389" s="450" t="s">
        <v>468</v>
      </c>
      <c r="C389" s="447">
        <v>173.2</v>
      </c>
      <c r="D389" s="448">
        <v>173.20000000000002</v>
      </c>
      <c r="E389" s="448">
        <v>171.10000000000002</v>
      </c>
      <c r="F389" s="448">
        <v>169</v>
      </c>
      <c r="G389" s="448">
        <v>166.9</v>
      </c>
      <c r="H389" s="448">
        <v>175.30000000000004</v>
      </c>
      <c r="I389" s="448">
        <v>177.4</v>
      </c>
      <c r="J389" s="448">
        <v>179.50000000000006</v>
      </c>
      <c r="K389" s="447">
        <v>175.3</v>
      </c>
      <c r="L389" s="447">
        <v>171.1</v>
      </c>
      <c r="M389" s="447">
        <v>27.3508</v>
      </c>
    </row>
    <row r="390" spans="1:13">
      <c r="A390" s="245">
        <v>380</v>
      </c>
      <c r="B390" s="450" t="s">
        <v>273</v>
      </c>
      <c r="C390" s="447">
        <v>516.9</v>
      </c>
      <c r="D390" s="448">
        <v>520.61666666666667</v>
      </c>
      <c r="E390" s="448">
        <v>511.48333333333335</v>
      </c>
      <c r="F390" s="448">
        <v>506.06666666666672</v>
      </c>
      <c r="G390" s="448">
        <v>496.93333333333339</v>
      </c>
      <c r="H390" s="448">
        <v>526.0333333333333</v>
      </c>
      <c r="I390" s="448">
        <v>535.16666666666674</v>
      </c>
      <c r="J390" s="448">
        <v>540.58333333333326</v>
      </c>
      <c r="K390" s="447">
        <v>529.75</v>
      </c>
      <c r="L390" s="447">
        <v>515.20000000000005</v>
      </c>
      <c r="M390" s="447">
        <v>3.3083200000000001</v>
      </c>
    </row>
    <row r="391" spans="1:13">
      <c r="A391" s="245">
        <v>381</v>
      </c>
      <c r="B391" s="450" t="s">
        <v>469</v>
      </c>
      <c r="C391" s="447">
        <v>309.2</v>
      </c>
      <c r="D391" s="448">
        <v>311</v>
      </c>
      <c r="E391" s="448">
        <v>306.2</v>
      </c>
      <c r="F391" s="448">
        <v>303.2</v>
      </c>
      <c r="G391" s="448">
        <v>298.39999999999998</v>
      </c>
      <c r="H391" s="448">
        <v>314</v>
      </c>
      <c r="I391" s="448">
        <v>318.79999999999995</v>
      </c>
      <c r="J391" s="448">
        <v>321.8</v>
      </c>
      <c r="K391" s="447">
        <v>315.8</v>
      </c>
      <c r="L391" s="447">
        <v>308</v>
      </c>
      <c r="M391" s="447">
        <v>4.5185700000000004</v>
      </c>
    </row>
    <row r="392" spans="1:13">
      <c r="A392" s="245">
        <v>382</v>
      </c>
      <c r="B392" s="450" t="s">
        <v>470</v>
      </c>
      <c r="C392" s="447">
        <v>83.2</v>
      </c>
      <c r="D392" s="448">
        <v>83.2</v>
      </c>
      <c r="E392" s="448">
        <v>82.15</v>
      </c>
      <c r="F392" s="448">
        <v>81.100000000000009</v>
      </c>
      <c r="G392" s="448">
        <v>80.050000000000011</v>
      </c>
      <c r="H392" s="448">
        <v>84.25</v>
      </c>
      <c r="I392" s="448">
        <v>85.299999999999983</v>
      </c>
      <c r="J392" s="448">
        <v>86.35</v>
      </c>
      <c r="K392" s="447">
        <v>84.25</v>
      </c>
      <c r="L392" s="447">
        <v>82.15</v>
      </c>
      <c r="M392" s="447">
        <v>30.413679999999999</v>
      </c>
    </row>
    <row r="393" spans="1:13">
      <c r="A393" s="245">
        <v>383</v>
      </c>
      <c r="B393" s="450" t="s">
        <v>471</v>
      </c>
      <c r="C393" s="447">
        <v>1937.75</v>
      </c>
      <c r="D393" s="448">
        <v>1934.9166666666667</v>
      </c>
      <c r="E393" s="448">
        <v>1919.8333333333335</v>
      </c>
      <c r="F393" s="448">
        <v>1901.9166666666667</v>
      </c>
      <c r="G393" s="448">
        <v>1886.8333333333335</v>
      </c>
      <c r="H393" s="448">
        <v>1952.8333333333335</v>
      </c>
      <c r="I393" s="448">
        <v>1967.916666666667</v>
      </c>
      <c r="J393" s="448">
        <v>1985.8333333333335</v>
      </c>
      <c r="K393" s="447">
        <v>1950</v>
      </c>
      <c r="L393" s="447">
        <v>1917</v>
      </c>
      <c r="M393" s="447">
        <v>0.19747000000000001</v>
      </c>
    </row>
    <row r="394" spans="1:13">
      <c r="A394" s="245">
        <v>384</v>
      </c>
      <c r="B394" s="450" t="s">
        <v>472</v>
      </c>
      <c r="C394" s="447">
        <v>365.7</v>
      </c>
      <c r="D394" s="448">
        <v>366.66666666666669</v>
      </c>
      <c r="E394" s="448">
        <v>361.43333333333339</v>
      </c>
      <c r="F394" s="448">
        <v>357.16666666666669</v>
      </c>
      <c r="G394" s="448">
        <v>351.93333333333339</v>
      </c>
      <c r="H394" s="448">
        <v>370.93333333333339</v>
      </c>
      <c r="I394" s="448">
        <v>376.16666666666663</v>
      </c>
      <c r="J394" s="448">
        <v>380.43333333333339</v>
      </c>
      <c r="K394" s="447">
        <v>371.9</v>
      </c>
      <c r="L394" s="447">
        <v>362.4</v>
      </c>
      <c r="M394" s="447">
        <v>4.2409499999999998</v>
      </c>
    </row>
    <row r="395" spans="1:13">
      <c r="A395" s="245">
        <v>385</v>
      </c>
      <c r="B395" s="450" t="s">
        <v>473</v>
      </c>
      <c r="C395" s="447">
        <v>180.05</v>
      </c>
      <c r="D395" s="448">
        <v>181.51666666666665</v>
      </c>
      <c r="E395" s="448">
        <v>176.5333333333333</v>
      </c>
      <c r="F395" s="448">
        <v>173.01666666666665</v>
      </c>
      <c r="G395" s="448">
        <v>168.0333333333333</v>
      </c>
      <c r="H395" s="448">
        <v>185.0333333333333</v>
      </c>
      <c r="I395" s="448">
        <v>190.01666666666665</v>
      </c>
      <c r="J395" s="448">
        <v>193.5333333333333</v>
      </c>
      <c r="K395" s="447">
        <v>186.5</v>
      </c>
      <c r="L395" s="447">
        <v>178</v>
      </c>
      <c r="M395" s="447">
        <v>4.7084900000000003</v>
      </c>
    </row>
    <row r="396" spans="1:13">
      <c r="A396" s="245">
        <v>386</v>
      </c>
      <c r="B396" s="450" t="s">
        <v>474</v>
      </c>
      <c r="C396" s="447">
        <v>1032.2</v>
      </c>
      <c r="D396" s="448">
        <v>1027.8</v>
      </c>
      <c r="E396" s="448">
        <v>1016.3499999999999</v>
      </c>
      <c r="F396" s="448">
        <v>1000.5</v>
      </c>
      <c r="G396" s="448">
        <v>989.05</v>
      </c>
      <c r="H396" s="448">
        <v>1043.6499999999999</v>
      </c>
      <c r="I396" s="448">
        <v>1055.1000000000001</v>
      </c>
      <c r="J396" s="448">
        <v>1070.9499999999998</v>
      </c>
      <c r="K396" s="447">
        <v>1039.25</v>
      </c>
      <c r="L396" s="447">
        <v>1011.95</v>
      </c>
      <c r="M396" s="447">
        <v>2.3547500000000001</v>
      </c>
    </row>
    <row r="397" spans="1:13">
      <c r="A397" s="245">
        <v>387</v>
      </c>
      <c r="B397" s="450" t="s">
        <v>167</v>
      </c>
      <c r="C397" s="447">
        <v>1985.65</v>
      </c>
      <c r="D397" s="448">
        <v>1992.4833333333333</v>
      </c>
      <c r="E397" s="448">
        <v>1975.1666666666667</v>
      </c>
      <c r="F397" s="448">
        <v>1964.6833333333334</v>
      </c>
      <c r="G397" s="448">
        <v>1947.3666666666668</v>
      </c>
      <c r="H397" s="448">
        <v>2002.9666666666667</v>
      </c>
      <c r="I397" s="448">
        <v>2020.2833333333333</v>
      </c>
      <c r="J397" s="448">
        <v>2030.7666666666667</v>
      </c>
      <c r="K397" s="447">
        <v>2009.8</v>
      </c>
      <c r="L397" s="447">
        <v>1982</v>
      </c>
      <c r="M397" s="447">
        <v>39.466360000000002</v>
      </c>
    </row>
    <row r="398" spans="1:13">
      <c r="A398" s="245">
        <v>388</v>
      </c>
      <c r="B398" s="450" t="s">
        <v>814</v>
      </c>
      <c r="C398" s="447">
        <v>1090.5999999999999</v>
      </c>
      <c r="D398" s="448">
        <v>1085.8500000000001</v>
      </c>
      <c r="E398" s="448">
        <v>1071.8000000000002</v>
      </c>
      <c r="F398" s="448">
        <v>1053</v>
      </c>
      <c r="G398" s="448">
        <v>1038.95</v>
      </c>
      <c r="H398" s="448">
        <v>1104.6500000000003</v>
      </c>
      <c r="I398" s="448">
        <v>1118.7</v>
      </c>
      <c r="J398" s="448">
        <v>1137.5000000000005</v>
      </c>
      <c r="K398" s="447">
        <v>1099.9000000000001</v>
      </c>
      <c r="L398" s="447">
        <v>1067.05</v>
      </c>
      <c r="M398" s="447">
        <v>30.181840000000001</v>
      </c>
    </row>
    <row r="399" spans="1:13">
      <c r="A399" s="245">
        <v>389</v>
      </c>
      <c r="B399" s="450" t="s">
        <v>274</v>
      </c>
      <c r="C399" s="447">
        <v>962.5</v>
      </c>
      <c r="D399" s="448">
        <v>965.0333333333333</v>
      </c>
      <c r="E399" s="448">
        <v>958.11666666666656</v>
      </c>
      <c r="F399" s="448">
        <v>953.73333333333323</v>
      </c>
      <c r="G399" s="448">
        <v>946.81666666666649</v>
      </c>
      <c r="H399" s="448">
        <v>969.41666666666663</v>
      </c>
      <c r="I399" s="448">
        <v>976.33333333333337</v>
      </c>
      <c r="J399" s="448">
        <v>980.7166666666667</v>
      </c>
      <c r="K399" s="447">
        <v>971.95</v>
      </c>
      <c r="L399" s="447">
        <v>960.65</v>
      </c>
      <c r="M399" s="447">
        <v>18.41255</v>
      </c>
    </row>
    <row r="400" spans="1:13">
      <c r="A400" s="245">
        <v>390</v>
      </c>
      <c r="B400" s="450" t="s">
        <v>476</v>
      </c>
      <c r="C400" s="447">
        <v>26.9</v>
      </c>
      <c r="D400" s="448">
        <v>26.849999999999998</v>
      </c>
      <c r="E400" s="448">
        <v>26.699999999999996</v>
      </c>
      <c r="F400" s="448">
        <v>26.499999999999996</v>
      </c>
      <c r="G400" s="448">
        <v>26.349999999999994</v>
      </c>
      <c r="H400" s="448">
        <v>27.049999999999997</v>
      </c>
      <c r="I400" s="448">
        <v>27.199999999999996</v>
      </c>
      <c r="J400" s="448">
        <v>27.4</v>
      </c>
      <c r="K400" s="447">
        <v>27</v>
      </c>
      <c r="L400" s="447">
        <v>26.65</v>
      </c>
      <c r="M400" s="447">
        <v>14.20093</v>
      </c>
    </row>
    <row r="401" spans="1:13">
      <c r="A401" s="245">
        <v>391</v>
      </c>
      <c r="B401" s="450" t="s">
        <v>477</v>
      </c>
      <c r="C401" s="447">
        <v>2469.75</v>
      </c>
      <c r="D401" s="448">
        <v>2474.5666666666666</v>
      </c>
      <c r="E401" s="448">
        <v>2430.1333333333332</v>
      </c>
      <c r="F401" s="448">
        <v>2390.5166666666664</v>
      </c>
      <c r="G401" s="448">
        <v>2346.083333333333</v>
      </c>
      <c r="H401" s="448">
        <v>2514.1833333333334</v>
      </c>
      <c r="I401" s="448">
        <v>2558.6166666666668</v>
      </c>
      <c r="J401" s="448">
        <v>2598.2333333333336</v>
      </c>
      <c r="K401" s="447">
        <v>2519</v>
      </c>
      <c r="L401" s="447">
        <v>2434.9499999999998</v>
      </c>
      <c r="M401" s="447">
        <v>0.99045000000000005</v>
      </c>
    </row>
    <row r="402" spans="1:13">
      <c r="A402" s="245">
        <v>392</v>
      </c>
      <c r="B402" s="450" t="s">
        <v>172</v>
      </c>
      <c r="C402" s="447">
        <v>6409.55</v>
      </c>
      <c r="D402" s="448">
        <v>6436.95</v>
      </c>
      <c r="E402" s="448">
        <v>6350.5999999999995</v>
      </c>
      <c r="F402" s="448">
        <v>6291.65</v>
      </c>
      <c r="G402" s="448">
        <v>6205.2999999999993</v>
      </c>
      <c r="H402" s="448">
        <v>6495.9</v>
      </c>
      <c r="I402" s="448">
        <v>6582.25</v>
      </c>
      <c r="J402" s="448">
        <v>6641.2</v>
      </c>
      <c r="K402" s="447">
        <v>6523.3</v>
      </c>
      <c r="L402" s="447">
        <v>6378</v>
      </c>
      <c r="M402" s="447">
        <v>0.81689999999999996</v>
      </c>
    </row>
    <row r="403" spans="1:13">
      <c r="A403" s="245">
        <v>393</v>
      </c>
      <c r="B403" s="450" t="s">
        <v>478</v>
      </c>
      <c r="C403" s="447">
        <v>7731.45</v>
      </c>
      <c r="D403" s="448">
        <v>7744.4833333333336</v>
      </c>
      <c r="E403" s="448">
        <v>7688.9666666666672</v>
      </c>
      <c r="F403" s="448">
        <v>7646.4833333333336</v>
      </c>
      <c r="G403" s="448">
        <v>7590.9666666666672</v>
      </c>
      <c r="H403" s="448">
        <v>7786.9666666666672</v>
      </c>
      <c r="I403" s="448">
        <v>7842.4833333333336</v>
      </c>
      <c r="J403" s="448">
        <v>7884.9666666666672</v>
      </c>
      <c r="K403" s="447">
        <v>7800</v>
      </c>
      <c r="L403" s="447">
        <v>7702</v>
      </c>
      <c r="M403" s="447">
        <v>9.9659999999999999E-2</v>
      </c>
    </row>
    <row r="404" spans="1:13">
      <c r="A404" s="245">
        <v>394</v>
      </c>
      <c r="B404" s="450" t="s">
        <v>479</v>
      </c>
      <c r="C404" s="447">
        <v>5154.8500000000004</v>
      </c>
      <c r="D404" s="448">
        <v>5127.8499999999995</v>
      </c>
      <c r="E404" s="448">
        <v>5080.6999999999989</v>
      </c>
      <c r="F404" s="448">
        <v>5006.5499999999993</v>
      </c>
      <c r="G404" s="448">
        <v>4959.3999999999987</v>
      </c>
      <c r="H404" s="448">
        <v>5201.9999999999991</v>
      </c>
      <c r="I404" s="448">
        <v>5249.1499999999987</v>
      </c>
      <c r="J404" s="448">
        <v>5323.2999999999993</v>
      </c>
      <c r="K404" s="447">
        <v>5175</v>
      </c>
      <c r="L404" s="447">
        <v>5053.7</v>
      </c>
      <c r="M404" s="447">
        <v>0.27409</v>
      </c>
    </row>
    <row r="405" spans="1:13">
      <c r="A405" s="245">
        <v>395</v>
      </c>
      <c r="B405" s="450" t="s">
        <v>759</v>
      </c>
      <c r="C405" s="447">
        <v>105.3</v>
      </c>
      <c r="D405" s="448">
        <v>104.78333333333335</v>
      </c>
      <c r="E405" s="448">
        <v>103.16666666666669</v>
      </c>
      <c r="F405" s="448">
        <v>101.03333333333335</v>
      </c>
      <c r="G405" s="448">
        <v>99.416666666666686</v>
      </c>
      <c r="H405" s="448">
        <v>106.91666666666669</v>
      </c>
      <c r="I405" s="448">
        <v>108.53333333333333</v>
      </c>
      <c r="J405" s="448">
        <v>110.66666666666669</v>
      </c>
      <c r="K405" s="447">
        <v>106.4</v>
      </c>
      <c r="L405" s="447">
        <v>102.65</v>
      </c>
      <c r="M405" s="447">
        <v>8.3514999999999997</v>
      </c>
    </row>
    <row r="406" spans="1:13">
      <c r="A406" s="245">
        <v>396</v>
      </c>
      <c r="B406" s="450" t="s">
        <v>480</v>
      </c>
      <c r="C406" s="447">
        <v>404.7</v>
      </c>
      <c r="D406" s="448">
        <v>405.7166666666667</v>
      </c>
      <c r="E406" s="448">
        <v>398.98333333333341</v>
      </c>
      <c r="F406" s="448">
        <v>393.26666666666671</v>
      </c>
      <c r="G406" s="448">
        <v>386.53333333333342</v>
      </c>
      <c r="H406" s="448">
        <v>411.43333333333339</v>
      </c>
      <c r="I406" s="448">
        <v>418.16666666666674</v>
      </c>
      <c r="J406" s="448">
        <v>423.88333333333338</v>
      </c>
      <c r="K406" s="447">
        <v>412.45</v>
      </c>
      <c r="L406" s="447">
        <v>400</v>
      </c>
      <c r="M406" s="447">
        <v>3.6245400000000001</v>
      </c>
    </row>
    <row r="407" spans="1:13">
      <c r="A407" s="245">
        <v>397</v>
      </c>
      <c r="B407" s="450" t="s">
        <v>761</v>
      </c>
      <c r="C407" s="447">
        <v>281.25</v>
      </c>
      <c r="D407" s="448">
        <v>279.73333333333335</v>
      </c>
      <c r="E407" s="448">
        <v>275.7166666666667</v>
      </c>
      <c r="F407" s="448">
        <v>270.18333333333334</v>
      </c>
      <c r="G407" s="448">
        <v>266.16666666666669</v>
      </c>
      <c r="H407" s="448">
        <v>285.26666666666671</v>
      </c>
      <c r="I407" s="448">
        <v>289.28333333333336</v>
      </c>
      <c r="J407" s="448">
        <v>294.81666666666672</v>
      </c>
      <c r="K407" s="447">
        <v>283.75</v>
      </c>
      <c r="L407" s="447">
        <v>274.2</v>
      </c>
      <c r="M407" s="447">
        <v>8.2160200000000003</v>
      </c>
    </row>
    <row r="408" spans="1:13">
      <c r="A408" s="245">
        <v>398</v>
      </c>
      <c r="B408" s="450" t="s">
        <v>481</v>
      </c>
      <c r="C408" s="447">
        <v>2011.2</v>
      </c>
      <c r="D408" s="448">
        <v>2011.1333333333334</v>
      </c>
      <c r="E408" s="448">
        <v>1990.3666666666668</v>
      </c>
      <c r="F408" s="448">
        <v>1969.5333333333333</v>
      </c>
      <c r="G408" s="448">
        <v>1948.7666666666667</v>
      </c>
      <c r="H408" s="448">
        <v>2031.9666666666669</v>
      </c>
      <c r="I408" s="448">
        <v>2052.7333333333336</v>
      </c>
      <c r="J408" s="448">
        <v>2073.5666666666671</v>
      </c>
      <c r="K408" s="447">
        <v>2031.9</v>
      </c>
      <c r="L408" s="447">
        <v>1990.3</v>
      </c>
      <c r="M408" s="447">
        <v>0.33174999999999999</v>
      </c>
    </row>
    <row r="409" spans="1:13">
      <c r="A409" s="245">
        <v>399</v>
      </c>
      <c r="B409" s="450" t="s">
        <v>482</v>
      </c>
      <c r="C409" s="447">
        <v>533.04999999999995</v>
      </c>
      <c r="D409" s="448">
        <v>536.35</v>
      </c>
      <c r="E409" s="448">
        <v>527.70000000000005</v>
      </c>
      <c r="F409" s="448">
        <v>522.35</v>
      </c>
      <c r="G409" s="448">
        <v>513.70000000000005</v>
      </c>
      <c r="H409" s="448">
        <v>541.70000000000005</v>
      </c>
      <c r="I409" s="448">
        <v>550.34999999999991</v>
      </c>
      <c r="J409" s="448">
        <v>555.70000000000005</v>
      </c>
      <c r="K409" s="447">
        <v>545</v>
      </c>
      <c r="L409" s="447">
        <v>531</v>
      </c>
      <c r="M409" s="447">
        <v>5.1888699999999996</v>
      </c>
    </row>
    <row r="410" spans="1:13">
      <c r="A410" s="245">
        <v>400</v>
      </c>
      <c r="B410" s="450" t="s">
        <v>760</v>
      </c>
      <c r="C410" s="447">
        <v>115.45</v>
      </c>
      <c r="D410" s="448">
        <v>114.81666666666666</v>
      </c>
      <c r="E410" s="448">
        <v>112.93333333333332</v>
      </c>
      <c r="F410" s="448">
        <v>110.41666666666666</v>
      </c>
      <c r="G410" s="448">
        <v>108.53333333333332</v>
      </c>
      <c r="H410" s="448">
        <v>117.33333333333333</v>
      </c>
      <c r="I410" s="448">
        <v>119.21666666666665</v>
      </c>
      <c r="J410" s="448">
        <v>121.73333333333333</v>
      </c>
      <c r="K410" s="447">
        <v>116.7</v>
      </c>
      <c r="L410" s="447">
        <v>112.3</v>
      </c>
      <c r="M410" s="447">
        <v>38.29233</v>
      </c>
    </row>
    <row r="411" spans="1:13">
      <c r="A411" s="245">
        <v>401</v>
      </c>
      <c r="B411" s="450" t="s">
        <v>483</v>
      </c>
      <c r="C411" s="447">
        <v>220.9</v>
      </c>
      <c r="D411" s="448">
        <v>217.6</v>
      </c>
      <c r="E411" s="448">
        <v>211.7</v>
      </c>
      <c r="F411" s="448">
        <v>202.5</v>
      </c>
      <c r="G411" s="448">
        <v>196.6</v>
      </c>
      <c r="H411" s="448">
        <v>226.79999999999998</v>
      </c>
      <c r="I411" s="448">
        <v>232.70000000000002</v>
      </c>
      <c r="J411" s="448">
        <v>241.89999999999998</v>
      </c>
      <c r="K411" s="447">
        <v>223.5</v>
      </c>
      <c r="L411" s="447">
        <v>208.4</v>
      </c>
      <c r="M411" s="447">
        <v>6.8209999999999997</v>
      </c>
    </row>
    <row r="412" spans="1:13">
      <c r="A412" s="245">
        <v>402</v>
      </c>
      <c r="B412" s="450" t="s">
        <v>170</v>
      </c>
      <c r="C412" s="447">
        <v>26909.35</v>
      </c>
      <c r="D412" s="448">
        <v>27090.45</v>
      </c>
      <c r="E412" s="448">
        <v>26569.9</v>
      </c>
      <c r="F412" s="448">
        <v>26230.45</v>
      </c>
      <c r="G412" s="448">
        <v>25709.9</v>
      </c>
      <c r="H412" s="448">
        <v>27429.9</v>
      </c>
      <c r="I412" s="448">
        <v>27950.449999999997</v>
      </c>
      <c r="J412" s="448">
        <v>28289.9</v>
      </c>
      <c r="K412" s="447">
        <v>27611</v>
      </c>
      <c r="L412" s="447">
        <v>26751</v>
      </c>
      <c r="M412" s="447">
        <v>1.0475699999999999</v>
      </c>
    </row>
    <row r="413" spans="1:13">
      <c r="A413" s="245">
        <v>403</v>
      </c>
      <c r="B413" s="450" t="s">
        <v>484</v>
      </c>
      <c r="C413" s="447">
        <v>1932.5</v>
      </c>
      <c r="D413" s="448">
        <v>1915.1333333333332</v>
      </c>
      <c r="E413" s="448">
        <v>1867.3666666666663</v>
      </c>
      <c r="F413" s="448">
        <v>1802.2333333333331</v>
      </c>
      <c r="G413" s="448">
        <v>1754.4666666666662</v>
      </c>
      <c r="H413" s="448">
        <v>1980.2666666666664</v>
      </c>
      <c r="I413" s="448">
        <v>2028.0333333333333</v>
      </c>
      <c r="J413" s="448">
        <v>2093.1666666666665</v>
      </c>
      <c r="K413" s="447">
        <v>1962.9</v>
      </c>
      <c r="L413" s="447">
        <v>1850</v>
      </c>
      <c r="M413" s="447">
        <v>1.4428300000000001</v>
      </c>
    </row>
    <row r="414" spans="1:13">
      <c r="A414" s="245">
        <v>404</v>
      </c>
      <c r="B414" s="450" t="s">
        <v>173</v>
      </c>
      <c r="C414" s="447">
        <v>1459.15</v>
      </c>
      <c r="D414" s="448">
        <v>1463.0666666666666</v>
      </c>
      <c r="E414" s="448">
        <v>1443.1333333333332</v>
      </c>
      <c r="F414" s="448">
        <v>1427.1166666666666</v>
      </c>
      <c r="G414" s="448">
        <v>1407.1833333333332</v>
      </c>
      <c r="H414" s="448">
        <v>1479.0833333333333</v>
      </c>
      <c r="I414" s="448">
        <v>1499.0166666666667</v>
      </c>
      <c r="J414" s="448">
        <v>1515.0333333333333</v>
      </c>
      <c r="K414" s="447">
        <v>1483</v>
      </c>
      <c r="L414" s="447">
        <v>1447.05</v>
      </c>
      <c r="M414" s="447">
        <v>12.975899999999999</v>
      </c>
    </row>
    <row r="415" spans="1:13">
      <c r="A415" s="245">
        <v>405</v>
      </c>
      <c r="B415" s="450" t="s">
        <v>171</v>
      </c>
      <c r="C415" s="447">
        <v>2001.65</v>
      </c>
      <c r="D415" s="448">
        <v>2003.8500000000001</v>
      </c>
      <c r="E415" s="448">
        <v>1972.8000000000002</v>
      </c>
      <c r="F415" s="448">
        <v>1943.95</v>
      </c>
      <c r="G415" s="448">
        <v>1912.9</v>
      </c>
      <c r="H415" s="448">
        <v>2032.7000000000003</v>
      </c>
      <c r="I415" s="448">
        <v>2063.75</v>
      </c>
      <c r="J415" s="448">
        <v>2092.6000000000004</v>
      </c>
      <c r="K415" s="447">
        <v>2034.9</v>
      </c>
      <c r="L415" s="447">
        <v>1975</v>
      </c>
      <c r="M415" s="447">
        <v>3.63781</v>
      </c>
    </row>
    <row r="416" spans="1:13">
      <c r="A416" s="245">
        <v>406</v>
      </c>
      <c r="B416" s="450" t="s">
        <v>485</v>
      </c>
      <c r="C416" s="447">
        <v>475.6</v>
      </c>
      <c r="D416" s="448">
        <v>469.48333333333335</v>
      </c>
      <c r="E416" s="448">
        <v>459.9666666666667</v>
      </c>
      <c r="F416" s="448">
        <v>444.33333333333337</v>
      </c>
      <c r="G416" s="448">
        <v>434.81666666666672</v>
      </c>
      <c r="H416" s="448">
        <v>485.11666666666667</v>
      </c>
      <c r="I416" s="448">
        <v>494.63333333333333</v>
      </c>
      <c r="J416" s="448">
        <v>510.26666666666665</v>
      </c>
      <c r="K416" s="447">
        <v>479</v>
      </c>
      <c r="L416" s="447">
        <v>453.85</v>
      </c>
      <c r="M416" s="447">
        <v>6.6864999999999997</v>
      </c>
    </row>
    <row r="417" spans="1:13">
      <c r="A417" s="245">
        <v>407</v>
      </c>
      <c r="B417" s="450" t="s">
        <v>486</v>
      </c>
      <c r="C417" s="447">
        <v>1312.7</v>
      </c>
      <c r="D417" s="448">
        <v>1306</v>
      </c>
      <c r="E417" s="448">
        <v>1278</v>
      </c>
      <c r="F417" s="448">
        <v>1243.3</v>
      </c>
      <c r="G417" s="448">
        <v>1215.3</v>
      </c>
      <c r="H417" s="448">
        <v>1340.7</v>
      </c>
      <c r="I417" s="448">
        <v>1368.7</v>
      </c>
      <c r="J417" s="448">
        <v>1403.4</v>
      </c>
      <c r="K417" s="447">
        <v>1334</v>
      </c>
      <c r="L417" s="447">
        <v>1271.3</v>
      </c>
      <c r="M417" s="447">
        <v>0.53754000000000002</v>
      </c>
    </row>
    <row r="418" spans="1:13">
      <c r="A418" s="245">
        <v>408</v>
      </c>
      <c r="B418" s="450" t="s">
        <v>762</v>
      </c>
      <c r="C418" s="447">
        <v>1792.7</v>
      </c>
      <c r="D418" s="448">
        <v>1779.2333333333333</v>
      </c>
      <c r="E418" s="448">
        <v>1753.4666666666667</v>
      </c>
      <c r="F418" s="448">
        <v>1714.2333333333333</v>
      </c>
      <c r="G418" s="448">
        <v>1688.4666666666667</v>
      </c>
      <c r="H418" s="448">
        <v>1818.4666666666667</v>
      </c>
      <c r="I418" s="448">
        <v>1844.2333333333336</v>
      </c>
      <c r="J418" s="448">
        <v>1883.4666666666667</v>
      </c>
      <c r="K418" s="447">
        <v>1805</v>
      </c>
      <c r="L418" s="447">
        <v>1740</v>
      </c>
      <c r="M418" s="447">
        <v>1.32247</v>
      </c>
    </row>
    <row r="419" spans="1:13">
      <c r="A419" s="245">
        <v>409</v>
      </c>
      <c r="B419" s="450" t="s">
        <v>487</v>
      </c>
      <c r="C419" s="447">
        <v>588.15</v>
      </c>
      <c r="D419" s="448">
        <v>590.6</v>
      </c>
      <c r="E419" s="448">
        <v>579.5</v>
      </c>
      <c r="F419" s="448">
        <v>570.85</v>
      </c>
      <c r="G419" s="448">
        <v>559.75</v>
      </c>
      <c r="H419" s="448">
        <v>599.25</v>
      </c>
      <c r="I419" s="448">
        <v>610.35000000000014</v>
      </c>
      <c r="J419" s="448">
        <v>619</v>
      </c>
      <c r="K419" s="447">
        <v>601.70000000000005</v>
      </c>
      <c r="L419" s="447">
        <v>581.95000000000005</v>
      </c>
      <c r="M419" s="447">
        <v>1.28376</v>
      </c>
    </row>
    <row r="420" spans="1:13">
      <c r="A420" s="245">
        <v>410</v>
      </c>
      <c r="B420" s="450" t="s">
        <v>488</v>
      </c>
      <c r="C420" s="447">
        <v>10.7</v>
      </c>
      <c r="D420" s="448">
        <v>10.75</v>
      </c>
      <c r="E420" s="448">
        <v>10.45</v>
      </c>
      <c r="F420" s="448">
        <v>10.199999999999999</v>
      </c>
      <c r="G420" s="448">
        <v>9.8999999999999986</v>
      </c>
      <c r="H420" s="448">
        <v>11</v>
      </c>
      <c r="I420" s="448">
        <v>11.3</v>
      </c>
      <c r="J420" s="448">
        <v>11.55</v>
      </c>
      <c r="K420" s="447">
        <v>11.05</v>
      </c>
      <c r="L420" s="447">
        <v>10.5</v>
      </c>
      <c r="M420" s="447">
        <v>426.65947</v>
      </c>
    </row>
    <row r="421" spans="1:13">
      <c r="A421" s="245">
        <v>411</v>
      </c>
      <c r="B421" s="450" t="s">
        <v>763</v>
      </c>
      <c r="C421" s="447">
        <v>81.25</v>
      </c>
      <c r="D421" s="448">
        <v>80.13333333333334</v>
      </c>
      <c r="E421" s="448">
        <v>78.116666666666674</v>
      </c>
      <c r="F421" s="448">
        <v>74.983333333333334</v>
      </c>
      <c r="G421" s="448">
        <v>72.966666666666669</v>
      </c>
      <c r="H421" s="448">
        <v>83.26666666666668</v>
      </c>
      <c r="I421" s="448">
        <v>85.28333333333336</v>
      </c>
      <c r="J421" s="448">
        <v>88.416666666666686</v>
      </c>
      <c r="K421" s="447">
        <v>82.15</v>
      </c>
      <c r="L421" s="447">
        <v>77</v>
      </c>
      <c r="M421" s="447">
        <v>152.21780999999999</v>
      </c>
    </row>
    <row r="422" spans="1:13">
      <c r="A422" s="245">
        <v>412</v>
      </c>
      <c r="B422" s="450" t="s">
        <v>489</v>
      </c>
      <c r="C422" s="447">
        <v>112.6</v>
      </c>
      <c r="D422" s="448">
        <v>112.16666666666667</v>
      </c>
      <c r="E422" s="448">
        <v>109.73333333333335</v>
      </c>
      <c r="F422" s="448">
        <v>106.86666666666667</v>
      </c>
      <c r="G422" s="448">
        <v>104.43333333333335</v>
      </c>
      <c r="H422" s="448">
        <v>115.03333333333335</v>
      </c>
      <c r="I422" s="448">
        <v>117.46666666666665</v>
      </c>
      <c r="J422" s="448">
        <v>120.33333333333334</v>
      </c>
      <c r="K422" s="447">
        <v>114.6</v>
      </c>
      <c r="L422" s="447">
        <v>109.3</v>
      </c>
      <c r="M422" s="447">
        <v>25.493259999999999</v>
      </c>
    </row>
    <row r="423" spans="1:13">
      <c r="A423" s="245">
        <v>413</v>
      </c>
      <c r="B423" s="450" t="s">
        <v>169</v>
      </c>
      <c r="C423" s="447">
        <v>412.05</v>
      </c>
      <c r="D423" s="448">
        <v>412.18333333333334</v>
      </c>
      <c r="E423" s="448">
        <v>405.16666666666669</v>
      </c>
      <c r="F423" s="448">
        <v>398.28333333333336</v>
      </c>
      <c r="G423" s="448">
        <v>391.26666666666671</v>
      </c>
      <c r="H423" s="448">
        <v>419.06666666666666</v>
      </c>
      <c r="I423" s="448">
        <v>426.08333333333331</v>
      </c>
      <c r="J423" s="448">
        <v>432.96666666666664</v>
      </c>
      <c r="K423" s="447">
        <v>419.2</v>
      </c>
      <c r="L423" s="447">
        <v>405.3</v>
      </c>
      <c r="M423" s="447">
        <v>1429.6405199999999</v>
      </c>
    </row>
    <row r="424" spans="1:13">
      <c r="A424" s="245">
        <v>414</v>
      </c>
      <c r="B424" s="450" t="s">
        <v>168</v>
      </c>
      <c r="C424" s="447">
        <v>124.75</v>
      </c>
      <c r="D424" s="448">
        <v>122.53333333333335</v>
      </c>
      <c r="E424" s="448">
        <v>119.31666666666669</v>
      </c>
      <c r="F424" s="448">
        <v>113.88333333333334</v>
      </c>
      <c r="G424" s="448">
        <v>110.66666666666669</v>
      </c>
      <c r="H424" s="448">
        <v>127.9666666666667</v>
      </c>
      <c r="I424" s="448">
        <v>131.18333333333337</v>
      </c>
      <c r="J424" s="448">
        <v>136.6166666666667</v>
      </c>
      <c r="K424" s="447">
        <v>125.75</v>
      </c>
      <c r="L424" s="447">
        <v>117.1</v>
      </c>
      <c r="M424" s="447">
        <v>967.49599000000001</v>
      </c>
    </row>
    <row r="425" spans="1:13">
      <c r="A425" s="245">
        <v>415</v>
      </c>
      <c r="B425" s="450" t="s">
        <v>766</v>
      </c>
      <c r="C425" s="447">
        <v>235.45</v>
      </c>
      <c r="D425" s="448">
        <v>238.93333333333331</v>
      </c>
      <c r="E425" s="448">
        <v>231.51666666666662</v>
      </c>
      <c r="F425" s="448">
        <v>227.58333333333331</v>
      </c>
      <c r="G425" s="448">
        <v>220.16666666666663</v>
      </c>
      <c r="H425" s="448">
        <v>242.86666666666662</v>
      </c>
      <c r="I425" s="448">
        <v>250.2833333333333</v>
      </c>
      <c r="J425" s="448">
        <v>254.21666666666661</v>
      </c>
      <c r="K425" s="447">
        <v>246.35</v>
      </c>
      <c r="L425" s="447">
        <v>235</v>
      </c>
      <c r="M425" s="447">
        <v>12.952730000000001</v>
      </c>
    </row>
    <row r="426" spans="1:13">
      <c r="A426" s="245">
        <v>416</v>
      </c>
      <c r="B426" s="450" t="s">
        <v>833</v>
      </c>
      <c r="C426" s="447">
        <v>240.35</v>
      </c>
      <c r="D426" s="448">
        <v>240.9</v>
      </c>
      <c r="E426" s="448">
        <v>238.9</v>
      </c>
      <c r="F426" s="448">
        <v>237.45</v>
      </c>
      <c r="G426" s="448">
        <v>235.45</v>
      </c>
      <c r="H426" s="448">
        <v>242.35000000000002</v>
      </c>
      <c r="I426" s="448">
        <v>244.35000000000002</v>
      </c>
      <c r="J426" s="448">
        <v>245.80000000000004</v>
      </c>
      <c r="K426" s="447">
        <v>242.9</v>
      </c>
      <c r="L426" s="447">
        <v>239.45</v>
      </c>
      <c r="M426" s="447">
        <v>2.64384</v>
      </c>
    </row>
    <row r="427" spans="1:13">
      <c r="A427" s="245">
        <v>417</v>
      </c>
      <c r="B427" s="450" t="s">
        <v>174</v>
      </c>
      <c r="C427" s="447">
        <v>798.4</v>
      </c>
      <c r="D427" s="448">
        <v>799.81666666666661</v>
      </c>
      <c r="E427" s="448">
        <v>792.68333333333317</v>
      </c>
      <c r="F427" s="448">
        <v>786.96666666666658</v>
      </c>
      <c r="G427" s="448">
        <v>779.83333333333314</v>
      </c>
      <c r="H427" s="448">
        <v>805.53333333333319</v>
      </c>
      <c r="I427" s="448">
        <v>812.66666666666663</v>
      </c>
      <c r="J427" s="448">
        <v>818.38333333333321</v>
      </c>
      <c r="K427" s="447">
        <v>806.95</v>
      </c>
      <c r="L427" s="447">
        <v>794.1</v>
      </c>
      <c r="M427" s="447">
        <v>3.74491</v>
      </c>
    </row>
    <row r="428" spans="1:13">
      <c r="A428" s="245">
        <v>418</v>
      </c>
      <c r="B428" s="450" t="s">
        <v>490</v>
      </c>
      <c r="C428" s="447">
        <v>675.25</v>
      </c>
      <c r="D428" s="448">
        <v>683.81666666666661</v>
      </c>
      <c r="E428" s="448">
        <v>661.43333333333317</v>
      </c>
      <c r="F428" s="448">
        <v>647.61666666666656</v>
      </c>
      <c r="G428" s="448">
        <v>625.23333333333312</v>
      </c>
      <c r="H428" s="448">
        <v>697.63333333333321</v>
      </c>
      <c r="I428" s="448">
        <v>720.01666666666665</v>
      </c>
      <c r="J428" s="448">
        <v>733.83333333333326</v>
      </c>
      <c r="K428" s="447">
        <v>706.2</v>
      </c>
      <c r="L428" s="447">
        <v>670</v>
      </c>
      <c r="M428" s="447">
        <v>2.49349</v>
      </c>
    </row>
    <row r="429" spans="1:13">
      <c r="A429" s="245">
        <v>419</v>
      </c>
      <c r="B429" s="450" t="s">
        <v>793</v>
      </c>
      <c r="C429" s="447">
        <v>315.3</v>
      </c>
      <c r="D429" s="448">
        <v>316.06666666666666</v>
      </c>
      <c r="E429" s="448">
        <v>313.63333333333333</v>
      </c>
      <c r="F429" s="448">
        <v>311.96666666666664</v>
      </c>
      <c r="G429" s="448">
        <v>309.5333333333333</v>
      </c>
      <c r="H429" s="448">
        <v>317.73333333333335</v>
      </c>
      <c r="I429" s="448">
        <v>320.16666666666663</v>
      </c>
      <c r="J429" s="448">
        <v>321.83333333333337</v>
      </c>
      <c r="K429" s="447">
        <v>318.5</v>
      </c>
      <c r="L429" s="447">
        <v>314.39999999999998</v>
      </c>
      <c r="M429" s="447">
        <v>4.87927</v>
      </c>
    </row>
    <row r="430" spans="1:13">
      <c r="A430" s="245">
        <v>420</v>
      </c>
      <c r="B430" s="450" t="s">
        <v>491</v>
      </c>
      <c r="C430" s="447">
        <v>222.95</v>
      </c>
      <c r="D430" s="448">
        <v>224.55000000000004</v>
      </c>
      <c r="E430" s="448">
        <v>220.20000000000007</v>
      </c>
      <c r="F430" s="448">
        <v>217.45000000000005</v>
      </c>
      <c r="G430" s="448">
        <v>213.10000000000008</v>
      </c>
      <c r="H430" s="448">
        <v>227.30000000000007</v>
      </c>
      <c r="I430" s="448">
        <v>231.65000000000003</v>
      </c>
      <c r="J430" s="448">
        <v>234.40000000000006</v>
      </c>
      <c r="K430" s="447">
        <v>228.9</v>
      </c>
      <c r="L430" s="447">
        <v>221.8</v>
      </c>
      <c r="M430" s="447">
        <v>7.4549300000000001</v>
      </c>
    </row>
    <row r="431" spans="1:13">
      <c r="A431" s="245">
        <v>421</v>
      </c>
      <c r="B431" s="450" t="s">
        <v>175</v>
      </c>
      <c r="C431" s="447">
        <v>690.95</v>
      </c>
      <c r="D431" s="448">
        <v>692.98333333333323</v>
      </c>
      <c r="E431" s="448">
        <v>687.56666666666649</v>
      </c>
      <c r="F431" s="448">
        <v>684.18333333333328</v>
      </c>
      <c r="G431" s="448">
        <v>678.76666666666654</v>
      </c>
      <c r="H431" s="448">
        <v>696.36666666666645</v>
      </c>
      <c r="I431" s="448">
        <v>701.78333333333319</v>
      </c>
      <c r="J431" s="448">
        <v>705.1666666666664</v>
      </c>
      <c r="K431" s="447">
        <v>698.4</v>
      </c>
      <c r="L431" s="447">
        <v>689.6</v>
      </c>
      <c r="M431" s="447">
        <v>37.229570000000002</v>
      </c>
    </row>
    <row r="432" spans="1:13">
      <c r="A432" s="245">
        <v>422</v>
      </c>
      <c r="B432" s="450" t="s">
        <v>176</v>
      </c>
      <c r="C432" s="447">
        <v>519.75</v>
      </c>
      <c r="D432" s="448">
        <v>520.31666666666672</v>
      </c>
      <c r="E432" s="448">
        <v>513.63333333333344</v>
      </c>
      <c r="F432" s="448">
        <v>507.51666666666677</v>
      </c>
      <c r="G432" s="448">
        <v>500.83333333333348</v>
      </c>
      <c r="H432" s="448">
        <v>526.43333333333339</v>
      </c>
      <c r="I432" s="448">
        <v>533.11666666666656</v>
      </c>
      <c r="J432" s="448">
        <v>539.23333333333335</v>
      </c>
      <c r="K432" s="447">
        <v>527</v>
      </c>
      <c r="L432" s="447">
        <v>514.20000000000005</v>
      </c>
      <c r="M432" s="447">
        <v>20.108429999999998</v>
      </c>
    </row>
    <row r="433" spans="1:13">
      <c r="A433" s="245">
        <v>423</v>
      </c>
      <c r="B433" s="450" t="s">
        <v>492</v>
      </c>
      <c r="C433" s="447">
        <v>2478.85</v>
      </c>
      <c r="D433" s="448">
        <v>2502.35</v>
      </c>
      <c r="E433" s="448">
        <v>2429.6999999999998</v>
      </c>
      <c r="F433" s="448">
        <v>2380.5499999999997</v>
      </c>
      <c r="G433" s="448">
        <v>2307.8999999999996</v>
      </c>
      <c r="H433" s="448">
        <v>2551.5</v>
      </c>
      <c r="I433" s="448">
        <v>2624.1500000000005</v>
      </c>
      <c r="J433" s="448">
        <v>2673.3</v>
      </c>
      <c r="K433" s="447">
        <v>2575</v>
      </c>
      <c r="L433" s="447">
        <v>2453.1999999999998</v>
      </c>
      <c r="M433" s="447">
        <v>0.30887999999999999</v>
      </c>
    </row>
    <row r="434" spans="1:13">
      <c r="A434" s="245">
        <v>424</v>
      </c>
      <c r="B434" s="450" t="s">
        <v>493</v>
      </c>
      <c r="C434" s="447">
        <v>782.8</v>
      </c>
      <c r="D434" s="448">
        <v>769.2833333333333</v>
      </c>
      <c r="E434" s="448">
        <v>743.91666666666663</v>
      </c>
      <c r="F434" s="448">
        <v>705.0333333333333</v>
      </c>
      <c r="G434" s="448">
        <v>679.66666666666663</v>
      </c>
      <c r="H434" s="448">
        <v>808.16666666666663</v>
      </c>
      <c r="I434" s="448">
        <v>833.53333333333342</v>
      </c>
      <c r="J434" s="448">
        <v>872.41666666666663</v>
      </c>
      <c r="K434" s="447">
        <v>794.65</v>
      </c>
      <c r="L434" s="447">
        <v>730.4</v>
      </c>
      <c r="M434" s="447">
        <v>7.4171300000000002</v>
      </c>
    </row>
    <row r="435" spans="1:13">
      <c r="A435" s="245">
        <v>425</v>
      </c>
      <c r="B435" s="450" t="s">
        <v>494</v>
      </c>
      <c r="C435" s="447">
        <v>264</v>
      </c>
      <c r="D435" s="448">
        <v>263.71666666666664</v>
      </c>
      <c r="E435" s="448">
        <v>260.43333333333328</v>
      </c>
      <c r="F435" s="448">
        <v>256.86666666666662</v>
      </c>
      <c r="G435" s="448">
        <v>253.58333333333326</v>
      </c>
      <c r="H435" s="448">
        <v>267.2833333333333</v>
      </c>
      <c r="I435" s="448">
        <v>270.56666666666672</v>
      </c>
      <c r="J435" s="448">
        <v>274.13333333333333</v>
      </c>
      <c r="K435" s="447">
        <v>267</v>
      </c>
      <c r="L435" s="447">
        <v>260.14999999999998</v>
      </c>
      <c r="M435" s="447">
        <v>7.5594700000000001</v>
      </c>
    </row>
    <row r="436" spans="1:13">
      <c r="A436" s="245">
        <v>426</v>
      </c>
      <c r="B436" s="450" t="s">
        <v>495</v>
      </c>
      <c r="C436" s="447">
        <v>278</v>
      </c>
      <c r="D436" s="448">
        <v>278</v>
      </c>
      <c r="E436" s="448">
        <v>273</v>
      </c>
      <c r="F436" s="448">
        <v>268</v>
      </c>
      <c r="G436" s="448">
        <v>263</v>
      </c>
      <c r="H436" s="448">
        <v>283</v>
      </c>
      <c r="I436" s="448">
        <v>288</v>
      </c>
      <c r="J436" s="448">
        <v>293</v>
      </c>
      <c r="K436" s="447">
        <v>283</v>
      </c>
      <c r="L436" s="447">
        <v>273</v>
      </c>
      <c r="M436" s="447">
        <v>2.51078</v>
      </c>
    </row>
    <row r="437" spans="1:13">
      <c r="A437" s="245">
        <v>427</v>
      </c>
      <c r="B437" s="450" t="s">
        <v>496</v>
      </c>
      <c r="C437" s="447">
        <v>2185.35</v>
      </c>
      <c r="D437" s="448">
        <v>2189.7833333333333</v>
      </c>
      <c r="E437" s="448">
        <v>2159.5666666666666</v>
      </c>
      <c r="F437" s="448">
        <v>2133.7833333333333</v>
      </c>
      <c r="G437" s="448">
        <v>2103.5666666666666</v>
      </c>
      <c r="H437" s="448">
        <v>2215.5666666666666</v>
      </c>
      <c r="I437" s="448">
        <v>2245.7833333333328</v>
      </c>
      <c r="J437" s="448">
        <v>2271.5666666666666</v>
      </c>
      <c r="K437" s="447">
        <v>2220</v>
      </c>
      <c r="L437" s="447">
        <v>2164</v>
      </c>
      <c r="M437" s="447">
        <v>1.0281100000000001</v>
      </c>
    </row>
    <row r="438" spans="1:13">
      <c r="A438" s="245">
        <v>428</v>
      </c>
      <c r="B438" s="450" t="s">
        <v>764</v>
      </c>
      <c r="C438" s="447">
        <v>727.95</v>
      </c>
      <c r="D438" s="448">
        <v>731.25</v>
      </c>
      <c r="E438" s="448">
        <v>712.7</v>
      </c>
      <c r="F438" s="448">
        <v>697.45</v>
      </c>
      <c r="G438" s="448">
        <v>678.90000000000009</v>
      </c>
      <c r="H438" s="448">
        <v>746.5</v>
      </c>
      <c r="I438" s="448">
        <v>765.05</v>
      </c>
      <c r="J438" s="448">
        <v>780.3</v>
      </c>
      <c r="K438" s="447">
        <v>749.8</v>
      </c>
      <c r="L438" s="447">
        <v>716</v>
      </c>
      <c r="M438" s="447">
        <v>3.6526700000000001</v>
      </c>
    </row>
    <row r="439" spans="1:13">
      <c r="A439" s="245">
        <v>429</v>
      </c>
      <c r="B439" s="450" t="s">
        <v>813</v>
      </c>
      <c r="C439" s="447">
        <v>521.75</v>
      </c>
      <c r="D439" s="448">
        <v>521.91666666666663</v>
      </c>
      <c r="E439" s="448">
        <v>513.83333333333326</v>
      </c>
      <c r="F439" s="448">
        <v>505.91666666666663</v>
      </c>
      <c r="G439" s="448">
        <v>497.83333333333326</v>
      </c>
      <c r="H439" s="448">
        <v>529.83333333333326</v>
      </c>
      <c r="I439" s="448">
        <v>537.91666666666652</v>
      </c>
      <c r="J439" s="448">
        <v>545.83333333333326</v>
      </c>
      <c r="K439" s="447">
        <v>530</v>
      </c>
      <c r="L439" s="447">
        <v>514</v>
      </c>
      <c r="M439" s="447">
        <v>1.18354</v>
      </c>
    </row>
    <row r="440" spans="1:13">
      <c r="A440" s="245">
        <v>430</v>
      </c>
      <c r="B440" s="450" t="s">
        <v>497</v>
      </c>
      <c r="C440" s="447">
        <v>5.45</v>
      </c>
      <c r="D440" s="448">
        <v>5.4333333333333327</v>
      </c>
      <c r="E440" s="448">
        <v>5.3666666666666654</v>
      </c>
      <c r="F440" s="448">
        <v>5.2833333333333323</v>
      </c>
      <c r="G440" s="448">
        <v>5.216666666666665</v>
      </c>
      <c r="H440" s="448">
        <v>5.5166666666666657</v>
      </c>
      <c r="I440" s="448">
        <v>5.5833333333333339</v>
      </c>
      <c r="J440" s="448">
        <v>5.6666666666666661</v>
      </c>
      <c r="K440" s="447">
        <v>5.5</v>
      </c>
      <c r="L440" s="447">
        <v>5.35</v>
      </c>
      <c r="M440" s="447">
        <v>244.78227999999999</v>
      </c>
    </row>
    <row r="441" spans="1:13">
      <c r="A441" s="245">
        <v>431</v>
      </c>
      <c r="B441" s="450" t="s">
        <v>498</v>
      </c>
      <c r="C441" s="447">
        <v>134.9</v>
      </c>
      <c r="D441" s="448">
        <v>135.16666666666666</v>
      </c>
      <c r="E441" s="448">
        <v>133.73333333333332</v>
      </c>
      <c r="F441" s="448">
        <v>132.56666666666666</v>
      </c>
      <c r="G441" s="448">
        <v>131.13333333333333</v>
      </c>
      <c r="H441" s="448">
        <v>136.33333333333331</v>
      </c>
      <c r="I441" s="448">
        <v>137.76666666666665</v>
      </c>
      <c r="J441" s="448">
        <v>138.93333333333331</v>
      </c>
      <c r="K441" s="447">
        <v>136.6</v>
      </c>
      <c r="L441" s="447">
        <v>134</v>
      </c>
      <c r="M441" s="447">
        <v>1.3729899999999999</v>
      </c>
    </row>
    <row r="442" spans="1:13">
      <c r="A442" s="245">
        <v>432</v>
      </c>
      <c r="B442" s="450" t="s">
        <v>765</v>
      </c>
      <c r="C442" s="447">
        <v>1537.1</v>
      </c>
      <c r="D442" s="448">
        <v>1540.6833333333334</v>
      </c>
      <c r="E442" s="448">
        <v>1521.4166666666667</v>
      </c>
      <c r="F442" s="448">
        <v>1505.7333333333333</v>
      </c>
      <c r="G442" s="448">
        <v>1486.4666666666667</v>
      </c>
      <c r="H442" s="448">
        <v>1556.3666666666668</v>
      </c>
      <c r="I442" s="448">
        <v>1575.6333333333332</v>
      </c>
      <c r="J442" s="448">
        <v>1591.3166666666668</v>
      </c>
      <c r="K442" s="447">
        <v>1559.95</v>
      </c>
      <c r="L442" s="447">
        <v>1525</v>
      </c>
      <c r="M442" s="447">
        <v>0.10657999999999999</v>
      </c>
    </row>
    <row r="443" spans="1:13">
      <c r="A443" s="245">
        <v>433</v>
      </c>
      <c r="B443" s="450" t="s">
        <v>499</v>
      </c>
      <c r="C443" s="447">
        <v>1101.8</v>
      </c>
      <c r="D443" s="448">
        <v>1124.1666666666667</v>
      </c>
      <c r="E443" s="448">
        <v>1067.6333333333334</v>
      </c>
      <c r="F443" s="448">
        <v>1033.4666666666667</v>
      </c>
      <c r="G443" s="448">
        <v>976.93333333333339</v>
      </c>
      <c r="H443" s="448">
        <v>1158.3333333333335</v>
      </c>
      <c r="I443" s="448">
        <v>1214.8666666666668</v>
      </c>
      <c r="J443" s="448">
        <v>1249.0333333333335</v>
      </c>
      <c r="K443" s="447">
        <v>1180.7</v>
      </c>
      <c r="L443" s="447">
        <v>1090</v>
      </c>
      <c r="M443" s="447">
        <v>1.4047700000000001</v>
      </c>
    </row>
    <row r="444" spans="1:13">
      <c r="A444" s="245">
        <v>434</v>
      </c>
      <c r="B444" s="450" t="s">
        <v>275</v>
      </c>
      <c r="C444" s="447">
        <v>573.20000000000005</v>
      </c>
      <c r="D444" s="448">
        <v>575.0333333333333</v>
      </c>
      <c r="E444" s="448">
        <v>566.26666666666665</v>
      </c>
      <c r="F444" s="448">
        <v>559.33333333333337</v>
      </c>
      <c r="G444" s="448">
        <v>550.56666666666672</v>
      </c>
      <c r="H444" s="448">
        <v>581.96666666666658</v>
      </c>
      <c r="I444" s="448">
        <v>590.73333333333323</v>
      </c>
      <c r="J444" s="448">
        <v>597.66666666666652</v>
      </c>
      <c r="K444" s="447">
        <v>583.79999999999995</v>
      </c>
      <c r="L444" s="447">
        <v>568.1</v>
      </c>
      <c r="M444" s="447">
        <v>2.4843099999999998</v>
      </c>
    </row>
    <row r="445" spans="1:13">
      <c r="A445" s="245">
        <v>435</v>
      </c>
      <c r="B445" s="450" t="s">
        <v>500</v>
      </c>
      <c r="C445" s="447">
        <v>1348.8</v>
      </c>
      <c r="D445" s="448">
        <v>1317.9333333333334</v>
      </c>
      <c r="E445" s="448">
        <v>1270.8666666666668</v>
      </c>
      <c r="F445" s="448">
        <v>1192.9333333333334</v>
      </c>
      <c r="G445" s="448">
        <v>1145.8666666666668</v>
      </c>
      <c r="H445" s="448">
        <v>1395.8666666666668</v>
      </c>
      <c r="I445" s="448">
        <v>1442.9333333333334</v>
      </c>
      <c r="J445" s="448">
        <v>1520.8666666666668</v>
      </c>
      <c r="K445" s="447">
        <v>1365</v>
      </c>
      <c r="L445" s="447">
        <v>1240</v>
      </c>
      <c r="M445" s="447">
        <v>4.6779099999999998</v>
      </c>
    </row>
    <row r="446" spans="1:13">
      <c r="A446" s="245">
        <v>436</v>
      </c>
      <c r="B446" s="450" t="s">
        <v>501</v>
      </c>
      <c r="C446" s="447">
        <v>549.54999999999995</v>
      </c>
      <c r="D446" s="448">
        <v>553.16666666666663</v>
      </c>
      <c r="E446" s="448">
        <v>542.33333333333326</v>
      </c>
      <c r="F446" s="448">
        <v>535.11666666666667</v>
      </c>
      <c r="G446" s="448">
        <v>524.2833333333333</v>
      </c>
      <c r="H446" s="448">
        <v>560.38333333333321</v>
      </c>
      <c r="I446" s="448">
        <v>571.21666666666647</v>
      </c>
      <c r="J446" s="448">
        <v>578.43333333333317</v>
      </c>
      <c r="K446" s="447">
        <v>564</v>
      </c>
      <c r="L446" s="447">
        <v>545.95000000000005</v>
      </c>
      <c r="M446" s="447">
        <v>0.54852000000000001</v>
      </c>
    </row>
    <row r="447" spans="1:13">
      <c r="A447" s="245">
        <v>437</v>
      </c>
      <c r="B447" s="450" t="s">
        <v>502</v>
      </c>
      <c r="C447" s="447">
        <v>7379.25</v>
      </c>
      <c r="D447" s="448">
        <v>7354.75</v>
      </c>
      <c r="E447" s="448">
        <v>7259.5</v>
      </c>
      <c r="F447" s="448">
        <v>7139.75</v>
      </c>
      <c r="G447" s="448">
        <v>7044.5</v>
      </c>
      <c r="H447" s="448">
        <v>7474.5</v>
      </c>
      <c r="I447" s="448">
        <v>7569.75</v>
      </c>
      <c r="J447" s="448">
        <v>7689.5</v>
      </c>
      <c r="K447" s="447">
        <v>7450</v>
      </c>
      <c r="L447" s="447">
        <v>7235</v>
      </c>
      <c r="M447" s="447">
        <v>8.1710000000000005E-2</v>
      </c>
    </row>
    <row r="448" spans="1:13">
      <c r="A448" s="245">
        <v>438</v>
      </c>
      <c r="B448" s="450" t="s">
        <v>503</v>
      </c>
      <c r="C448" s="447">
        <v>358.1</v>
      </c>
      <c r="D448" s="448">
        <v>355.7</v>
      </c>
      <c r="E448" s="448">
        <v>342.4</v>
      </c>
      <c r="F448" s="448">
        <v>326.7</v>
      </c>
      <c r="G448" s="448">
        <v>313.39999999999998</v>
      </c>
      <c r="H448" s="448">
        <v>371.4</v>
      </c>
      <c r="I448" s="448">
        <v>384.70000000000005</v>
      </c>
      <c r="J448" s="448">
        <v>400.4</v>
      </c>
      <c r="K448" s="447">
        <v>369</v>
      </c>
      <c r="L448" s="447">
        <v>340</v>
      </c>
      <c r="M448" s="447">
        <v>16.748439999999999</v>
      </c>
    </row>
    <row r="449" spans="1:13">
      <c r="A449" s="245">
        <v>439</v>
      </c>
      <c r="B449" s="450" t="s">
        <v>504</v>
      </c>
      <c r="C449" s="447">
        <v>39.799999999999997</v>
      </c>
      <c r="D449" s="448">
        <v>40.516666666666666</v>
      </c>
      <c r="E449" s="448">
        <v>38.783333333333331</v>
      </c>
      <c r="F449" s="448">
        <v>37.766666666666666</v>
      </c>
      <c r="G449" s="448">
        <v>36.033333333333331</v>
      </c>
      <c r="H449" s="448">
        <v>41.533333333333331</v>
      </c>
      <c r="I449" s="448">
        <v>43.266666666666666</v>
      </c>
      <c r="J449" s="448">
        <v>44.283333333333331</v>
      </c>
      <c r="K449" s="447">
        <v>42.25</v>
      </c>
      <c r="L449" s="447">
        <v>39.5</v>
      </c>
      <c r="M449" s="447">
        <v>275.06004000000001</v>
      </c>
    </row>
    <row r="450" spans="1:13">
      <c r="A450" s="245">
        <v>440</v>
      </c>
      <c r="B450" s="450" t="s">
        <v>188</v>
      </c>
      <c r="C450" s="447">
        <v>621.04999999999995</v>
      </c>
      <c r="D450" s="448">
        <v>625.56666666666661</v>
      </c>
      <c r="E450" s="448">
        <v>614.23333333333323</v>
      </c>
      <c r="F450" s="448">
        <v>607.41666666666663</v>
      </c>
      <c r="G450" s="448">
        <v>596.08333333333326</v>
      </c>
      <c r="H450" s="448">
        <v>632.38333333333321</v>
      </c>
      <c r="I450" s="448">
        <v>643.7166666666667</v>
      </c>
      <c r="J450" s="448">
        <v>650.53333333333319</v>
      </c>
      <c r="K450" s="447">
        <v>636.9</v>
      </c>
      <c r="L450" s="447">
        <v>618.75</v>
      </c>
      <c r="M450" s="447">
        <v>18.06155</v>
      </c>
    </row>
    <row r="451" spans="1:13">
      <c r="A451" s="245">
        <v>441</v>
      </c>
      <c r="B451" s="450" t="s">
        <v>767</v>
      </c>
      <c r="C451" s="447">
        <v>15259.05</v>
      </c>
      <c r="D451" s="448">
        <v>15287.333333333334</v>
      </c>
      <c r="E451" s="448">
        <v>15074.716666666667</v>
      </c>
      <c r="F451" s="448">
        <v>14890.383333333333</v>
      </c>
      <c r="G451" s="448">
        <v>14677.766666666666</v>
      </c>
      <c r="H451" s="448">
        <v>15471.666666666668</v>
      </c>
      <c r="I451" s="448">
        <v>15684.283333333333</v>
      </c>
      <c r="J451" s="448">
        <v>15868.616666666669</v>
      </c>
      <c r="K451" s="447">
        <v>15499.95</v>
      </c>
      <c r="L451" s="447">
        <v>15103</v>
      </c>
      <c r="M451" s="447">
        <v>7.6299999999999996E-3</v>
      </c>
    </row>
    <row r="452" spans="1:13">
      <c r="A452" s="245">
        <v>442</v>
      </c>
      <c r="B452" s="450" t="s">
        <v>177</v>
      </c>
      <c r="C452" s="447">
        <v>707.25</v>
      </c>
      <c r="D452" s="448">
        <v>709.31666666666661</v>
      </c>
      <c r="E452" s="448">
        <v>697.83333333333326</v>
      </c>
      <c r="F452" s="448">
        <v>688.41666666666663</v>
      </c>
      <c r="G452" s="448">
        <v>676.93333333333328</v>
      </c>
      <c r="H452" s="448">
        <v>718.73333333333323</v>
      </c>
      <c r="I452" s="448">
        <v>730.21666666666658</v>
      </c>
      <c r="J452" s="448">
        <v>739.63333333333321</v>
      </c>
      <c r="K452" s="447">
        <v>720.8</v>
      </c>
      <c r="L452" s="447">
        <v>699.9</v>
      </c>
      <c r="M452" s="447">
        <v>28.636330000000001</v>
      </c>
    </row>
    <row r="453" spans="1:13">
      <c r="A453" s="245">
        <v>443</v>
      </c>
      <c r="B453" s="450" t="s">
        <v>768</v>
      </c>
      <c r="C453" s="447">
        <v>178.7</v>
      </c>
      <c r="D453" s="448">
        <v>177.45000000000002</v>
      </c>
      <c r="E453" s="448">
        <v>173.50000000000003</v>
      </c>
      <c r="F453" s="448">
        <v>168.3</v>
      </c>
      <c r="G453" s="448">
        <v>164.35000000000002</v>
      </c>
      <c r="H453" s="448">
        <v>182.65000000000003</v>
      </c>
      <c r="I453" s="448">
        <v>186.60000000000002</v>
      </c>
      <c r="J453" s="448">
        <v>191.80000000000004</v>
      </c>
      <c r="K453" s="447">
        <v>181.4</v>
      </c>
      <c r="L453" s="447">
        <v>172.25</v>
      </c>
      <c r="M453" s="447">
        <v>60.787140000000001</v>
      </c>
    </row>
    <row r="454" spans="1:13">
      <c r="A454" s="245">
        <v>444</v>
      </c>
      <c r="B454" s="450" t="s">
        <v>769</v>
      </c>
      <c r="C454" s="447">
        <v>1057.7</v>
      </c>
      <c r="D454" s="448">
        <v>1062.4666666666667</v>
      </c>
      <c r="E454" s="448">
        <v>1048.9833333333333</v>
      </c>
      <c r="F454" s="448">
        <v>1040.2666666666667</v>
      </c>
      <c r="G454" s="448">
        <v>1026.7833333333333</v>
      </c>
      <c r="H454" s="448">
        <v>1071.1833333333334</v>
      </c>
      <c r="I454" s="448">
        <v>1084.666666666667</v>
      </c>
      <c r="J454" s="448">
        <v>1093.3833333333334</v>
      </c>
      <c r="K454" s="447">
        <v>1075.95</v>
      </c>
      <c r="L454" s="447">
        <v>1053.75</v>
      </c>
      <c r="M454" s="447">
        <v>3.7901199999999999</v>
      </c>
    </row>
    <row r="455" spans="1:13">
      <c r="A455" s="245">
        <v>445</v>
      </c>
      <c r="B455" s="450" t="s">
        <v>183</v>
      </c>
      <c r="C455" s="447">
        <v>3081.5</v>
      </c>
      <c r="D455" s="448">
        <v>3086.1666666666665</v>
      </c>
      <c r="E455" s="448">
        <v>3067.333333333333</v>
      </c>
      <c r="F455" s="448">
        <v>3053.1666666666665</v>
      </c>
      <c r="G455" s="448">
        <v>3034.333333333333</v>
      </c>
      <c r="H455" s="448">
        <v>3100.333333333333</v>
      </c>
      <c r="I455" s="448">
        <v>3119.1666666666661</v>
      </c>
      <c r="J455" s="448">
        <v>3133.333333333333</v>
      </c>
      <c r="K455" s="447">
        <v>3105</v>
      </c>
      <c r="L455" s="447">
        <v>3072</v>
      </c>
      <c r="M455" s="447">
        <v>16.522600000000001</v>
      </c>
    </row>
    <row r="456" spans="1:13">
      <c r="A456" s="245">
        <v>446</v>
      </c>
      <c r="B456" s="450" t="s">
        <v>804</v>
      </c>
      <c r="C456" s="447">
        <v>640.1</v>
      </c>
      <c r="D456" s="448">
        <v>644.43333333333339</v>
      </c>
      <c r="E456" s="448">
        <v>634.16666666666674</v>
      </c>
      <c r="F456" s="448">
        <v>628.23333333333335</v>
      </c>
      <c r="G456" s="448">
        <v>617.9666666666667</v>
      </c>
      <c r="H456" s="448">
        <v>650.36666666666679</v>
      </c>
      <c r="I456" s="448">
        <v>660.63333333333344</v>
      </c>
      <c r="J456" s="448">
        <v>666.56666666666683</v>
      </c>
      <c r="K456" s="447">
        <v>654.70000000000005</v>
      </c>
      <c r="L456" s="447">
        <v>638.5</v>
      </c>
      <c r="M456" s="447">
        <v>26.699670000000001</v>
      </c>
    </row>
    <row r="457" spans="1:13">
      <c r="A457" s="245">
        <v>447</v>
      </c>
      <c r="B457" s="450" t="s">
        <v>178</v>
      </c>
      <c r="C457" s="447">
        <v>3582.05</v>
      </c>
      <c r="D457" s="448">
        <v>3597.6166666666668</v>
      </c>
      <c r="E457" s="448">
        <v>3554.4333333333334</v>
      </c>
      <c r="F457" s="448">
        <v>3526.8166666666666</v>
      </c>
      <c r="G457" s="448">
        <v>3483.6333333333332</v>
      </c>
      <c r="H457" s="448">
        <v>3625.2333333333336</v>
      </c>
      <c r="I457" s="448">
        <v>3668.416666666667</v>
      </c>
      <c r="J457" s="448">
        <v>3696.0333333333338</v>
      </c>
      <c r="K457" s="447">
        <v>3640.8</v>
      </c>
      <c r="L457" s="447">
        <v>3570</v>
      </c>
      <c r="M457" s="447">
        <v>0.72167000000000003</v>
      </c>
    </row>
    <row r="458" spans="1:13">
      <c r="A458" s="245">
        <v>448</v>
      </c>
      <c r="B458" s="450" t="s">
        <v>505</v>
      </c>
      <c r="C458" s="447">
        <v>1051.8</v>
      </c>
      <c r="D458" s="448">
        <v>1055.1000000000001</v>
      </c>
      <c r="E458" s="448">
        <v>1047.2000000000003</v>
      </c>
      <c r="F458" s="448">
        <v>1042.6000000000001</v>
      </c>
      <c r="G458" s="448">
        <v>1034.7000000000003</v>
      </c>
      <c r="H458" s="448">
        <v>1059.7000000000003</v>
      </c>
      <c r="I458" s="448">
        <v>1067.6000000000004</v>
      </c>
      <c r="J458" s="448">
        <v>1072.2000000000003</v>
      </c>
      <c r="K458" s="447">
        <v>1063</v>
      </c>
      <c r="L458" s="447">
        <v>1050.5</v>
      </c>
      <c r="M458" s="447">
        <v>0.32900000000000001</v>
      </c>
    </row>
    <row r="459" spans="1:13">
      <c r="A459" s="245">
        <v>449</v>
      </c>
      <c r="B459" s="450" t="s">
        <v>180</v>
      </c>
      <c r="C459" s="447">
        <v>148.6</v>
      </c>
      <c r="D459" s="448">
        <v>148.23333333333335</v>
      </c>
      <c r="E459" s="448">
        <v>146.9666666666667</v>
      </c>
      <c r="F459" s="448">
        <v>145.33333333333334</v>
      </c>
      <c r="G459" s="448">
        <v>144.06666666666669</v>
      </c>
      <c r="H459" s="448">
        <v>149.8666666666667</v>
      </c>
      <c r="I459" s="448">
        <v>151.13333333333335</v>
      </c>
      <c r="J459" s="448">
        <v>152.76666666666671</v>
      </c>
      <c r="K459" s="447">
        <v>149.5</v>
      </c>
      <c r="L459" s="447">
        <v>146.6</v>
      </c>
      <c r="M459" s="447">
        <v>21.243030000000001</v>
      </c>
    </row>
    <row r="460" spans="1:13">
      <c r="A460" s="245">
        <v>450</v>
      </c>
      <c r="B460" s="450" t="s">
        <v>179</v>
      </c>
      <c r="C460" s="447">
        <v>311.85000000000002</v>
      </c>
      <c r="D460" s="448">
        <v>312.61666666666673</v>
      </c>
      <c r="E460" s="448">
        <v>309.43333333333345</v>
      </c>
      <c r="F460" s="448">
        <v>307.01666666666671</v>
      </c>
      <c r="G460" s="448">
        <v>303.83333333333343</v>
      </c>
      <c r="H460" s="448">
        <v>315.03333333333347</v>
      </c>
      <c r="I460" s="448">
        <v>318.21666666666675</v>
      </c>
      <c r="J460" s="448">
        <v>320.6333333333335</v>
      </c>
      <c r="K460" s="447">
        <v>315.8</v>
      </c>
      <c r="L460" s="447">
        <v>310.2</v>
      </c>
      <c r="M460" s="447">
        <v>319.63997000000001</v>
      </c>
    </row>
    <row r="461" spans="1:13">
      <c r="A461" s="245">
        <v>451</v>
      </c>
      <c r="B461" s="450" t="s">
        <v>181</v>
      </c>
      <c r="C461" s="447">
        <v>107.3</v>
      </c>
      <c r="D461" s="448">
        <v>106.58333333333333</v>
      </c>
      <c r="E461" s="448">
        <v>105.21666666666665</v>
      </c>
      <c r="F461" s="448">
        <v>103.13333333333333</v>
      </c>
      <c r="G461" s="448">
        <v>101.76666666666665</v>
      </c>
      <c r="H461" s="448">
        <v>108.66666666666666</v>
      </c>
      <c r="I461" s="448">
        <v>110.03333333333333</v>
      </c>
      <c r="J461" s="448">
        <v>112.11666666666666</v>
      </c>
      <c r="K461" s="447">
        <v>107.95</v>
      </c>
      <c r="L461" s="447">
        <v>104.5</v>
      </c>
      <c r="M461" s="447">
        <v>415.30007000000001</v>
      </c>
    </row>
    <row r="462" spans="1:13">
      <c r="A462" s="245">
        <v>452</v>
      </c>
      <c r="B462" s="450" t="s">
        <v>770</v>
      </c>
      <c r="C462" s="447">
        <v>96.3</v>
      </c>
      <c r="D462" s="448">
        <v>96.683333333333337</v>
      </c>
      <c r="E462" s="448">
        <v>94.116666666666674</v>
      </c>
      <c r="F462" s="448">
        <v>91.933333333333337</v>
      </c>
      <c r="G462" s="448">
        <v>89.366666666666674</v>
      </c>
      <c r="H462" s="448">
        <v>98.866666666666674</v>
      </c>
      <c r="I462" s="448">
        <v>101.43333333333334</v>
      </c>
      <c r="J462" s="448">
        <v>103.61666666666667</v>
      </c>
      <c r="K462" s="447">
        <v>99.25</v>
      </c>
      <c r="L462" s="447">
        <v>94.5</v>
      </c>
      <c r="M462" s="447">
        <v>91.507679999999993</v>
      </c>
    </row>
    <row r="463" spans="1:13">
      <c r="A463" s="245">
        <v>453</v>
      </c>
      <c r="B463" s="450" t="s">
        <v>182</v>
      </c>
      <c r="C463" s="447">
        <v>1092</v>
      </c>
      <c r="D463" s="448">
        <v>1094.3499999999999</v>
      </c>
      <c r="E463" s="448">
        <v>1079.7499999999998</v>
      </c>
      <c r="F463" s="448">
        <v>1067.4999999999998</v>
      </c>
      <c r="G463" s="448">
        <v>1052.8999999999996</v>
      </c>
      <c r="H463" s="448">
        <v>1106.5999999999999</v>
      </c>
      <c r="I463" s="448">
        <v>1121.2000000000003</v>
      </c>
      <c r="J463" s="448">
        <v>1133.45</v>
      </c>
      <c r="K463" s="447">
        <v>1108.95</v>
      </c>
      <c r="L463" s="447">
        <v>1082.0999999999999</v>
      </c>
      <c r="M463" s="447">
        <v>189.23841999999999</v>
      </c>
    </row>
    <row r="464" spans="1:13">
      <c r="A464" s="245">
        <v>454</v>
      </c>
      <c r="B464" s="450" t="s">
        <v>506</v>
      </c>
      <c r="C464" s="447">
        <v>3342.95</v>
      </c>
      <c r="D464" s="448">
        <v>3334.15</v>
      </c>
      <c r="E464" s="448">
        <v>3289.6000000000004</v>
      </c>
      <c r="F464" s="448">
        <v>3236.2500000000005</v>
      </c>
      <c r="G464" s="448">
        <v>3191.7000000000007</v>
      </c>
      <c r="H464" s="448">
        <v>3387.5</v>
      </c>
      <c r="I464" s="448">
        <v>3432.05</v>
      </c>
      <c r="J464" s="448">
        <v>3485.3999999999996</v>
      </c>
      <c r="K464" s="447">
        <v>3378.7</v>
      </c>
      <c r="L464" s="447">
        <v>3280.8</v>
      </c>
      <c r="M464" s="447">
        <v>8.7179999999999994E-2</v>
      </c>
    </row>
    <row r="465" spans="1:13">
      <c r="A465" s="245">
        <v>455</v>
      </c>
      <c r="B465" s="450" t="s">
        <v>184</v>
      </c>
      <c r="C465" s="447">
        <v>983.7</v>
      </c>
      <c r="D465" s="448">
        <v>984.26666666666677</v>
      </c>
      <c r="E465" s="448">
        <v>974.53333333333353</v>
      </c>
      <c r="F465" s="448">
        <v>965.36666666666679</v>
      </c>
      <c r="G465" s="448">
        <v>955.63333333333355</v>
      </c>
      <c r="H465" s="448">
        <v>993.43333333333351</v>
      </c>
      <c r="I465" s="448">
        <v>1003.1666666666669</v>
      </c>
      <c r="J465" s="448">
        <v>1012.3333333333335</v>
      </c>
      <c r="K465" s="447">
        <v>994</v>
      </c>
      <c r="L465" s="447">
        <v>975.1</v>
      </c>
      <c r="M465" s="447">
        <v>18.30838</v>
      </c>
    </row>
    <row r="466" spans="1:13">
      <c r="A466" s="245">
        <v>456</v>
      </c>
      <c r="B466" s="450" t="s">
        <v>276</v>
      </c>
      <c r="C466" s="447">
        <v>162.30000000000001</v>
      </c>
      <c r="D466" s="448">
        <v>163.04999999999998</v>
      </c>
      <c r="E466" s="448">
        <v>160.89999999999998</v>
      </c>
      <c r="F466" s="448">
        <v>159.5</v>
      </c>
      <c r="G466" s="448">
        <v>157.35</v>
      </c>
      <c r="H466" s="448">
        <v>164.44999999999996</v>
      </c>
      <c r="I466" s="448">
        <v>166.6</v>
      </c>
      <c r="J466" s="448">
        <v>167.99999999999994</v>
      </c>
      <c r="K466" s="447">
        <v>165.2</v>
      </c>
      <c r="L466" s="447">
        <v>161.65</v>
      </c>
      <c r="M466" s="447">
        <v>3.61544</v>
      </c>
    </row>
    <row r="467" spans="1:13">
      <c r="A467" s="245">
        <v>457</v>
      </c>
      <c r="B467" s="450" t="s">
        <v>164</v>
      </c>
      <c r="C467" s="447">
        <v>973.15</v>
      </c>
      <c r="D467" s="448">
        <v>977</v>
      </c>
      <c r="E467" s="448">
        <v>954.15</v>
      </c>
      <c r="F467" s="448">
        <v>935.15</v>
      </c>
      <c r="G467" s="448">
        <v>912.3</v>
      </c>
      <c r="H467" s="448">
        <v>996</v>
      </c>
      <c r="I467" s="448">
        <v>1018.8499999999999</v>
      </c>
      <c r="J467" s="448">
        <v>1037.8499999999999</v>
      </c>
      <c r="K467" s="447">
        <v>999.85</v>
      </c>
      <c r="L467" s="447">
        <v>958</v>
      </c>
      <c r="M467" s="447">
        <v>21.964870000000001</v>
      </c>
    </row>
    <row r="468" spans="1:13">
      <c r="A468" s="245">
        <v>458</v>
      </c>
      <c r="B468" s="450" t="s">
        <v>507</v>
      </c>
      <c r="C468" s="447">
        <v>1408.95</v>
      </c>
      <c r="D468" s="448">
        <v>1432.9833333333333</v>
      </c>
      <c r="E468" s="448">
        <v>1366.9666666666667</v>
      </c>
      <c r="F468" s="448">
        <v>1324.9833333333333</v>
      </c>
      <c r="G468" s="448">
        <v>1258.9666666666667</v>
      </c>
      <c r="H468" s="448">
        <v>1474.9666666666667</v>
      </c>
      <c r="I468" s="448">
        <v>1540.9833333333336</v>
      </c>
      <c r="J468" s="448">
        <v>1582.9666666666667</v>
      </c>
      <c r="K468" s="447">
        <v>1499</v>
      </c>
      <c r="L468" s="447">
        <v>1391</v>
      </c>
      <c r="M468" s="447">
        <v>1.6065799999999999</v>
      </c>
    </row>
    <row r="469" spans="1:13">
      <c r="A469" s="245">
        <v>459</v>
      </c>
      <c r="B469" s="450" t="s">
        <v>508</v>
      </c>
      <c r="C469" s="447">
        <v>1026.3</v>
      </c>
      <c r="D469" s="448">
        <v>1026.6499999999999</v>
      </c>
      <c r="E469" s="448">
        <v>1016.6499999999996</v>
      </c>
      <c r="F469" s="448">
        <v>1006.9999999999998</v>
      </c>
      <c r="G469" s="448">
        <v>996.99999999999955</v>
      </c>
      <c r="H469" s="448">
        <v>1036.2999999999997</v>
      </c>
      <c r="I469" s="448">
        <v>1046.3000000000002</v>
      </c>
      <c r="J469" s="448">
        <v>1055.9499999999998</v>
      </c>
      <c r="K469" s="447">
        <v>1036.6500000000001</v>
      </c>
      <c r="L469" s="447">
        <v>1017</v>
      </c>
      <c r="M469" s="447">
        <v>0.92825999999999997</v>
      </c>
    </row>
    <row r="470" spans="1:13">
      <c r="A470" s="245">
        <v>460</v>
      </c>
      <c r="B470" s="450" t="s">
        <v>509</v>
      </c>
      <c r="C470" s="447">
        <v>1280.55</v>
      </c>
      <c r="D470" s="448">
        <v>1275.2333333333333</v>
      </c>
      <c r="E470" s="448">
        <v>1246.0666666666666</v>
      </c>
      <c r="F470" s="448">
        <v>1211.5833333333333</v>
      </c>
      <c r="G470" s="448">
        <v>1182.4166666666665</v>
      </c>
      <c r="H470" s="448">
        <v>1309.7166666666667</v>
      </c>
      <c r="I470" s="448">
        <v>1338.8833333333332</v>
      </c>
      <c r="J470" s="448">
        <v>1373.3666666666668</v>
      </c>
      <c r="K470" s="447">
        <v>1304.4000000000001</v>
      </c>
      <c r="L470" s="447">
        <v>1240.75</v>
      </c>
      <c r="M470" s="447">
        <v>1.01495</v>
      </c>
    </row>
    <row r="471" spans="1:13">
      <c r="A471" s="245">
        <v>461</v>
      </c>
      <c r="B471" s="450" t="s">
        <v>185</v>
      </c>
      <c r="C471" s="447">
        <v>1520.75</v>
      </c>
      <c r="D471" s="448">
        <v>1520.3999999999999</v>
      </c>
      <c r="E471" s="448">
        <v>1505.7999999999997</v>
      </c>
      <c r="F471" s="448">
        <v>1490.85</v>
      </c>
      <c r="G471" s="448">
        <v>1476.2499999999998</v>
      </c>
      <c r="H471" s="448">
        <v>1535.3499999999997</v>
      </c>
      <c r="I471" s="448">
        <v>1549.9499999999996</v>
      </c>
      <c r="J471" s="448">
        <v>1564.8999999999996</v>
      </c>
      <c r="K471" s="447">
        <v>1535</v>
      </c>
      <c r="L471" s="447">
        <v>1505.45</v>
      </c>
      <c r="M471" s="447">
        <v>11.265319999999999</v>
      </c>
    </row>
    <row r="472" spans="1:13">
      <c r="A472" s="245">
        <v>462</v>
      </c>
      <c r="B472" s="450" t="s">
        <v>186</v>
      </c>
      <c r="C472" s="447">
        <v>2718.05</v>
      </c>
      <c r="D472" s="448">
        <v>2719.0833333333335</v>
      </c>
      <c r="E472" s="448">
        <v>2702.2666666666669</v>
      </c>
      <c r="F472" s="448">
        <v>2686.4833333333336</v>
      </c>
      <c r="G472" s="448">
        <v>2669.666666666667</v>
      </c>
      <c r="H472" s="448">
        <v>2734.8666666666668</v>
      </c>
      <c r="I472" s="448">
        <v>2751.6833333333334</v>
      </c>
      <c r="J472" s="448">
        <v>2767.4666666666667</v>
      </c>
      <c r="K472" s="447">
        <v>2735.9</v>
      </c>
      <c r="L472" s="447">
        <v>2703.3</v>
      </c>
      <c r="M472" s="447">
        <v>1.9980800000000001</v>
      </c>
    </row>
    <row r="473" spans="1:13">
      <c r="A473" s="245">
        <v>463</v>
      </c>
      <c r="B473" s="450" t="s">
        <v>187</v>
      </c>
      <c r="C473" s="447">
        <v>439.75</v>
      </c>
      <c r="D473" s="448">
        <v>442.2833333333333</v>
      </c>
      <c r="E473" s="448">
        <v>433.96666666666658</v>
      </c>
      <c r="F473" s="448">
        <v>428.18333333333328</v>
      </c>
      <c r="G473" s="448">
        <v>419.86666666666656</v>
      </c>
      <c r="H473" s="448">
        <v>448.06666666666661</v>
      </c>
      <c r="I473" s="448">
        <v>456.38333333333333</v>
      </c>
      <c r="J473" s="448">
        <v>462.16666666666663</v>
      </c>
      <c r="K473" s="447">
        <v>450.6</v>
      </c>
      <c r="L473" s="447">
        <v>436.5</v>
      </c>
      <c r="M473" s="447">
        <v>15.27131</v>
      </c>
    </row>
    <row r="474" spans="1:13">
      <c r="A474" s="245">
        <v>464</v>
      </c>
      <c r="B474" s="450" t="s">
        <v>510</v>
      </c>
      <c r="C474" s="447">
        <v>809.75</v>
      </c>
      <c r="D474" s="448">
        <v>818.25</v>
      </c>
      <c r="E474" s="448">
        <v>797.5</v>
      </c>
      <c r="F474" s="448">
        <v>785.25</v>
      </c>
      <c r="G474" s="448">
        <v>764.5</v>
      </c>
      <c r="H474" s="448">
        <v>830.5</v>
      </c>
      <c r="I474" s="448">
        <v>851.25</v>
      </c>
      <c r="J474" s="448">
        <v>863.5</v>
      </c>
      <c r="K474" s="447">
        <v>839</v>
      </c>
      <c r="L474" s="447">
        <v>806</v>
      </c>
      <c r="M474" s="447">
        <v>6.8464099999999997</v>
      </c>
    </row>
    <row r="475" spans="1:13">
      <c r="A475" s="245">
        <v>465</v>
      </c>
      <c r="B475" s="450" t="s">
        <v>511</v>
      </c>
      <c r="C475" s="447">
        <v>16.75</v>
      </c>
      <c r="D475" s="448">
        <v>16.866666666666667</v>
      </c>
      <c r="E475" s="448">
        <v>16.483333333333334</v>
      </c>
      <c r="F475" s="448">
        <v>16.216666666666669</v>
      </c>
      <c r="G475" s="448">
        <v>15.833333333333336</v>
      </c>
      <c r="H475" s="448">
        <v>17.133333333333333</v>
      </c>
      <c r="I475" s="448">
        <v>17.516666666666666</v>
      </c>
      <c r="J475" s="448">
        <v>17.783333333333331</v>
      </c>
      <c r="K475" s="447">
        <v>17.25</v>
      </c>
      <c r="L475" s="447">
        <v>16.600000000000001</v>
      </c>
      <c r="M475" s="447">
        <v>141.49091000000001</v>
      </c>
    </row>
    <row r="476" spans="1:13">
      <c r="A476" s="245">
        <v>466</v>
      </c>
      <c r="B476" s="450" t="s">
        <v>512</v>
      </c>
      <c r="C476" s="447">
        <v>1190.3499999999999</v>
      </c>
      <c r="D476" s="448">
        <v>1191.1333333333332</v>
      </c>
      <c r="E476" s="448">
        <v>1176.4666666666665</v>
      </c>
      <c r="F476" s="448">
        <v>1162.5833333333333</v>
      </c>
      <c r="G476" s="448">
        <v>1147.9166666666665</v>
      </c>
      <c r="H476" s="448">
        <v>1205.0166666666664</v>
      </c>
      <c r="I476" s="448">
        <v>1219.6833333333334</v>
      </c>
      <c r="J476" s="448">
        <v>1233.5666666666664</v>
      </c>
      <c r="K476" s="447">
        <v>1205.8</v>
      </c>
      <c r="L476" s="447">
        <v>1177.25</v>
      </c>
      <c r="M476" s="447">
        <v>0.35992000000000002</v>
      </c>
    </row>
    <row r="477" spans="1:13">
      <c r="A477" s="245">
        <v>467</v>
      </c>
      <c r="B477" s="450" t="s">
        <v>513</v>
      </c>
      <c r="C477" s="447">
        <v>13.05</v>
      </c>
      <c r="D477" s="448">
        <v>12.983333333333334</v>
      </c>
      <c r="E477" s="448">
        <v>12.816666666666668</v>
      </c>
      <c r="F477" s="448">
        <v>12.583333333333334</v>
      </c>
      <c r="G477" s="448">
        <v>12.416666666666668</v>
      </c>
      <c r="H477" s="448">
        <v>13.216666666666669</v>
      </c>
      <c r="I477" s="448">
        <v>13.383333333333333</v>
      </c>
      <c r="J477" s="448">
        <v>13.616666666666669</v>
      </c>
      <c r="K477" s="447">
        <v>13.15</v>
      </c>
      <c r="L477" s="447">
        <v>12.75</v>
      </c>
      <c r="M477" s="447">
        <v>126.19036</v>
      </c>
    </row>
    <row r="478" spans="1:13">
      <c r="A478" s="245">
        <v>468</v>
      </c>
      <c r="B478" s="450" t="s">
        <v>514</v>
      </c>
      <c r="C478" s="447">
        <v>447.4</v>
      </c>
      <c r="D478" s="448">
        <v>447.68333333333334</v>
      </c>
      <c r="E478" s="448">
        <v>440.4666666666667</v>
      </c>
      <c r="F478" s="448">
        <v>433.53333333333336</v>
      </c>
      <c r="G478" s="448">
        <v>426.31666666666672</v>
      </c>
      <c r="H478" s="448">
        <v>454.61666666666667</v>
      </c>
      <c r="I478" s="448">
        <v>461.83333333333326</v>
      </c>
      <c r="J478" s="448">
        <v>468.76666666666665</v>
      </c>
      <c r="K478" s="447">
        <v>454.9</v>
      </c>
      <c r="L478" s="447">
        <v>440.75</v>
      </c>
      <c r="M478" s="447">
        <v>1.27654</v>
      </c>
    </row>
    <row r="479" spans="1:13">
      <c r="A479" s="245">
        <v>469</v>
      </c>
      <c r="B479" s="450" t="s">
        <v>193</v>
      </c>
      <c r="C479" s="447">
        <v>789.35</v>
      </c>
      <c r="D479" s="448">
        <v>785.66666666666663</v>
      </c>
      <c r="E479" s="448">
        <v>777.38333333333321</v>
      </c>
      <c r="F479" s="448">
        <v>765.41666666666663</v>
      </c>
      <c r="G479" s="448">
        <v>757.13333333333321</v>
      </c>
      <c r="H479" s="448">
        <v>797.63333333333321</v>
      </c>
      <c r="I479" s="448">
        <v>805.91666666666674</v>
      </c>
      <c r="J479" s="448">
        <v>817.88333333333321</v>
      </c>
      <c r="K479" s="447">
        <v>793.95</v>
      </c>
      <c r="L479" s="447">
        <v>773.7</v>
      </c>
      <c r="M479" s="447">
        <v>55.862020000000001</v>
      </c>
    </row>
    <row r="480" spans="1:13">
      <c r="A480" s="245">
        <v>470</v>
      </c>
      <c r="B480" s="450" t="s">
        <v>190</v>
      </c>
      <c r="C480" s="447">
        <v>212</v>
      </c>
      <c r="D480" s="448">
        <v>212.9</v>
      </c>
      <c r="E480" s="448">
        <v>209.3</v>
      </c>
      <c r="F480" s="448">
        <v>206.6</v>
      </c>
      <c r="G480" s="448">
        <v>203</v>
      </c>
      <c r="H480" s="448">
        <v>215.60000000000002</v>
      </c>
      <c r="I480" s="448">
        <v>219.2</v>
      </c>
      <c r="J480" s="448">
        <v>221.90000000000003</v>
      </c>
      <c r="K480" s="447">
        <v>216.5</v>
      </c>
      <c r="L480" s="447">
        <v>210.2</v>
      </c>
      <c r="M480" s="447">
        <v>3.7035300000000002</v>
      </c>
    </row>
    <row r="481" spans="1:13">
      <c r="A481" s="245">
        <v>471</v>
      </c>
      <c r="B481" s="450" t="s">
        <v>784</v>
      </c>
      <c r="C481" s="447">
        <v>30</v>
      </c>
      <c r="D481" s="448">
        <v>30.083333333333332</v>
      </c>
      <c r="E481" s="448">
        <v>29.716666666666665</v>
      </c>
      <c r="F481" s="448">
        <v>29.433333333333334</v>
      </c>
      <c r="G481" s="448">
        <v>29.066666666666666</v>
      </c>
      <c r="H481" s="448">
        <v>30.366666666666664</v>
      </c>
      <c r="I481" s="448">
        <v>30.733333333333331</v>
      </c>
      <c r="J481" s="448">
        <v>31.016666666666662</v>
      </c>
      <c r="K481" s="447">
        <v>30.45</v>
      </c>
      <c r="L481" s="447">
        <v>29.8</v>
      </c>
      <c r="M481" s="447">
        <v>21.302050000000001</v>
      </c>
    </row>
    <row r="482" spans="1:13">
      <c r="A482" s="245">
        <v>472</v>
      </c>
      <c r="B482" s="450" t="s">
        <v>191</v>
      </c>
      <c r="C482" s="447">
        <v>6562.4</v>
      </c>
      <c r="D482" s="448">
        <v>6591.6166666666659</v>
      </c>
      <c r="E482" s="448">
        <v>6510.8333333333321</v>
      </c>
      <c r="F482" s="448">
        <v>6459.2666666666664</v>
      </c>
      <c r="G482" s="448">
        <v>6378.4833333333327</v>
      </c>
      <c r="H482" s="448">
        <v>6643.1833333333316</v>
      </c>
      <c r="I482" s="448">
        <v>6723.9666666666662</v>
      </c>
      <c r="J482" s="448">
        <v>6775.533333333331</v>
      </c>
      <c r="K482" s="447">
        <v>6672.4</v>
      </c>
      <c r="L482" s="447">
        <v>6540.05</v>
      </c>
      <c r="M482" s="447">
        <v>2.8850099999999999</v>
      </c>
    </row>
    <row r="483" spans="1:13">
      <c r="A483" s="245">
        <v>473</v>
      </c>
      <c r="B483" s="450" t="s">
        <v>192</v>
      </c>
      <c r="C483" s="447">
        <v>38.4</v>
      </c>
      <c r="D483" s="448">
        <v>38.416666666666664</v>
      </c>
      <c r="E483" s="448">
        <v>37.983333333333327</v>
      </c>
      <c r="F483" s="448">
        <v>37.566666666666663</v>
      </c>
      <c r="G483" s="448">
        <v>37.133333333333326</v>
      </c>
      <c r="H483" s="448">
        <v>38.833333333333329</v>
      </c>
      <c r="I483" s="448">
        <v>39.266666666666666</v>
      </c>
      <c r="J483" s="448">
        <v>39.68333333333333</v>
      </c>
      <c r="K483" s="447">
        <v>38.85</v>
      </c>
      <c r="L483" s="447">
        <v>38</v>
      </c>
      <c r="M483" s="447">
        <v>169.12281999999999</v>
      </c>
    </row>
    <row r="484" spans="1:13">
      <c r="A484" s="245">
        <v>474</v>
      </c>
      <c r="B484" s="450" t="s">
        <v>189</v>
      </c>
      <c r="C484" s="447">
        <v>1270.5</v>
      </c>
      <c r="D484" s="448">
        <v>1276.8333333333333</v>
      </c>
      <c r="E484" s="448">
        <v>1259.9166666666665</v>
      </c>
      <c r="F484" s="448">
        <v>1249.3333333333333</v>
      </c>
      <c r="G484" s="448">
        <v>1232.4166666666665</v>
      </c>
      <c r="H484" s="448">
        <v>1287.4166666666665</v>
      </c>
      <c r="I484" s="448">
        <v>1304.333333333333</v>
      </c>
      <c r="J484" s="448">
        <v>1314.9166666666665</v>
      </c>
      <c r="K484" s="447">
        <v>1293.75</v>
      </c>
      <c r="L484" s="447">
        <v>1266.25</v>
      </c>
      <c r="M484" s="447">
        <v>4.3316400000000002</v>
      </c>
    </row>
    <row r="485" spans="1:13">
      <c r="A485" s="245">
        <v>475</v>
      </c>
      <c r="B485" s="450" t="s">
        <v>141</v>
      </c>
      <c r="C485" s="447">
        <v>573.20000000000005</v>
      </c>
      <c r="D485" s="448">
        <v>581.43333333333328</v>
      </c>
      <c r="E485" s="448">
        <v>562.96666666666658</v>
      </c>
      <c r="F485" s="448">
        <v>552.73333333333335</v>
      </c>
      <c r="G485" s="448">
        <v>534.26666666666665</v>
      </c>
      <c r="H485" s="448">
        <v>591.66666666666652</v>
      </c>
      <c r="I485" s="448">
        <v>610.13333333333321</v>
      </c>
      <c r="J485" s="448">
        <v>620.36666666666645</v>
      </c>
      <c r="K485" s="447">
        <v>599.9</v>
      </c>
      <c r="L485" s="447">
        <v>571.20000000000005</v>
      </c>
      <c r="M485" s="447">
        <v>93.395110000000003</v>
      </c>
    </row>
    <row r="486" spans="1:13">
      <c r="A486" s="245">
        <v>476</v>
      </c>
      <c r="B486" s="450" t="s">
        <v>277</v>
      </c>
      <c r="C486" s="447">
        <v>238.5</v>
      </c>
      <c r="D486" s="448">
        <v>239.91666666666666</v>
      </c>
      <c r="E486" s="448">
        <v>234.83333333333331</v>
      </c>
      <c r="F486" s="448">
        <v>231.16666666666666</v>
      </c>
      <c r="G486" s="448">
        <v>226.08333333333331</v>
      </c>
      <c r="H486" s="448">
        <v>243.58333333333331</v>
      </c>
      <c r="I486" s="448">
        <v>248.66666666666663</v>
      </c>
      <c r="J486" s="448">
        <v>252.33333333333331</v>
      </c>
      <c r="K486" s="447">
        <v>245</v>
      </c>
      <c r="L486" s="447">
        <v>236.25</v>
      </c>
      <c r="M486" s="447">
        <v>6.8158799999999999</v>
      </c>
    </row>
    <row r="487" spans="1:13">
      <c r="A487" s="245">
        <v>477</v>
      </c>
      <c r="B487" s="450" t="s">
        <v>515</v>
      </c>
      <c r="C487" s="447">
        <v>2806.65</v>
      </c>
      <c r="D487" s="448">
        <v>2773.1166666666668</v>
      </c>
      <c r="E487" s="448">
        <v>2709.5833333333335</v>
      </c>
      <c r="F487" s="448">
        <v>2612.5166666666669</v>
      </c>
      <c r="G487" s="448">
        <v>2548.9833333333336</v>
      </c>
      <c r="H487" s="448">
        <v>2870.1833333333334</v>
      </c>
      <c r="I487" s="448">
        <v>2933.7166666666662</v>
      </c>
      <c r="J487" s="448">
        <v>3030.7833333333333</v>
      </c>
      <c r="K487" s="447">
        <v>2836.65</v>
      </c>
      <c r="L487" s="447">
        <v>2676.05</v>
      </c>
      <c r="M487" s="447">
        <v>0.31497999999999998</v>
      </c>
    </row>
    <row r="488" spans="1:13">
      <c r="A488" s="245">
        <v>478</v>
      </c>
      <c r="B488" s="450" t="s">
        <v>516</v>
      </c>
      <c r="C488" s="447">
        <v>361.8</v>
      </c>
      <c r="D488" s="448">
        <v>361.25</v>
      </c>
      <c r="E488" s="448">
        <v>353.15</v>
      </c>
      <c r="F488" s="448">
        <v>344.5</v>
      </c>
      <c r="G488" s="448">
        <v>336.4</v>
      </c>
      <c r="H488" s="448">
        <v>369.9</v>
      </c>
      <c r="I488" s="448">
        <v>378</v>
      </c>
      <c r="J488" s="448">
        <v>386.65</v>
      </c>
      <c r="K488" s="447">
        <v>369.35</v>
      </c>
      <c r="L488" s="447">
        <v>352.6</v>
      </c>
      <c r="M488" s="447">
        <v>8.2909400000000009</v>
      </c>
    </row>
    <row r="489" spans="1:13">
      <c r="A489" s="245">
        <v>479</v>
      </c>
      <c r="B489" s="450" t="s">
        <v>517</v>
      </c>
      <c r="C489" s="447">
        <v>243.55</v>
      </c>
      <c r="D489" s="448">
        <v>245.91666666666666</v>
      </c>
      <c r="E489" s="448">
        <v>240.13333333333333</v>
      </c>
      <c r="F489" s="448">
        <v>236.71666666666667</v>
      </c>
      <c r="G489" s="448">
        <v>230.93333333333334</v>
      </c>
      <c r="H489" s="448">
        <v>249.33333333333331</v>
      </c>
      <c r="I489" s="448">
        <v>255.11666666666667</v>
      </c>
      <c r="J489" s="448">
        <v>258.5333333333333</v>
      </c>
      <c r="K489" s="447">
        <v>251.7</v>
      </c>
      <c r="L489" s="447">
        <v>242.5</v>
      </c>
      <c r="M489" s="447">
        <v>1.2558400000000001</v>
      </c>
    </row>
    <row r="490" spans="1:13">
      <c r="A490" s="245">
        <v>480</v>
      </c>
      <c r="B490" s="450" t="s">
        <v>518</v>
      </c>
      <c r="C490" s="447">
        <v>3280.25</v>
      </c>
      <c r="D490" s="448">
        <v>3295.1</v>
      </c>
      <c r="E490" s="448">
        <v>3255.2</v>
      </c>
      <c r="F490" s="448">
        <v>3230.15</v>
      </c>
      <c r="G490" s="448">
        <v>3190.25</v>
      </c>
      <c r="H490" s="448">
        <v>3320.1499999999996</v>
      </c>
      <c r="I490" s="448">
        <v>3360.05</v>
      </c>
      <c r="J490" s="448">
        <v>3385.0999999999995</v>
      </c>
      <c r="K490" s="447">
        <v>3335</v>
      </c>
      <c r="L490" s="447">
        <v>3270.05</v>
      </c>
      <c r="M490" s="447">
        <v>7.5240000000000001E-2</v>
      </c>
    </row>
    <row r="491" spans="1:13">
      <c r="A491" s="245">
        <v>481</v>
      </c>
      <c r="B491" s="450" t="s">
        <v>519</v>
      </c>
      <c r="C491" s="447">
        <v>845.9</v>
      </c>
      <c r="D491" s="448">
        <v>846.25</v>
      </c>
      <c r="E491" s="448">
        <v>837.5</v>
      </c>
      <c r="F491" s="448">
        <v>829.1</v>
      </c>
      <c r="G491" s="448">
        <v>820.35</v>
      </c>
      <c r="H491" s="448">
        <v>854.65</v>
      </c>
      <c r="I491" s="448">
        <v>863.4</v>
      </c>
      <c r="J491" s="448">
        <v>871.8</v>
      </c>
      <c r="K491" s="447">
        <v>855</v>
      </c>
      <c r="L491" s="447">
        <v>837.85</v>
      </c>
      <c r="M491" s="447">
        <v>1.02979</v>
      </c>
    </row>
    <row r="492" spans="1:13">
      <c r="A492" s="245">
        <v>482</v>
      </c>
      <c r="B492" s="450" t="s">
        <v>520</v>
      </c>
      <c r="C492" s="447">
        <v>47.65</v>
      </c>
      <c r="D492" s="448">
        <v>47.949999999999996</v>
      </c>
      <c r="E492" s="448">
        <v>47.099999999999994</v>
      </c>
      <c r="F492" s="448">
        <v>46.55</v>
      </c>
      <c r="G492" s="448">
        <v>45.699999999999996</v>
      </c>
      <c r="H492" s="448">
        <v>48.499999999999993</v>
      </c>
      <c r="I492" s="448">
        <v>49.35</v>
      </c>
      <c r="J492" s="448">
        <v>49.899999999999991</v>
      </c>
      <c r="K492" s="447">
        <v>48.8</v>
      </c>
      <c r="L492" s="447">
        <v>47.4</v>
      </c>
      <c r="M492" s="447">
        <v>24.50346</v>
      </c>
    </row>
    <row r="493" spans="1:13">
      <c r="A493" s="245">
        <v>483</v>
      </c>
      <c r="B493" s="450" t="s">
        <v>521</v>
      </c>
      <c r="C493" s="447">
        <v>1331.75</v>
      </c>
      <c r="D493" s="448">
        <v>1320.6166666666666</v>
      </c>
      <c r="E493" s="448">
        <v>1301.2333333333331</v>
      </c>
      <c r="F493" s="448">
        <v>1270.7166666666665</v>
      </c>
      <c r="G493" s="448">
        <v>1251.333333333333</v>
      </c>
      <c r="H493" s="448">
        <v>1351.1333333333332</v>
      </c>
      <c r="I493" s="448">
        <v>1370.5166666666669</v>
      </c>
      <c r="J493" s="448">
        <v>1401.0333333333333</v>
      </c>
      <c r="K493" s="447">
        <v>1340</v>
      </c>
      <c r="L493" s="447">
        <v>1290.0999999999999</v>
      </c>
      <c r="M493" s="447">
        <v>0.86780000000000002</v>
      </c>
    </row>
    <row r="494" spans="1:13">
      <c r="A494" s="245">
        <v>484</v>
      </c>
      <c r="B494" s="450" t="s">
        <v>278</v>
      </c>
      <c r="C494" s="447">
        <v>412.4</v>
      </c>
      <c r="D494" s="448">
        <v>415.13333333333338</v>
      </c>
      <c r="E494" s="448">
        <v>408.26666666666677</v>
      </c>
      <c r="F494" s="448">
        <v>404.13333333333338</v>
      </c>
      <c r="G494" s="448">
        <v>397.26666666666677</v>
      </c>
      <c r="H494" s="448">
        <v>419.26666666666677</v>
      </c>
      <c r="I494" s="448">
        <v>426.13333333333344</v>
      </c>
      <c r="J494" s="448">
        <v>430.26666666666677</v>
      </c>
      <c r="K494" s="447">
        <v>422</v>
      </c>
      <c r="L494" s="447">
        <v>411</v>
      </c>
      <c r="M494" s="447">
        <v>1.6642699999999999</v>
      </c>
    </row>
    <row r="495" spans="1:13">
      <c r="A495" s="245">
        <v>485</v>
      </c>
      <c r="B495" s="450" t="s">
        <v>522</v>
      </c>
      <c r="C495" s="447">
        <v>1004.65</v>
      </c>
      <c r="D495" s="448">
        <v>1010.8000000000001</v>
      </c>
      <c r="E495" s="448">
        <v>992.60000000000014</v>
      </c>
      <c r="F495" s="448">
        <v>980.55000000000007</v>
      </c>
      <c r="G495" s="448">
        <v>962.35000000000014</v>
      </c>
      <c r="H495" s="448">
        <v>1022.8500000000001</v>
      </c>
      <c r="I495" s="448">
        <v>1041.0500000000002</v>
      </c>
      <c r="J495" s="448">
        <v>1053.1000000000001</v>
      </c>
      <c r="K495" s="447">
        <v>1029</v>
      </c>
      <c r="L495" s="447">
        <v>998.75</v>
      </c>
      <c r="M495" s="447">
        <v>4.3293999999999997</v>
      </c>
    </row>
    <row r="496" spans="1:13">
      <c r="A496" s="245">
        <v>486</v>
      </c>
      <c r="B496" s="450" t="s">
        <v>523</v>
      </c>
      <c r="C496" s="447">
        <v>2245.4499999999998</v>
      </c>
      <c r="D496" s="448">
        <v>2263.0833333333335</v>
      </c>
      <c r="E496" s="448">
        <v>2217.3666666666668</v>
      </c>
      <c r="F496" s="448">
        <v>2189.2833333333333</v>
      </c>
      <c r="G496" s="448">
        <v>2143.5666666666666</v>
      </c>
      <c r="H496" s="448">
        <v>2291.166666666667</v>
      </c>
      <c r="I496" s="448">
        <v>2336.8833333333332</v>
      </c>
      <c r="J496" s="448">
        <v>2364.9666666666672</v>
      </c>
      <c r="K496" s="447">
        <v>2308.8000000000002</v>
      </c>
      <c r="L496" s="447">
        <v>2235</v>
      </c>
      <c r="M496" s="447">
        <v>0.54879</v>
      </c>
    </row>
    <row r="497" spans="1:13">
      <c r="A497" s="245">
        <v>487</v>
      </c>
      <c r="B497" s="450" t="s">
        <v>524</v>
      </c>
      <c r="C497" s="447">
        <v>1799.95</v>
      </c>
      <c r="D497" s="448">
        <v>1803.2</v>
      </c>
      <c r="E497" s="448">
        <v>1786.4</v>
      </c>
      <c r="F497" s="448">
        <v>1772.8500000000001</v>
      </c>
      <c r="G497" s="448">
        <v>1756.0500000000002</v>
      </c>
      <c r="H497" s="448">
        <v>1816.75</v>
      </c>
      <c r="I497" s="448">
        <v>1833.5499999999997</v>
      </c>
      <c r="J497" s="448">
        <v>1847.1</v>
      </c>
      <c r="K497" s="447">
        <v>1820</v>
      </c>
      <c r="L497" s="447">
        <v>1789.65</v>
      </c>
      <c r="M497" s="447">
        <v>0.53210000000000002</v>
      </c>
    </row>
    <row r="498" spans="1:13">
      <c r="A498" s="245">
        <v>488</v>
      </c>
      <c r="B498" s="450" t="s">
        <v>118</v>
      </c>
      <c r="C498" s="447">
        <v>8.6</v>
      </c>
      <c r="D498" s="448">
        <v>8.6</v>
      </c>
      <c r="E498" s="448">
        <v>8.5</v>
      </c>
      <c r="F498" s="448">
        <v>8.4</v>
      </c>
      <c r="G498" s="448">
        <v>8.3000000000000007</v>
      </c>
      <c r="H498" s="448">
        <v>8.6999999999999993</v>
      </c>
      <c r="I498" s="448">
        <v>8.7999999999999972</v>
      </c>
      <c r="J498" s="448">
        <v>8.8999999999999986</v>
      </c>
      <c r="K498" s="447">
        <v>8.6999999999999993</v>
      </c>
      <c r="L498" s="447">
        <v>8.5</v>
      </c>
      <c r="M498" s="447">
        <v>903.10531000000003</v>
      </c>
    </row>
    <row r="499" spans="1:13">
      <c r="A499" s="245">
        <v>489</v>
      </c>
      <c r="B499" s="450" t="s">
        <v>195</v>
      </c>
      <c r="C499" s="447">
        <v>996.6</v>
      </c>
      <c r="D499" s="448">
        <v>999.94999999999993</v>
      </c>
      <c r="E499" s="448">
        <v>988.89999999999986</v>
      </c>
      <c r="F499" s="448">
        <v>981.19999999999993</v>
      </c>
      <c r="G499" s="448">
        <v>970.14999999999986</v>
      </c>
      <c r="H499" s="448">
        <v>1007.6499999999999</v>
      </c>
      <c r="I499" s="448">
        <v>1018.6999999999998</v>
      </c>
      <c r="J499" s="448">
        <v>1026.3999999999999</v>
      </c>
      <c r="K499" s="447">
        <v>1011</v>
      </c>
      <c r="L499" s="447">
        <v>992.25</v>
      </c>
      <c r="M499" s="447">
        <v>12.691599999999999</v>
      </c>
    </row>
    <row r="500" spans="1:13">
      <c r="A500" s="245">
        <v>490</v>
      </c>
      <c r="B500" s="450" t="s">
        <v>525</v>
      </c>
      <c r="C500" s="447">
        <v>6759.4</v>
      </c>
      <c r="D500" s="448">
        <v>6769.416666666667</v>
      </c>
      <c r="E500" s="448">
        <v>6716.0833333333339</v>
      </c>
      <c r="F500" s="448">
        <v>6672.7666666666673</v>
      </c>
      <c r="G500" s="448">
        <v>6619.4333333333343</v>
      </c>
      <c r="H500" s="448">
        <v>6812.7333333333336</v>
      </c>
      <c r="I500" s="448">
        <v>6866.0666666666675</v>
      </c>
      <c r="J500" s="448">
        <v>6909.3833333333332</v>
      </c>
      <c r="K500" s="447">
        <v>6822.75</v>
      </c>
      <c r="L500" s="447">
        <v>6726.1</v>
      </c>
      <c r="M500" s="447">
        <v>1.3169999999999999E-2</v>
      </c>
    </row>
    <row r="501" spans="1:13">
      <c r="A501" s="245">
        <v>491</v>
      </c>
      <c r="B501" s="450" t="s">
        <v>526</v>
      </c>
      <c r="C501" s="447">
        <v>148.25</v>
      </c>
      <c r="D501" s="448">
        <v>149.25</v>
      </c>
      <c r="E501" s="448">
        <v>146.30000000000001</v>
      </c>
      <c r="F501" s="448">
        <v>144.35000000000002</v>
      </c>
      <c r="G501" s="448">
        <v>141.40000000000003</v>
      </c>
      <c r="H501" s="448">
        <v>151.19999999999999</v>
      </c>
      <c r="I501" s="448">
        <v>154.14999999999998</v>
      </c>
      <c r="J501" s="448">
        <v>156.09999999999997</v>
      </c>
      <c r="K501" s="447">
        <v>152.19999999999999</v>
      </c>
      <c r="L501" s="447">
        <v>147.30000000000001</v>
      </c>
      <c r="M501" s="447">
        <v>28.377330000000001</v>
      </c>
    </row>
    <row r="502" spans="1:13">
      <c r="A502" s="245">
        <v>492</v>
      </c>
      <c r="B502" s="450" t="s">
        <v>527</v>
      </c>
      <c r="C502" s="447">
        <v>96.6</v>
      </c>
      <c r="D502" s="448">
        <v>97.033333333333346</v>
      </c>
      <c r="E502" s="448">
        <v>95.666666666666686</v>
      </c>
      <c r="F502" s="448">
        <v>94.733333333333334</v>
      </c>
      <c r="G502" s="448">
        <v>93.366666666666674</v>
      </c>
      <c r="H502" s="448">
        <v>97.966666666666697</v>
      </c>
      <c r="I502" s="448">
        <v>99.333333333333343</v>
      </c>
      <c r="J502" s="448">
        <v>100.26666666666671</v>
      </c>
      <c r="K502" s="447">
        <v>98.4</v>
      </c>
      <c r="L502" s="447">
        <v>96.1</v>
      </c>
      <c r="M502" s="447">
        <v>16.762709999999998</v>
      </c>
    </row>
    <row r="503" spans="1:13">
      <c r="A503" s="245">
        <v>493</v>
      </c>
      <c r="B503" s="450" t="s">
        <v>771</v>
      </c>
      <c r="C503" s="447">
        <v>480.05</v>
      </c>
      <c r="D503" s="448">
        <v>480.66666666666669</v>
      </c>
      <c r="E503" s="448">
        <v>472.28333333333336</v>
      </c>
      <c r="F503" s="448">
        <v>464.51666666666665</v>
      </c>
      <c r="G503" s="448">
        <v>456.13333333333333</v>
      </c>
      <c r="H503" s="448">
        <v>488.43333333333339</v>
      </c>
      <c r="I503" s="448">
        <v>496.81666666666672</v>
      </c>
      <c r="J503" s="448">
        <v>504.58333333333343</v>
      </c>
      <c r="K503" s="447">
        <v>489.05</v>
      </c>
      <c r="L503" s="447">
        <v>472.9</v>
      </c>
      <c r="M503" s="447">
        <v>1.01464</v>
      </c>
    </row>
    <row r="504" spans="1:13">
      <c r="A504" s="245">
        <v>494</v>
      </c>
      <c r="B504" s="450" t="s">
        <v>528</v>
      </c>
      <c r="C504" s="447">
        <v>2150.5500000000002</v>
      </c>
      <c r="D504" s="448">
        <v>2154.7166666666667</v>
      </c>
      <c r="E504" s="448">
        <v>2124.4333333333334</v>
      </c>
      <c r="F504" s="448">
        <v>2098.3166666666666</v>
      </c>
      <c r="G504" s="448">
        <v>2068.0333333333333</v>
      </c>
      <c r="H504" s="448">
        <v>2180.8333333333335</v>
      </c>
      <c r="I504" s="448">
        <v>2211.1166666666672</v>
      </c>
      <c r="J504" s="448">
        <v>2237.2333333333336</v>
      </c>
      <c r="K504" s="447">
        <v>2185</v>
      </c>
      <c r="L504" s="447">
        <v>2128.6</v>
      </c>
      <c r="M504" s="447">
        <v>9.9765700000000006</v>
      </c>
    </row>
    <row r="505" spans="1:13">
      <c r="A505" s="245">
        <v>495</v>
      </c>
      <c r="B505" s="450" t="s">
        <v>196</v>
      </c>
      <c r="C505" s="447">
        <v>514.9</v>
      </c>
      <c r="D505" s="448">
        <v>514.35</v>
      </c>
      <c r="E505" s="448">
        <v>510.20000000000005</v>
      </c>
      <c r="F505" s="448">
        <v>505.5</v>
      </c>
      <c r="G505" s="448">
        <v>501.35</v>
      </c>
      <c r="H505" s="448">
        <v>519.05000000000007</v>
      </c>
      <c r="I505" s="448">
        <v>523.19999999999993</v>
      </c>
      <c r="J505" s="448">
        <v>527.90000000000009</v>
      </c>
      <c r="K505" s="447">
        <v>518.5</v>
      </c>
      <c r="L505" s="447">
        <v>509.65</v>
      </c>
      <c r="M505" s="447">
        <v>74.368120000000005</v>
      </c>
    </row>
    <row r="506" spans="1:13">
      <c r="A506" s="245">
        <v>496</v>
      </c>
      <c r="B506" s="450" t="s">
        <v>529</v>
      </c>
      <c r="C506" s="447">
        <v>689.95</v>
      </c>
      <c r="D506" s="448">
        <v>690.31666666666661</v>
      </c>
      <c r="E506" s="448">
        <v>678.63333333333321</v>
      </c>
      <c r="F506" s="448">
        <v>667.31666666666661</v>
      </c>
      <c r="G506" s="448">
        <v>655.63333333333321</v>
      </c>
      <c r="H506" s="448">
        <v>701.63333333333321</v>
      </c>
      <c r="I506" s="448">
        <v>713.31666666666661</v>
      </c>
      <c r="J506" s="448">
        <v>724.63333333333321</v>
      </c>
      <c r="K506" s="447">
        <v>702</v>
      </c>
      <c r="L506" s="447">
        <v>679</v>
      </c>
      <c r="M506" s="447">
        <v>15.84897</v>
      </c>
    </row>
    <row r="507" spans="1:13">
      <c r="A507" s="245">
        <v>497</v>
      </c>
      <c r="B507" s="450" t="s">
        <v>197</v>
      </c>
      <c r="C507" s="447">
        <v>13.85</v>
      </c>
      <c r="D507" s="448">
        <v>13.75</v>
      </c>
      <c r="E507" s="448">
        <v>13.4</v>
      </c>
      <c r="F507" s="448">
        <v>12.950000000000001</v>
      </c>
      <c r="G507" s="448">
        <v>12.600000000000001</v>
      </c>
      <c r="H507" s="448">
        <v>14.2</v>
      </c>
      <c r="I507" s="448">
        <v>14.55</v>
      </c>
      <c r="J507" s="448">
        <v>14.999999999999998</v>
      </c>
      <c r="K507" s="447">
        <v>14.1</v>
      </c>
      <c r="L507" s="447">
        <v>13.3</v>
      </c>
      <c r="M507" s="447">
        <v>3009.2452600000001</v>
      </c>
    </row>
    <row r="508" spans="1:13">
      <c r="A508" s="245">
        <v>498</v>
      </c>
      <c r="B508" s="450" t="s">
        <v>198</v>
      </c>
      <c r="C508" s="447">
        <v>198.05</v>
      </c>
      <c r="D508" s="448">
        <v>196.48333333333335</v>
      </c>
      <c r="E508" s="448">
        <v>192.31666666666669</v>
      </c>
      <c r="F508" s="448">
        <v>186.58333333333334</v>
      </c>
      <c r="G508" s="448">
        <v>182.41666666666669</v>
      </c>
      <c r="H508" s="448">
        <v>202.2166666666667</v>
      </c>
      <c r="I508" s="448">
        <v>206.38333333333333</v>
      </c>
      <c r="J508" s="448">
        <v>212.1166666666667</v>
      </c>
      <c r="K508" s="447">
        <v>200.65</v>
      </c>
      <c r="L508" s="447">
        <v>190.75</v>
      </c>
      <c r="M508" s="447">
        <v>266.96688999999998</v>
      </c>
    </row>
    <row r="509" spans="1:13">
      <c r="A509" s="245">
        <v>499</v>
      </c>
      <c r="B509" s="450" t="s">
        <v>530</v>
      </c>
      <c r="C509" s="447">
        <v>282.89999999999998</v>
      </c>
      <c r="D509" s="448">
        <v>280.46666666666664</v>
      </c>
      <c r="E509" s="448">
        <v>274.93333333333328</v>
      </c>
      <c r="F509" s="448">
        <v>266.96666666666664</v>
      </c>
      <c r="G509" s="448">
        <v>261.43333333333328</v>
      </c>
      <c r="H509" s="448">
        <v>288.43333333333328</v>
      </c>
      <c r="I509" s="448">
        <v>293.9666666666667</v>
      </c>
      <c r="J509" s="448">
        <v>301.93333333333328</v>
      </c>
      <c r="K509" s="447">
        <v>286</v>
      </c>
      <c r="L509" s="447">
        <v>272.5</v>
      </c>
      <c r="M509" s="447">
        <v>2.94211</v>
      </c>
    </row>
    <row r="510" spans="1:13">
      <c r="A510" s="245">
        <v>500</v>
      </c>
      <c r="B510" s="450" t="s">
        <v>531</v>
      </c>
      <c r="C510" s="447">
        <v>2094.85</v>
      </c>
      <c r="D510" s="448">
        <v>2100.2666666666664</v>
      </c>
      <c r="E510" s="448">
        <v>2080.583333333333</v>
      </c>
      <c r="F510" s="448">
        <v>2066.3166666666666</v>
      </c>
      <c r="G510" s="448">
        <v>2046.6333333333332</v>
      </c>
      <c r="H510" s="448">
        <v>2114.5333333333328</v>
      </c>
      <c r="I510" s="448">
        <v>2134.2166666666662</v>
      </c>
      <c r="J510" s="448">
        <v>2148.4833333333327</v>
      </c>
      <c r="K510" s="447">
        <v>2119.9499999999998</v>
      </c>
      <c r="L510" s="447">
        <v>2086</v>
      </c>
      <c r="M510" s="447">
        <v>0.31675999999999999</v>
      </c>
    </row>
    <row r="511" spans="1:13">
      <c r="A511" s="245">
        <v>501</v>
      </c>
      <c r="B511" s="450" t="s">
        <v>741</v>
      </c>
      <c r="C511" s="447">
        <v>1172.7</v>
      </c>
      <c r="D511" s="448">
        <v>1176.2333333333333</v>
      </c>
      <c r="E511" s="448">
        <v>1162.4666666666667</v>
      </c>
      <c r="F511" s="448">
        <v>1152.2333333333333</v>
      </c>
      <c r="G511" s="448">
        <v>1138.4666666666667</v>
      </c>
      <c r="H511" s="448">
        <v>1186.4666666666667</v>
      </c>
      <c r="I511" s="448">
        <v>1200.2333333333336</v>
      </c>
      <c r="J511" s="448">
        <v>1210.4666666666667</v>
      </c>
      <c r="K511" s="447">
        <v>1190</v>
      </c>
      <c r="L511" s="447">
        <v>1166</v>
      </c>
      <c r="M511" s="447">
        <v>0.28120000000000001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1"/>
      <c r="B5" s="551"/>
      <c r="C5" s="552"/>
      <c r="D5" s="552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53" t="s">
        <v>533</v>
      </c>
      <c r="C7" s="553"/>
      <c r="D7" s="239">
        <f>Main!B10</f>
        <v>44341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44340</v>
      </c>
      <c r="B10" s="244">
        <v>530881</v>
      </c>
      <c r="C10" s="245" t="s">
        <v>1027</v>
      </c>
      <c r="D10" s="245" t="s">
        <v>1028</v>
      </c>
      <c r="E10" s="521" t="s">
        <v>542</v>
      </c>
      <c r="F10" s="338">
        <v>60000</v>
      </c>
      <c r="G10" s="244">
        <v>16.02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44340</v>
      </c>
      <c r="B11" s="244">
        <v>530881</v>
      </c>
      <c r="C11" s="245" t="s">
        <v>1027</v>
      </c>
      <c r="D11" s="245" t="s">
        <v>1029</v>
      </c>
      <c r="E11" s="245" t="s">
        <v>542</v>
      </c>
      <c r="F11" s="338">
        <v>258015</v>
      </c>
      <c r="G11" s="244">
        <v>16.02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44340</v>
      </c>
      <c r="B12" s="244">
        <v>530881</v>
      </c>
      <c r="C12" s="245" t="s">
        <v>1027</v>
      </c>
      <c r="D12" s="245" t="s">
        <v>1030</v>
      </c>
      <c r="E12" s="521" t="s">
        <v>543</v>
      </c>
      <c r="F12" s="338">
        <v>48364</v>
      </c>
      <c r="G12" s="244">
        <v>16.02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44340</v>
      </c>
      <c r="B13" s="244">
        <v>530881</v>
      </c>
      <c r="C13" s="245" t="s">
        <v>1027</v>
      </c>
      <c r="D13" s="245" t="s">
        <v>1031</v>
      </c>
      <c r="E13" s="521" t="s">
        <v>543</v>
      </c>
      <c r="F13" s="338">
        <v>149747</v>
      </c>
      <c r="G13" s="244">
        <v>16.02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44340</v>
      </c>
      <c r="B14" s="244">
        <v>530881</v>
      </c>
      <c r="C14" s="245" t="s">
        <v>1027</v>
      </c>
      <c r="D14" s="245" t="s">
        <v>1032</v>
      </c>
      <c r="E14" s="245" t="s">
        <v>543</v>
      </c>
      <c r="F14" s="338">
        <v>99750</v>
      </c>
      <c r="G14" s="244">
        <v>16.02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44340</v>
      </c>
      <c r="B15" s="244">
        <v>530881</v>
      </c>
      <c r="C15" s="245" t="s">
        <v>1027</v>
      </c>
      <c r="D15" s="245" t="s">
        <v>1033</v>
      </c>
      <c r="E15" s="245" t="s">
        <v>543</v>
      </c>
      <c r="F15" s="338">
        <v>31454</v>
      </c>
      <c r="G15" s="244">
        <v>16.02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44340</v>
      </c>
      <c r="B16" s="244">
        <v>530881</v>
      </c>
      <c r="C16" s="245" t="s">
        <v>1027</v>
      </c>
      <c r="D16" s="245" t="s">
        <v>1034</v>
      </c>
      <c r="E16" s="245" t="s">
        <v>542</v>
      </c>
      <c r="F16" s="338">
        <v>20000</v>
      </c>
      <c r="G16" s="244">
        <v>16.02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44340</v>
      </c>
      <c r="B17" s="244">
        <v>542865</v>
      </c>
      <c r="C17" s="245" t="s">
        <v>976</v>
      </c>
      <c r="D17" s="245" t="s">
        <v>1035</v>
      </c>
      <c r="E17" s="245" t="s">
        <v>542</v>
      </c>
      <c r="F17" s="338">
        <v>10000</v>
      </c>
      <c r="G17" s="244">
        <v>12.4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44340</v>
      </c>
      <c r="B18" s="244">
        <v>542865</v>
      </c>
      <c r="C18" s="245" t="s">
        <v>976</v>
      </c>
      <c r="D18" s="245" t="s">
        <v>1035</v>
      </c>
      <c r="E18" s="521" t="s">
        <v>543</v>
      </c>
      <c r="F18" s="338">
        <v>50000</v>
      </c>
      <c r="G18" s="244">
        <v>12.7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44340</v>
      </c>
      <c r="B19" s="244">
        <v>542057</v>
      </c>
      <c r="C19" s="245" t="s">
        <v>1036</v>
      </c>
      <c r="D19" s="245" t="s">
        <v>1035</v>
      </c>
      <c r="E19" s="245" t="s">
        <v>542</v>
      </c>
      <c r="F19" s="338">
        <v>214825</v>
      </c>
      <c r="G19" s="244">
        <v>58.46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44340</v>
      </c>
      <c r="B20" s="244">
        <v>542057</v>
      </c>
      <c r="C20" s="245" t="s">
        <v>1036</v>
      </c>
      <c r="D20" s="245" t="s">
        <v>1035</v>
      </c>
      <c r="E20" s="245" t="s">
        <v>543</v>
      </c>
      <c r="F20" s="338">
        <v>208394</v>
      </c>
      <c r="G20" s="244">
        <v>58.6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44340</v>
      </c>
      <c r="B21" s="244">
        <v>512477</v>
      </c>
      <c r="C21" s="245" t="s">
        <v>1037</v>
      </c>
      <c r="D21" s="245" t="s">
        <v>1038</v>
      </c>
      <c r="E21" s="245" t="s">
        <v>543</v>
      </c>
      <c r="F21" s="338">
        <v>9998</v>
      </c>
      <c r="G21" s="244">
        <v>52.7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44340</v>
      </c>
      <c r="B22" s="244">
        <v>526731</v>
      </c>
      <c r="C22" s="245" t="s">
        <v>1039</v>
      </c>
      <c r="D22" s="245" t="s">
        <v>1040</v>
      </c>
      <c r="E22" s="521" t="s">
        <v>543</v>
      </c>
      <c r="F22" s="338">
        <v>46535</v>
      </c>
      <c r="G22" s="244">
        <v>87.32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44340</v>
      </c>
      <c r="B23" s="244">
        <v>531977</v>
      </c>
      <c r="C23" s="245" t="s">
        <v>1041</v>
      </c>
      <c r="D23" s="245" t="s">
        <v>1042</v>
      </c>
      <c r="E23" s="245" t="s">
        <v>543</v>
      </c>
      <c r="F23" s="338">
        <v>610000</v>
      </c>
      <c r="G23" s="244">
        <v>5.22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44340</v>
      </c>
      <c r="B24" s="244">
        <v>504028</v>
      </c>
      <c r="C24" s="245" t="s">
        <v>1043</v>
      </c>
      <c r="D24" s="245" t="s">
        <v>1044</v>
      </c>
      <c r="E24" s="245" t="s">
        <v>543</v>
      </c>
      <c r="F24" s="338">
        <v>275707</v>
      </c>
      <c r="G24" s="244">
        <v>52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44340</v>
      </c>
      <c r="B25" s="244">
        <v>542666</v>
      </c>
      <c r="C25" s="245" t="s">
        <v>1045</v>
      </c>
      <c r="D25" s="245" t="s">
        <v>1046</v>
      </c>
      <c r="E25" s="521" t="s">
        <v>543</v>
      </c>
      <c r="F25" s="338">
        <v>48000</v>
      </c>
      <c r="G25" s="244">
        <v>27.66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44340</v>
      </c>
      <c r="B26" s="244">
        <v>542666</v>
      </c>
      <c r="C26" s="245" t="s">
        <v>1045</v>
      </c>
      <c r="D26" s="245" t="s">
        <v>1047</v>
      </c>
      <c r="E26" s="245" t="s">
        <v>543</v>
      </c>
      <c r="F26" s="338">
        <v>52000</v>
      </c>
      <c r="G26" s="244">
        <v>28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44340</v>
      </c>
      <c r="B27" s="244">
        <v>542666</v>
      </c>
      <c r="C27" s="245" t="s">
        <v>1045</v>
      </c>
      <c r="D27" s="245" t="s">
        <v>1048</v>
      </c>
      <c r="E27" s="521" t="s">
        <v>543</v>
      </c>
      <c r="F27" s="338">
        <v>60000</v>
      </c>
      <c r="G27" s="244">
        <v>27.6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44340</v>
      </c>
      <c r="B28" s="244">
        <v>543286</v>
      </c>
      <c r="C28" s="245" t="s">
        <v>1049</v>
      </c>
      <c r="D28" s="245" t="s">
        <v>1050</v>
      </c>
      <c r="E28" s="521" t="s">
        <v>543</v>
      </c>
      <c r="F28" s="338">
        <v>30000</v>
      </c>
      <c r="G28" s="244">
        <v>18.03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44340</v>
      </c>
      <c r="B29" s="244">
        <v>543286</v>
      </c>
      <c r="C29" s="245" t="s">
        <v>1049</v>
      </c>
      <c r="D29" s="245" t="s">
        <v>1051</v>
      </c>
      <c r="E29" s="245" t="s">
        <v>542</v>
      </c>
      <c r="F29" s="338">
        <v>30000</v>
      </c>
      <c r="G29" s="244">
        <v>18.14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44340</v>
      </c>
      <c r="B30" s="244">
        <v>507759</v>
      </c>
      <c r="C30" s="245" t="s">
        <v>1052</v>
      </c>
      <c r="D30" s="245" t="s">
        <v>1053</v>
      </c>
      <c r="E30" s="521" t="s">
        <v>543</v>
      </c>
      <c r="F30" s="338">
        <v>41931</v>
      </c>
      <c r="G30" s="244">
        <v>20.85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44340</v>
      </c>
      <c r="B31" s="244">
        <v>543194</v>
      </c>
      <c r="C31" s="245" t="s">
        <v>977</v>
      </c>
      <c r="D31" s="245" t="s">
        <v>994</v>
      </c>
      <c r="E31" s="521" t="s">
        <v>542</v>
      </c>
      <c r="F31" s="338">
        <v>8400</v>
      </c>
      <c r="G31" s="244">
        <v>385.3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44340</v>
      </c>
      <c r="B32" s="244">
        <v>543194</v>
      </c>
      <c r="C32" s="245" t="s">
        <v>977</v>
      </c>
      <c r="D32" s="245" t="s">
        <v>994</v>
      </c>
      <c r="E32" s="245" t="s">
        <v>543</v>
      </c>
      <c r="F32" s="338">
        <v>300</v>
      </c>
      <c r="G32" s="244">
        <v>400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44340</v>
      </c>
      <c r="B33" s="244">
        <v>543194</v>
      </c>
      <c r="C33" s="245" t="s">
        <v>977</v>
      </c>
      <c r="D33" s="245" t="s">
        <v>1054</v>
      </c>
      <c r="E33" s="521" t="s">
        <v>543</v>
      </c>
      <c r="F33" s="338">
        <v>6600</v>
      </c>
      <c r="G33" s="244">
        <v>385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44340</v>
      </c>
      <c r="B34" s="244">
        <v>540198</v>
      </c>
      <c r="C34" s="245" t="s">
        <v>978</v>
      </c>
      <c r="D34" s="245" t="s">
        <v>979</v>
      </c>
      <c r="E34" s="245" t="s">
        <v>543</v>
      </c>
      <c r="F34" s="338">
        <v>40420</v>
      </c>
      <c r="G34" s="244">
        <v>24.34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44340</v>
      </c>
      <c r="B35" s="244">
        <v>540198</v>
      </c>
      <c r="C35" s="245" t="s">
        <v>978</v>
      </c>
      <c r="D35" s="245" t="s">
        <v>1055</v>
      </c>
      <c r="E35" s="521" t="s">
        <v>542</v>
      </c>
      <c r="F35" s="338">
        <v>30619</v>
      </c>
      <c r="G35" s="244">
        <v>24.37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44340</v>
      </c>
      <c r="B36" s="244">
        <v>540175</v>
      </c>
      <c r="C36" s="245" t="s">
        <v>980</v>
      </c>
      <c r="D36" s="245" t="s">
        <v>1056</v>
      </c>
      <c r="E36" s="245" t="s">
        <v>543</v>
      </c>
      <c r="F36" s="338">
        <v>27830</v>
      </c>
      <c r="G36" s="244">
        <v>12.15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44340</v>
      </c>
      <c r="B37" s="244">
        <v>539561</v>
      </c>
      <c r="C37" s="245" t="s">
        <v>1057</v>
      </c>
      <c r="D37" s="245" t="s">
        <v>1058</v>
      </c>
      <c r="E37" s="521" t="s">
        <v>543</v>
      </c>
      <c r="F37" s="338">
        <v>25700</v>
      </c>
      <c r="G37" s="244">
        <v>89.12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44340</v>
      </c>
      <c r="B38" s="244">
        <v>539561</v>
      </c>
      <c r="C38" s="245" t="s">
        <v>1057</v>
      </c>
      <c r="D38" s="245" t="s">
        <v>1059</v>
      </c>
      <c r="E38" s="245" t="s">
        <v>543</v>
      </c>
      <c r="F38" s="338">
        <v>27000</v>
      </c>
      <c r="G38" s="244">
        <v>90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44340</v>
      </c>
      <c r="B39" s="244">
        <v>539561</v>
      </c>
      <c r="C39" s="245" t="s">
        <v>1057</v>
      </c>
      <c r="D39" s="245" t="s">
        <v>1060</v>
      </c>
      <c r="E39" s="521" t="s">
        <v>542</v>
      </c>
      <c r="F39" s="338">
        <v>27400</v>
      </c>
      <c r="G39" s="244">
        <v>89.32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44340</v>
      </c>
      <c r="B40" s="244">
        <v>540821</v>
      </c>
      <c r="C40" s="245" t="s">
        <v>995</v>
      </c>
      <c r="D40" s="245" t="s">
        <v>996</v>
      </c>
      <c r="E40" s="521" t="s">
        <v>543</v>
      </c>
      <c r="F40" s="338">
        <v>71000</v>
      </c>
      <c r="G40" s="244">
        <v>10.5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44340</v>
      </c>
      <c r="B41" s="244">
        <v>540821</v>
      </c>
      <c r="C41" s="245" t="s">
        <v>995</v>
      </c>
      <c r="D41" s="245" t="s">
        <v>997</v>
      </c>
      <c r="E41" s="245" t="s">
        <v>542</v>
      </c>
      <c r="F41" s="338">
        <v>70990</v>
      </c>
      <c r="G41" s="244">
        <v>10.5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44340</v>
      </c>
      <c r="B42" s="244">
        <v>540143</v>
      </c>
      <c r="C42" s="245" t="s">
        <v>1061</v>
      </c>
      <c r="D42" s="245" t="s">
        <v>1062</v>
      </c>
      <c r="E42" s="245" t="s">
        <v>542</v>
      </c>
      <c r="F42" s="338">
        <v>40000</v>
      </c>
      <c r="G42" s="244">
        <v>191.25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44340</v>
      </c>
      <c r="B43" s="244">
        <v>540143</v>
      </c>
      <c r="C43" s="245" t="s">
        <v>1061</v>
      </c>
      <c r="D43" s="245" t="s">
        <v>1063</v>
      </c>
      <c r="E43" s="521" t="s">
        <v>543</v>
      </c>
      <c r="F43" s="338">
        <v>36000</v>
      </c>
      <c r="G43" s="244">
        <v>191.25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44340</v>
      </c>
      <c r="B44" s="244">
        <v>540259</v>
      </c>
      <c r="C44" s="245" t="s">
        <v>998</v>
      </c>
      <c r="D44" s="245" t="s">
        <v>927</v>
      </c>
      <c r="E44" s="521" t="s">
        <v>542</v>
      </c>
      <c r="F44" s="338">
        <v>92279</v>
      </c>
      <c r="G44" s="244">
        <v>12.6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44340</v>
      </c>
      <c r="B45" s="244">
        <v>540259</v>
      </c>
      <c r="C45" s="245" t="s">
        <v>998</v>
      </c>
      <c r="D45" s="245" t="s">
        <v>927</v>
      </c>
      <c r="E45" s="245" t="s">
        <v>543</v>
      </c>
      <c r="F45" s="338">
        <v>92137</v>
      </c>
      <c r="G45" s="244">
        <v>11.8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44340</v>
      </c>
      <c r="B46" s="244">
        <v>540259</v>
      </c>
      <c r="C46" s="245" t="s">
        <v>998</v>
      </c>
      <c r="D46" s="245" t="s">
        <v>999</v>
      </c>
      <c r="E46" s="521" t="s">
        <v>542</v>
      </c>
      <c r="F46" s="338">
        <v>216833</v>
      </c>
      <c r="G46" s="244">
        <v>11.78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44340</v>
      </c>
      <c r="B47" s="244">
        <v>540259</v>
      </c>
      <c r="C47" s="245" t="s">
        <v>998</v>
      </c>
      <c r="D47" s="245" t="s">
        <v>999</v>
      </c>
      <c r="E47" s="245" t="s">
        <v>543</v>
      </c>
      <c r="F47" s="338">
        <v>266663</v>
      </c>
      <c r="G47" s="244">
        <v>11.69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44340</v>
      </c>
      <c r="B48" s="244">
        <v>540259</v>
      </c>
      <c r="C48" s="245" t="s">
        <v>998</v>
      </c>
      <c r="D48" s="245" t="s">
        <v>1000</v>
      </c>
      <c r="E48" s="521" t="s">
        <v>542</v>
      </c>
      <c r="F48" s="338">
        <v>13516</v>
      </c>
      <c r="G48" s="244">
        <v>12.43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44340</v>
      </c>
      <c r="B49" s="244">
        <v>540259</v>
      </c>
      <c r="C49" s="245" t="s">
        <v>998</v>
      </c>
      <c r="D49" s="245" t="s">
        <v>1000</v>
      </c>
      <c r="E49" s="521" t="s">
        <v>543</v>
      </c>
      <c r="F49" s="338">
        <v>150479</v>
      </c>
      <c r="G49" s="244">
        <v>11.8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44340</v>
      </c>
      <c r="B50" s="244">
        <v>539026</v>
      </c>
      <c r="C50" s="245" t="s">
        <v>981</v>
      </c>
      <c r="D50" s="245" t="s">
        <v>1002</v>
      </c>
      <c r="E50" s="245" t="s">
        <v>542</v>
      </c>
      <c r="F50" s="338">
        <v>40000</v>
      </c>
      <c r="G50" s="244">
        <v>8.1999999999999993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44340</v>
      </c>
      <c r="B51" s="244">
        <v>539026</v>
      </c>
      <c r="C51" s="245" t="s">
        <v>981</v>
      </c>
      <c r="D51" s="245" t="s">
        <v>1064</v>
      </c>
      <c r="E51" s="245" t="s">
        <v>543</v>
      </c>
      <c r="F51" s="338">
        <v>40000</v>
      </c>
      <c r="G51" s="244">
        <v>8.1999999999999993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44340</v>
      </c>
      <c r="B52" s="244">
        <v>532070</v>
      </c>
      <c r="C52" s="245" t="s">
        <v>1003</v>
      </c>
      <c r="D52" s="245" t="s">
        <v>1065</v>
      </c>
      <c r="E52" s="245" t="s">
        <v>542</v>
      </c>
      <c r="F52" s="338">
        <v>36000</v>
      </c>
      <c r="G52" s="244">
        <v>11.1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44340</v>
      </c>
      <c r="B53" s="244">
        <v>532444</v>
      </c>
      <c r="C53" s="245" t="s">
        <v>1066</v>
      </c>
      <c r="D53" s="245" t="s">
        <v>1067</v>
      </c>
      <c r="E53" s="521" t="s">
        <v>543</v>
      </c>
      <c r="F53" s="338">
        <v>106498</v>
      </c>
      <c r="G53" s="244">
        <v>0.42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44340</v>
      </c>
      <c r="B54" s="244">
        <v>538565</v>
      </c>
      <c r="C54" s="245" t="s">
        <v>1004</v>
      </c>
      <c r="D54" s="245" t="s">
        <v>1068</v>
      </c>
      <c r="E54" s="521" t="s">
        <v>542</v>
      </c>
      <c r="F54" s="338">
        <v>20000</v>
      </c>
      <c r="G54" s="244">
        <v>65.45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44340</v>
      </c>
      <c r="B55" s="244">
        <v>539222</v>
      </c>
      <c r="C55" s="245" t="s">
        <v>966</v>
      </c>
      <c r="D55" s="245" t="s">
        <v>982</v>
      </c>
      <c r="E55" s="245" t="s">
        <v>542</v>
      </c>
      <c r="F55" s="338">
        <v>52500</v>
      </c>
      <c r="G55" s="244">
        <v>8.4499999999999993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44340</v>
      </c>
      <c r="B56" s="244">
        <v>539222</v>
      </c>
      <c r="C56" s="245" t="s">
        <v>966</v>
      </c>
      <c r="D56" s="245" t="s">
        <v>1064</v>
      </c>
      <c r="E56" s="245" t="s">
        <v>543</v>
      </c>
      <c r="F56" s="338">
        <v>50000</v>
      </c>
      <c r="G56" s="244">
        <v>8.49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44340</v>
      </c>
      <c r="B57" s="244">
        <v>539222</v>
      </c>
      <c r="C57" s="245" t="s">
        <v>966</v>
      </c>
      <c r="D57" s="245" t="s">
        <v>1069</v>
      </c>
      <c r="E57" s="521" t="s">
        <v>543</v>
      </c>
      <c r="F57" s="338">
        <v>62500</v>
      </c>
      <c r="G57" s="244">
        <v>8.44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44340</v>
      </c>
      <c r="B58" s="244">
        <v>539222</v>
      </c>
      <c r="C58" s="245" t="s">
        <v>966</v>
      </c>
      <c r="D58" s="245" t="s">
        <v>1001</v>
      </c>
      <c r="E58" s="245" t="s">
        <v>542</v>
      </c>
      <c r="F58" s="338">
        <v>32500</v>
      </c>
      <c r="G58" s="244">
        <v>8.4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44340</v>
      </c>
      <c r="B59" s="244">
        <v>539222</v>
      </c>
      <c r="C59" s="245" t="s">
        <v>966</v>
      </c>
      <c r="D59" s="245" t="s">
        <v>1002</v>
      </c>
      <c r="E59" s="245" t="s">
        <v>542</v>
      </c>
      <c r="F59" s="338">
        <v>35000</v>
      </c>
      <c r="G59" s="244">
        <v>8.52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44340</v>
      </c>
      <c r="B60" s="244">
        <v>539222</v>
      </c>
      <c r="C60" s="245" t="s">
        <v>966</v>
      </c>
      <c r="D60" s="245" t="s">
        <v>1002</v>
      </c>
      <c r="E60" s="245" t="s">
        <v>543</v>
      </c>
      <c r="F60" s="338">
        <v>7500</v>
      </c>
      <c r="G60" s="244">
        <v>8.4600000000000009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44340</v>
      </c>
      <c r="B61" s="244">
        <v>539222</v>
      </c>
      <c r="C61" s="245" t="s">
        <v>966</v>
      </c>
      <c r="D61" s="245" t="s">
        <v>1001</v>
      </c>
      <c r="E61" s="245" t="s">
        <v>543</v>
      </c>
      <c r="F61" s="338">
        <v>32500</v>
      </c>
      <c r="G61" s="244">
        <v>8.4499999999999993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44340</v>
      </c>
      <c r="B62" s="244">
        <v>539222</v>
      </c>
      <c r="C62" s="222" t="s">
        <v>966</v>
      </c>
      <c r="D62" s="222" t="s">
        <v>1070</v>
      </c>
      <c r="E62" s="245" t="s">
        <v>542</v>
      </c>
      <c r="F62" s="338">
        <v>60000</v>
      </c>
      <c r="G62" s="244">
        <v>8.5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44340</v>
      </c>
      <c r="B63" s="244" t="s">
        <v>1071</v>
      </c>
      <c r="C63" s="245" t="s">
        <v>1072</v>
      </c>
      <c r="D63" s="245" t="s">
        <v>851</v>
      </c>
      <c r="E63" s="245" t="s">
        <v>542</v>
      </c>
      <c r="F63" s="338">
        <v>122871</v>
      </c>
      <c r="G63" s="244">
        <v>26.62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44340</v>
      </c>
      <c r="B64" s="244" t="s">
        <v>1073</v>
      </c>
      <c r="C64" s="245" t="s">
        <v>1074</v>
      </c>
      <c r="D64" s="245" t="s">
        <v>1007</v>
      </c>
      <c r="E64" s="245" t="s">
        <v>542</v>
      </c>
      <c r="F64" s="338">
        <v>80354</v>
      </c>
      <c r="G64" s="244">
        <v>52.22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44340</v>
      </c>
      <c r="B65" s="244" t="s">
        <v>1075</v>
      </c>
      <c r="C65" s="245" t="s">
        <v>1076</v>
      </c>
      <c r="D65" s="245" t="s">
        <v>902</v>
      </c>
      <c r="E65" s="245" t="s">
        <v>542</v>
      </c>
      <c r="F65" s="338">
        <v>671506</v>
      </c>
      <c r="G65" s="244">
        <v>253.24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44340</v>
      </c>
      <c r="B66" s="244" t="s">
        <v>1077</v>
      </c>
      <c r="C66" s="245" t="s">
        <v>1078</v>
      </c>
      <c r="D66" s="245" t="s">
        <v>1079</v>
      </c>
      <c r="E66" s="245" t="s">
        <v>542</v>
      </c>
      <c r="F66" s="338">
        <v>6419593</v>
      </c>
      <c r="G66" s="244">
        <v>1.23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44340</v>
      </c>
      <c r="B67" s="244" t="s">
        <v>1005</v>
      </c>
      <c r="C67" s="245" t="s">
        <v>1006</v>
      </c>
      <c r="D67" s="245" t="s">
        <v>1080</v>
      </c>
      <c r="E67" s="245" t="s">
        <v>542</v>
      </c>
      <c r="F67" s="338">
        <v>143496</v>
      </c>
      <c r="G67" s="244">
        <v>180.29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44340</v>
      </c>
      <c r="B68" s="244" t="s">
        <v>1081</v>
      </c>
      <c r="C68" s="245" t="s">
        <v>1082</v>
      </c>
      <c r="D68" s="245" t="s">
        <v>1010</v>
      </c>
      <c r="E68" s="245" t="s">
        <v>542</v>
      </c>
      <c r="F68" s="338">
        <v>52000</v>
      </c>
      <c r="G68" s="244">
        <v>38.72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44340</v>
      </c>
      <c r="B69" s="244" t="s">
        <v>1083</v>
      </c>
      <c r="C69" s="245" t="s">
        <v>1084</v>
      </c>
      <c r="D69" s="245" t="s">
        <v>1085</v>
      </c>
      <c r="E69" s="245" t="s">
        <v>542</v>
      </c>
      <c r="F69" s="338">
        <v>161469</v>
      </c>
      <c r="G69" s="244">
        <v>195.91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44340</v>
      </c>
      <c r="B70" s="244" t="s">
        <v>1086</v>
      </c>
      <c r="C70" s="245" t="s">
        <v>1087</v>
      </c>
      <c r="D70" s="245" t="s">
        <v>927</v>
      </c>
      <c r="E70" s="245" t="s">
        <v>542</v>
      </c>
      <c r="F70" s="338">
        <v>72219</v>
      </c>
      <c r="G70" s="244">
        <v>22.21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44340</v>
      </c>
      <c r="B71" s="244" t="s">
        <v>1088</v>
      </c>
      <c r="C71" s="245" t="s">
        <v>1089</v>
      </c>
      <c r="D71" s="245" t="s">
        <v>902</v>
      </c>
      <c r="E71" s="245" t="s">
        <v>542</v>
      </c>
      <c r="F71" s="338">
        <v>178623</v>
      </c>
      <c r="G71" s="244">
        <v>112.1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44340</v>
      </c>
      <c r="B72" s="244" t="s">
        <v>1088</v>
      </c>
      <c r="C72" s="245" t="s">
        <v>1089</v>
      </c>
      <c r="D72" s="245" t="s">
        <v>1090</v>
      </c>
      <c r="E72" s="245" t="s">
        <v>542</v>
      </c>
      <c r="F72" s="338">
        <v>138943</v>
      </c>
      <c r="G72" s="244">
        <v>111.77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44340</v>
      </c>
      <c r="B73" s="244" t="s">
        <v>1088</v>
      </c>
      <c r="C73" s="245" t="s">
        <v>1089</v>
      </c>
      <c r="D73" s="245" t="s">
        <v>958</v>
      </c>
      <c r="E73" s="245" t="s">
        <v>542</v>
      </c>
      <c r="F73" s="338">
        <v>99377</v>
      </c>
      <c r="G73" s="244">
        <v>111.86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44340</v>
      </c>
      <c r="B74" s="244" t="s">
        <v>1091</v>
      </c>
      <c r="C74" s="245" t="s">
        <v>1092</v>
      </c>
      <c r="D74" s="245" t="s">
        <v>1093</v>
      </c>
      <c r="E74" s="245" t="s">
        <v>542</v>
      </c>
      <c r="F74" s="338">
        <v>51094</v>
      </c>
      <c r="G74" s="244">
        <v>94.97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44340</v>
      </c>
      <c r="B75" s="244" t="s">
        <v>1008</v>
      </c>
      <c r="C75" s="245" t="s">
        <v>1009</v>
      </c>
      <c r="D75" s="245" t="s">
        <v>1094</v>
      </c>
      <c r="E75" s="245" t="s">
        <v>542</v>
      </c>
      <c r="F75" s="338">
        <v>61000</v>
      </c>
      <c r="G75" s="244">
        <v>62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44340</v>
      </c>
      <c r="B76" s="244" t="s">
        <v>1008</v>
      </c>
      <c r="C76" s="245" t="s">
        <v>1009</v>
      </c>
      <c r="D76" s="245" t="s">
        <v>1095</v>
      </c>
      <c r="E76" s="245" t="s">
        <v>542</v>
      </c>
      <c r="F76" s="338">
        <v>64000</v>
      </c>
      <c r="G76" s="244">
        <v>62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44340</v>
      </c>
      <c r="B77" s="244" t="s">
        <v>1096</v>
      </c>
      <c r="C77" s="245" t="s">
        <v>1097</v>
      </c>
      <c r="D77" s="245" t="s">
        <v>1098</v>
      </c>
      <c r="E77" s="245" t="s">
        <v>542</v>
      </c>
      <c r="F77" s="338">
        <v>225000</v>
      </c>
      <c r="G77" s="244">
        <v>8.75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44340</v>
      </c>
      <c r="B78" s="244" t="s">
        <v>1099</v>
      </c>
      <c r="C78" s="245" t="s">
        <v>1100</v>
      </c>
      <c r="D78" s="245" t="s">
        <v>902</v>
      </c>
      <c r="E78" s="245" t="s">
        <v>542</v>
      </c>
      <c r="F78" s="338">
        <v>165068</v>
      </c>
      <c r="G78" s="244">
        <v>152.1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44340</v>
      </c>
      <c r="B79" s="244" t="s">
        <v>1101</v>
      </c>
      <c r="C79" s="245" t="s">
        <v>1102</v>
      </c>
      <c r="D79" s="245" t="s">
        <v>1103</v>
      </c>
      <c r="E79" s="245" t="s">
        <v>542</v>
      </c>
      <c r="F79" s="338">
        <v>108000</v>
      </c>
      <c r="G79" s="244">
        <v>149.04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44340</v>
      </c>
      <c r="B80" s="244" t="s">
        <v>1104</v>
      </c>
      <c r="C80" s="245" t="s">
        <v>1105</v>
      </c>
      <c r="D80" s="245" t="s">
        <v>902</v>
      </c>
      <c r="E80" s="245" t="s">
        <v>542</v>
      </c>
      <c r="F80" s="338">
        <v>688039</v>
      </c>
      <c r="G80" s="244">
        <v>47.61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44340</v>
      </c>
      <c r="B81" s="244" t="s">
        <v>1106</v>
      </c>
      <c r="C81" s="245" t="s">
        <v>1107</v>
      </c>
      <c r="D81" s="245" t="s">
        <v>1108</v>
      </c>
      <c r="E81" s="245" t="s">
        <v>542</v>
      </c>
      <c r="F81" s="338">
        <v>150000</v>
      </c>
      <c r="G81" s="244">
        <v>79.2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44340</v>
      </c>
      <c r="B82" s="244" t="s">
        <v>1109</v>
      </c>
      <c r="C82" s="245" t="s">
        <v>1110</v>
      </c>
      <c r="D82" s="245" t="s">
        <v>1111</v>
      </c>
      <c r="E82" s="245" t="s">
        <v>542</v>
      </c>
      <c r="F82" s="338">
        <v>200</v>
      </c>
      <c r="G82" s="244">
        <v>585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44340</v>
      </c>
      <c r="B83" s="244" t="s">
        <v>1109</v>
      </c>
      <c r="C83" s="245" t="s">
        <v>1110</v>
      </c>
      <c r="D83" s="245" t="s">
        <v>1112</v>
      </c>
      <c r="E83" s="245" t="s">
        <v>542</v>
      </c>
      <c r="F83" s="338">
        <v>100000</v>
      </c>
      <c r="G83" s="244">
        <v>605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44340</v>
      </c>
      <c r="B84" s="244" t="s">
        <v>1113</v>
      </c>
      <c r="C84" s="245" t="s">
        <v>1114</v>
      </c>
      <c r="D84" s="245" t="s">
        <v>1090</v>
      </c>
      <c r="E84" s="245" t="s">
        <v>542</v>
      </c>
      <c r="F84" s="338">
        <v>93186</v>
      </c>
      <c r="G84" s="244">
        <v>747.85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44340</v>
      </c>
      <c r="B85" s="244" t="s">
        <v>1115</v>
      </c>
      <c r="C85" s="245" t="s">
        <v>1116</v>
      </c>
      <c r="D85" s="245" t="s">
        <v>1117</v>
      </c>
      <c r="E85" s="245" t="s">
        <v>542</v>
      </c>
      <c r="F85" s="338">
        <v>59105</v>
      </c>
      <c r="G85" s="244">
        <v>144.12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44340</v>
      </c>
      <c r="B86" s="244" t="s">
        <v>983</v>
      </c>
      <c r="C86" s="245" t="s">
        <v>984</v>
      </c>
      <c r="D86" s="245" t="s">
        <v>1118</v>
      </c>
      <c r="E86" s="245" t="s">
        <v>542</v>
      </c>
      <c r="F86" s="338">
        <v>312935</v>
      </c>
      <c r="G86" s="244">
        <v>51.6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44340</v>
      </c>
      <c r="B87" s="244" t="s">
        <v>1119</v>
      </c>
      <c r="C87" s="245" t="s">
        <v>1120</v>
      </c>
      <c r="D87" s="245" t="s">
        <v>1121</v>
      </c>
      <c r="E87" s="245" t="s">
        <v>542</v>
      </c>
      <c r="F87" s="338">
        <v>155773</v>
      </c>
      <c r="G87" s="244">
        <v>100.21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44340</v>
      </c>
      <c r="B88" s="244" t="s">
        <v>1122</v>
      </c>
      <c r="C88" s="245" t="s">
        <v>1123</v>
      </c>
      <c r="D88" s="245" t="s">
        <v>1124</v>
      </c>
      <c r="E88" s="245" t="s">
        <v>542</v>
      </c>
      <c r="F88" s="338">
        <v>1800000</v>
      </c>
      <c r="G88" s="244">
        <v>5.7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44340</v>
      </c>
      <c r="B89" s="244" t="s">
        <v>1125</v>
      </c>
      <c r="C89" s="245" t="s">
        <v>1126</v>
      </c>
      <c r="D89" s="245" t="s">
        <v>1127</v>
      </c>
      <c r="E89" s="245" t="s">
        <v>543</v>
      </c>
      <c r="F89" s="338">
        <v>41000</v>
      </c>
      <c r="G89" s="244">
        <v>1487.38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44340</v>
      </c>
      <c r="B90" s="244" t="s">
        <v>1071</v>
      </c>
      <c r="C90" s="245" t="s">
        <v>1072</v>
      </c>
      <c r="D90" s="245" t="s">
        <v>851</v>
      </c>
      <c r="E90" s="245" t="s">
        <v>543</v>
      </c>
      <c r="F90" s="338">
        <v>58809</v>
      </c>
      <c r="G90" s="244">
        <v>26.9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44340</v>
      </c>
      <c r="B91" s="244" t="s">
        <v>1073</v>
      </c>
      <c r="C91" s="245" t="s">
        <v>1074</v>
      </c>
      <c r="D91" s="245" t="s">
        <v>1007</v>
      </c>
      <c r="E91" s="245" t="s">
        <v>543</v>
      </c>
      <c r="F91" s="338">
        <v>77120</v>
      </c>
      <c r="G91" s="244">
        <v>52.84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44340</v>
      </c>
      <c r="B92" s="244" t="s">
        <v>1075</v>
      </c>
      <c r="C92" s="245" t="s">
        <v>1076</v>
      </c>
      <c r="D92" s="245" t="s">
        <v>902</v>
      </c>
      <c r="E92" s="245" t="s">
        <v>543</v>
      </c>
      <c r="F92" s="338">
        <v>671506</v>
      </c>
      <c r="G92" s="244">
        <v>252.88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44340</v>
      </c>
      <c r="B93" s="244" t="s">
        <v>1128</v>
      </c>
      <c r="C93" s="245" t="s">
        <v>1129</v>
      </c>
      <c r="D93" s="245" t="s">
        <v>1130</v>
      </c>
      <c r="E93" s="245" t="s">
        <v>543</v>
      </c>
      <c r="F93" s="338">
        <v>900000</v>
      </c>
      <c r="G93" s="244">
        <v>26.33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44340</v>
      </c>
      <c r="B94" s="244" t="s">
        <v>1077</v>
      </c>
      <c r="C94" s="245" t="s">
        <v>1078</v>
      </c>
      <c r="D94" s="245" t="s">
        <v>1079</v>
      </c>
      <c r="E94" s="245" t="s">
        <v>543</v>
      </c>
      <c r="F94" s="338">
        <v>5719593</v>
      </c>
      <c r="G94" s="244">
        <v>1.3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44340</v>
      </c>
      <c r="B95" s="244" t="s">
        <v>1005</v>
      </c>
      <c r="C95" s="245" t="s">
        <v>1006</v>
      </c>
      <c r="D95" s="245" t="s">
        <v>1080</v>
      </c>
      <c r="E95" s="245" t="s">
        <v>543</v>
      </c>
      <c r="F95" s="338">
        <v>132192</v>
      </c>
      <c r="G95" s="244">
        <v>180.47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44340</v>
      </c>
      <c r="B96" s="244" t="s">
        <v>1081</v>
      </c>
      <c r="C96" s="245" t="s">
        <v>1082</v>
      </c>
      <c r="D96" s="245" t="s">
        <v>1010</v>
      </c>
      <c r="E96" s="245" t="s">
        <v>543</v>
      </c>
      <c r="F96" s="338">
        <v>52000</v>
      </c>
      <c r="G96" s="244">
        <v>39.200000000000003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44340</v>
      </c>
      <c r="B97" s="244" t="s">
        <v>1083</v>
      </c>
      <c r="C97" s="245" t="s">
        <v>1084</v>
      </c>
      <c r="D97" s="245" t="s">
        <v>1085</v>
      </c>
      <c r="E97" s="245" t="s">
        <v>543</v>
      </c>
      <c r="F97" s="338">
        <v>161469</v>
      </c>
      <c r="G97" s="244">
        <v>199.05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44340</v>
      </c>
      <c r="B98" s="244" t="s">
        <v>1086</v>
      </c>
      <c r="C98" s="245" t="s">
        <v>1087</v>
      </c>
      <c r="D98" s="245" t="s">
        <v>927</v>
      </c>
      <c r="E98" s="245" t="s">
        <v>543</v>
      </c>
      <c r="F98" s="338">
        <v>55039</v>
      </c>
      <c r="G98" s="244">
        <v>22.26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44340</v>
      </c>
      <c r="B99" s="244" t="s">
        <v>1131</v>
      </c>
      <c r="C99" s="245" t="s">
        <v>1132</v>
      </c>
      <c r="D99" s="245" t="s">
        <v>1133</v>
      </c>
      <c r="E99" s="245" t="s">
        <v>543</v>
      </c>
      <c r="F99" s="338">
        <v>8100</v>
      </c>
      <c r="G99" s="244">
        <v>1347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44340</v>
      </c>
      <c r="B100" s="244" t="s">
        <v>1088</v>
      </c>
      <c r="C100" s="245" t="s">
        <v>1089</v>
      </c>
      <c r="D100" s="245" t="s">
        <v>1090</v>
      </c>
      <c r="E100" s="245" t="s">
        <v>543</v>
      </c>
      <c r="F100" s="338">
        <v>138943</v>
      </c>
      <c r="G100" s="244">
        <v>111.98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44340</v>
      </c>
      <c r="B101" s="244" t="s">
        <v>1088</v>
      </c>
      <c r="C101" s="245" t="s">
        <v>1089</v>
      </c>
      <c r="D101" s="245" t="s">
        <v>958</v>
      </c>
      <c r="E101" s="245" t="s">
        <v>543</v>
      </c>
      <c r="F101" s="338">
        <v>99377</v>
      </c>
      <c r="G101" s="244">
        <v>111.93</v>
      </c>
      <c r="H101" s="315" t="s">
        <v>839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44340</v>
      </c>
      <c r="B102" s="244" t="s">
        <v>1088</v>
      </c>
      <c r="C102" s="245" t="s">
        <v>1089</v>
      </c>
      <c r="D102" s="245" t="s">
        <v>902</v>
      </c>
      <c r="E102" s="245" t="s">
        <v>543</v>
      </c>
      <c r="F102" s="338">
        <v>178623</v>
      </c>
      <c r="G102" s="244">
        <v>112.1</v>
      </c>
      <c r="H102" s="315" t="s">
        <v>839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44340</v>
      </c>
      <c r="B103" s="244" t="s">
        <v>1008</v>
      </c>
      <c r="C103" s="245" t="s">
        <v>1009</v>
      </c>
      <c r="D103" s="245" t="s">
        <v>1134</v>
      </c>
      <c r="E103" s="245" t="s">
        <v>543</v>
      </c>
      <c r="F103" s="338">
        <v>96000</v>
      </c>
      <c r="G103" s="244">
        <v>62</v>
      </c>
      <c r="H103" s="315" t="s">
        <v>839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44340</v>
      </c>
      <c r="B104" s="244" t="s">
        <v>1096</v>
      </c>
      <c r="C104" s="245" t="s">
        <v>1097</v>
      </c>
      <c r="D104" s="245" t="s">
        <v>1135</v>
      </c>
      <c r="E104" s="245" t="s">
        <v>543</v>
      </c>
      <c r="F104" s="338">
        <v>300000</v>
      </c>
      <c r="G104" s="244">
        <v>8.75</v>
      </c>
      <c r="H104" s="315" t="s">
        <v>839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44340</v>
      </c>
      <c r="B105" s="244" t="s">
        <v>1099</v>
      </c>
      <c r="C105" s="245" t="s">
        <v>1100</v>
      </c>
      <c r="D105" s="245" t="s">
        <v>902</v>
      </c>
      <c r="E105" s="245" t="s">
        <v>543</v>
      </c>
      <c r="F105" s="338">
        <v>165068</v>
      </c>
      <c r="G105" s="244">
        <v>151.96</v>
      </c>
      <c r="H105" s="315" t="s">
        <v>839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44340</v>
      </c>
      <c r="B106" s="244" t="s">
        <v>1101</v>
      </c>
      <c r="C106" s="245" t="s">
        <v>1102</v>
      </c>
      <c r="D106" s="245" t="s">
        <v>1103</v>
      </c>
      <c r="E106" s="245" t="s">
        <v>543</v>
      </c>
      <c r="F106" s="338">
        <v>21000</v>
      </c>
      <c r="G106" s="244">
        <v>151.58000000000001</v>
      </c>
      <c r="H106" s="315" t="s">
        <v>839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44340</v>
      </c>
      <c r="B107" s="244" t="s">
        <v>1136</v>
      </c>
      <c r="C107" s="245" t="s">
        <v>1137</v>
      </c>
      <c r="D107" s="245" t="s">
        <v>1138</v>
      </c>
      <c r="E107" s="245" t="s">
        <v>543</v>
      </c>
      <c r="F107" s="338">
        <v>5000000</v>
      </c>
      <c r="G107" s="244">
        <v>55.3</v>
      </c>
      <c r="H107" s="315" t="s">
        <v>839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44340</v>
      </c>
      <c r="B108" s="244" t="s">
        <v>1139</v>
      </c>
      <c r="C108" s="245" t="s">
        <v>1140</v>
      </c>
      <c r="D108" s="245" t="s">
        <v>1141</v>
      </c>
      <c r="E108" s="245" t="s">
        <v>543</v>
      </c>
      <c r="F108" s="338">
        <v>3295563</v>
      </c>
      <c r="G108" s="244">
        <v>2.5099999999999998</v>
      </c>
      <c r="H108" s="315" t="s">
        <v>839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44340</v>
      </c>
      <c r="B109" s="244" t="s">
        <v>1104</v>
      </c>
      <c r="C109" s="245" t="s">
        <v>1105</v>
      </c>
      <c r="D109" s="245" t="s">
        <v>902</v>
      </c>
      <c r="E109" s="245" t="s">
        <v>543</v>
      </c>
      <c r="F109" s="338">
        <v>688039</v>
      </c>
      <c r="G109" s="244">
        <v>47.57</v>
      </c>
      <c r="H109" s="315" t="s">
        <v>839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44340</v>
      </c>
      <c r="B110" s="244" t="s">
        <v>1142</v>
      </c>
      <c r="C110" s="245" t="s">
        <v>1143</v>
      </c>
      <c r="D110" s="245" t="s">
        <v>1144</v>
      </c>
      <c r="E110" s="245" t="s">
        <v>543</v>
      </c>
      <c r="F110" s="338">
        <v>112000</v>
      </c>
      <c r="G110" s="244">
        <v>108.85</v>
      </c>
      <c r="H110" s="315" t="s">
        <v>839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44340</v>
      </c>
      <c r="B111" s="244" t="s">
        <v>1109</v>
      </c>
      <c r="C111" s="245" t="s">
        <v>1110</v>
      </c>
      <c r="D111" s="245" t="s">
        <v>1111</v>
      </c>
      <c r="E111" s="245" t="s">
        <v>543</v>
      </c>
      <c r="F111" s="338">
        <v>122200</v>
      </c>
      <c r="G111" s="244">
        <v>602.57000000000005</v>
      </c>
      <c r="H111" s="315" t="s">
        <v>839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44340</v>
      </c>
      <c r="B112" s="244" t="s">
        <v>1113</v>
      </c>
      <c r="C112" s="245" t="s">
        <v>1114</v>
      </c>
      <c r="D112" s="245" t="s">
        <v>1090</v>
      </c>
      <c r="E112" s="245" t="s">
        <v>543</v>
      </c>
      <c r="F112" s="338">
        <v>92693</v>
      </c>
      <c r="G112" s="244">
        <v>750.37</v>
      </c>
      <c r="H112" s="315" t="s">
        <v>839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44340</v>
      </c>
      <c r="B113" s="244" t="s">
        <v>1115</v>
      </c>
      <c r="C113" s="245" t="s">
        <v>1116</v>
      </c>
      <c r="D113" s="245" t="s">
        <v>1117</v>
      </c>
      <c r="E113" s="245" t="s">
        <v>543</v>
      </c>
      <c r="F113" s="338">
        <v>11730</v>
      </c>
      <c r="G113" s="244">
        <v>141.76</v>
      </c>
      <c r="H113" s="315" t="s">
        <v>839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44340</v>
      </c>
      <c r="B114" s="244" t="s">
        <v>983</v>
      </c>
      <c r="C114" s="245" t="s">
        <v>984</v>
      </c>
      <c r="D114" s="245" t="s">
        <v>1118</v>
      </c>
      <c r="E114" s="245" t="s">
        <v>543</v>
      </c>
      <c r="F114" s="338">
        <v>212935</v>
      </c>
      <c r="G114" s="244">
        <v>51.68</v>
      </c>
      <c r="H114" s="315" t="s">
        <v>839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44340</v>
      </c>
      <c r="B115" s="244" t="s">
        <v>1119</v>
      </c>
      <c r="C115" s="245" t="s">
        <v>1120</v>
      </c>
      <c r="D115" s="245" t="s">
        <v>1121</v>
      </c>
      <c r="E115" s="245" t="s">
        <v>543</v>
      </c>
      <c r="F115" s="338">
        <v>155773</v>
      </c>
      <c r="G115" s="244">
        <v>100.62</v>
      </c>
      <c r="H115" s="315" t="s">
        <v>839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44340</v>
      </c>
      <c r="B116" s="244" t="s">
        <v>1122</v>
      </c>
      <c r="C116" s="245" t="s">
        <v>1123</v>
      </c>
      <c r="D116" s="245" t="s">
        <v>1145</v>
      </c>
      <c r="E116" s="245" t="s">
        <v>543</v>
      </c>
      <c r="F116" s="338">
        <v>1100000</v>
      </c>
      <c r="G116" s="244">
        <v>5.7</v>
      </c>
      <c r="H116" s="315" t="s">
        <v>839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1"/>
  <sheetViews>
    <sheetView zoomScale="83" zoomScaleNormal="85" workbookViewId="0">
      <selection activeCell="J25" sqref="J25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4.25">
      <c r="A11" s="470">
        <v>2</v>
      </c>
      <c r="B11" s="509">
        <v>44295</v>
      </c>
      <c r="C11" s="471"/>
      <c r="D11" s="424" t="s">
        <v>365</v>
      </c>
      <c r="E11" s="472" t="s">
        <v>557</v>
      </c>
      <c r="F11" s="422">
        <v>1440</v>
      </c>
      <c r="G11" s="473">
        <v>1370</v>
      </c>
      <c r="H11" s="472">
        <v>1545</v>
      </c>
      <c r="I11" s="474" t="s">
        <v>845</v>
      </c>
      <c r="J11" s="423" t="s">
        <v>948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5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4.25">
      <c r="A12" s="470">
        <v>3</v>
      </c>
      <c r="B12" s="442">
        <v>44301</v>
      </c>
      <c r="C12" s="471"/>
      <c r="D12" s="424" t="s">
        <v>744</v>
      </c>
      <c r="E12" s="472" t="s">
        <v>557</v>
      </c>
      <c r="F12" s="422">
        <v>4125</v>
      </c>
      <c r="G12" s="473">
        <v>3850</v>
      </c>
      <c r="H12" s="472">
        <v>4390</v>
      </c>
      <c r="I12" s="474" t="s">
        <v>846</v>
      </c>
      <c r="J12" s="423" t="s">
        <v>901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5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4.25">
      <c r="A13" s="470">
        <v>4</v>
      </c>
      <c r="B13" s="442">
        <v>44313</v>
      </c>
      <c r="C13" s="471"/>
      <c r="D13" s="424" t="s">
        <v>242</v>
      </c>
      <c r="E13" s="472" t="s">
        <v>557</v>
      </c>
      <c r="F13" s="422">
        <v>492.5</v>
      </c>
      <c r="G13" s="473">
        <v>460</v>
      </c>
      <c r="H13" s="472">
        <v>524</v>
      </c>
      <c r="I13" s="474">
        <v>550</v>
      </c>
      <c r="J13" s="423" t="s">
        <v>872</v>
      </c>
      <c r="K13" s="423">
        <f t="shared" ref="K13" si="6">H13-F13</f>
        <v>31.5</v>
      </c>
      <c r="L13" s="453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75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4.25">
      <c r="A14" s="340">
        <v>5</v>
      </c>
      <c r="B14" s="354">
        <v>44314</v>
      </c>
      <c r="C14" s="355"/>
      <c r="D14" s="391" t="s">
        <v>852</v>
      </c>
      <c r="E14" s="359" t="s">
        <v>557</v>
      </c>
      <c r="F14" s="364" t="s">
        <v>853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4.25">
      <c r="A15" s="470">
        <v>6</v>
      </c>
      <c r="B15" s="509">
        <v>44315</v>
      </c>
      <c r="C15" s="471"/>
      <c r="D15" s="424" t="s">
        <v>855</v>
      </c>
      <c r="E15" s="472" t="s">
        <v>557</v>
      </c>
      <c r="F15" s="422">
        <v>300</v>
      </c>
      <c r="G15" s="473">
        <v>278</v>
      </c>
      <c r="H15" s="472">
        <v>318</v>
      </c>
      <c r="I15" s="474" t="s">
        <v>856</v>
      </c>
      <c r="J15" s="423" t="s">
        <v>938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5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4.25">
      <c r="A16" s="470">
        <v>7</v>
      </c>
      <c r="B16" s="442">
        <v>44319</v>
      </c>
      <c r="C16" s="471"/>
      <c r="D16" s="424" t="s">
        <v>59</v>
      </c>
      <c r="E16" s="472" t="s">
        <v>557</v>
      </c>
      <c r="F16" s="422">
        <v>1750</v>
      </c>
      <c r="G16" s="473">
        <v>1635</v>
      </c>
      <c r="H16" s="472">
        <v>1857.5</v>
      </c>
      <c r="I16" s="474">
        <v>1950</v>
      </c>
      <c r="J16" s="423" t="s">
        <v>900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5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861</v>
      </c>
      <c r="G17" s="364">
        <v>619</v>
      </c>
      <c r="H17" s="359"/>
      <c r="I17" s="356" t="s">
        <v>862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4.25">
      <c r="A18" s="470">
        <v>9</v>
      </c>
      <c r="B18" s="509">
        <v>44333</v>
      </c>
      <c r="C18" s="471"/>
      <c r="D18" s="424" t="s">
        <v>260</v>
      </c>
      <c r="E18" s="472" t="s">
        <v>557</v>
      </c>
      <c r="F18" s="473">
        <v>3535</v>
      </c>
      <c r="G18" s="473">
        <v>3340</v>
      </c>
      <c r="H18" s="472">
        <v>3752.5</v>
      </c>
      <c r="I18" s="474" t="s">
        <v>939</v>
      </c>
      <c r="J18" s="423" t="s">
        <v>959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5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4.25">
      <c r="A19" s="527">
        <v>10</v>
      </c>
      <c r="B19" s="535">
        <v>44335</v>
      </c>
      <c r="C19" s="528"/>
      <c r="D19" s="536" t="s">
        <v>962</v>
      </c>
      <c r="E19" s="529" t="s">
        <v>557</v>
      </c>
      <c r="F19" s="530">
        <v>141.5</v>
      </c>
      <c r="G19" s="530">
        <v>129</v>
      </c>
      <c r="H19" s="529">
        <v>149.5</v>
      </c>
      <c r="I19" s="531" t="s">
        <v>963</v>
      </c>
      <c r="J19" s="537" t="s">
        <v>1011</v>
      </c>
      <c r="K19" s="537">
        <f t="shared" ref="K19" si="18">H19-F19</f>
        <v>8</v>
      </c>
      <c r="L19" s="538">
        <f t="shared" ref="L19" si="19">(F19*-0.8)/100</f>
        <v>-1.1320000000000001</v>
      </c>
      <c r="M19" s="532">
        <f t="shared" ref="M19" si="20">(K19+L19)/F19</f>
        <v>4.8537102473498232E-2</v>
      </c>
      <c r="N19" s="537" t="s">
        <v>556</v>
      </c>
      <c r="O19" s="533">
        <v>44340</v>
      </c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4.25">
      <c r="A20" s="340">
        <v>11</v>
      </c>
      <c r="B20" s="354">
        <v>44337</v>
      </c>
      <c r="C20" s="355"/>
      <c r="D20" s="391" t="s">
        <v>466</v>
      </c>
      <c r="E20" s="359" t="s">
        <v>557</v>
      </c>
      <c r="F20" s="364" t="s">
        <v>989</v>
      </c>
      <c r="G20" s="364">
        <v>555</v>
      </c>
      <c r="H20" s="359"/>
      <c r="I20" s="356" t="s">
        <v>990</v>
      </c>
      <c r="J20" s="361" t="s">
        <v>558</v>
      </c>
      <c r="K20" s="361"/>
      <c r="L20" s="369"/>
      <c r="M20" s="333"/>
      <c r="N20" s="342"/>
      <c r="O20" s="339"/>
      <c r="P20" s="432"/>
      <c r="Q20" s="4"/>
      <c r="R20" s="43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51" customFormat="1" ht="14.25">
      <c r="A21" s="340">
        <v>12</v>
      </c>
      <c r="B21" s="354">
        <v>44340</v>
      </c>
      <c r="C21" s="355"/>
      <c r="D21" s="391" t="s">
        <v>418</v>
      </c>
      <c r="E21" s="359" t="s">
        <v>557</v>
      </c>
      <c r="F21" s="368" t="s">
        <v>1025</v>
      </c>
      <c r="G21" s="364">
        <v>217.5</v>
      </c>
      <c r="H21" s="359"/>
      <c r="I21" s="356" t="s">
        <v>1026</v>
      </c>
      <c r="J21" s="361" t="s">
        <v>558</v>
      </c>
      <c r="K21" s="361"/>
      <c r="L21" s="369"/>
      <c r="M21" s="333"/>
      <c r="N21" s="342"/>
      <c r="O21" s="339"/>
      <c r="P21" s="432"/>
      <c r="Q21" s="4"/>
      <c r="R21" s="433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340"/>
      <c r="B22" s="354"/>
      <c r="C22" s="355"/>
      <c r="D22" s="366"/>
      <c r="E22" s="359"/>
      <c r="F22" s="359"/>
      <c r="G22" s="364"/>
      <c r="H22" s="359"/>
      <c r="I22" s="356"/>
      <c r="J22" s="361"/>
      <c r="K22" s="361"/>
      <c r="L22" s="369"/>
      <c r="M22" s="333"/>
      <c r="N22" s="342"/>
      <c r="O22" s="339"/>
      <c r="P22" s="432"/>
      <c r="Q22" s="4"/>
      <c r="R22" s="433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4.25">
      <c r="A24" s="412"/>
      <c r="B24" s="413"/>
      <c r="C24" s="414"/>
      <c r="D24" s="415"/>
      <c r="E24" s="416"/>
      <c r="F24" s="416"/>
      <c r="G24" s="379"/>
      <c r="H24" s="416"/>
      <c r="I24" s="417"/>
      <c r="J24" s="380"/>
      <c r="K24" s="380"/>
      <c r="L24" s="418"/>
      <c r="M24" s="76"/>
      <c r="N24" s="419"/>
      <c r="O24" s="420"/>
      <c r="P24" s="362"/>
      <c r="Q24" s="61"/>
      <c r="R24" s="312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2" customHeight="1">
      <c r="A25" s="20" t="s">
        <v>560</v>
      </c>
      <c r="B25" s="21"/>
      <c r="C25" s="22"/>
      <c r="D25" s="23"/>
      <c r="E25" s="24"/>
      <c r="F25" s="25"/>
      <c r="G25" s="25"/>
      <c r="H25" s="25"/>
      <c r="I25" s="25"/>
      <c r="J25" s="62"/>
      <c r="K25" s="25"/>
      <c r="L25" s="370"/>
      <c r="M25" s="35"/>
      <c r="N25" s="62"/>
      <c r="O25" s="63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6" t="s">
        <v>561</v>
      </c>
      <c r="B26" s="20"/>
      <c r="C26" s="20"/>
      <c r="D26" s="20"/>
      <c r="F26" s="27" t="s">
        <v>562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 t="s">
        <v>563</v>
      </c>
      <c r="B27" s="20"/>
      <c r="C27" s="20"/>
      <c r="D27" s="20"/>
      <c r="E27" s="29"/>
      <c r="F27" s="27" t="s">
        <v>564</v>
      </c>
      <c r="G27" s="14"/>
      <c r="H27" s="28"/>
      <c r="I27" s="33"/>
      <c r="J27" s="64"/>
      <c r="K27" s="65"/>
      <c r="L27" s="371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/>
      <c r="B28" s="20"/>
      <c r="C28" s="20"/>
      <c r="D28" s="20"/>
      <c r="E28" s="29"/>
      <c r="F28" s="14"/>
      <c r="G28" s="14"/>
      <c r="H28" s="28"/>
      <c r="I28" s="33"/>
      <c r="J28" s="68"/>
      <c r="K28" s="65"/>
      <c r="L28" s="371"/>
      <c r="M28" s="14"/>
      <c r="N28" s="69"/>
      <c r="O28" s="5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15">
      <c r="A29" s="8"/>
      <c r="B29" s="30" t="s">
        <v>565</v>
      </c>
      <c r="C29" s="30"/>
      <c r="D29" s="30"/>
      <c r="E29" s="30"/>
      <c r="F29" s="31"/>
      <c r="G29" s="29"/>
      <c r="H29" s="29"/>
      <c r="I29" s="70"/>
      <c r="J29" s="71"/>
      <c r="K29" s="72"/>
      <c r="L29" s="372"/>
      <c r="M29" s="9"/>
      <c r="N29" s="8"/>
      <c r="O29" s="50"/>
      <c r="P29" s="4"/>
      <c r="R29" s="79"/>
      <c r="S29" s="13"/>
      <c r="T29" s="13"/>
      <c r="U29" s="13"/>
      <c r="V29" s="13"/>
      <c r="W29" s="13"/>
      <c r="X29" s="13"/>
      <c r="Y29" s="13"/>
      <c r="Z29" s="13"/>
    </row>
    <row r="30" spans="1:38" s="3" customFormat="1" ht="38.25">
      <c r="A30" s="17" t="s">
        <v>16</v>
      </c>
      <c r="B30" s="18" t="s">
        <v>534</v>
      </c>
      <c r="C30" s="18"/>
      <c r="D30" s="19" t="s">
        <v>545</v>
      </c>
      <c r="E30" s="18" t="s">
        <v>546</v>
      </c>
      <c r="F30" s="18" t="s">
        <v>547</v>
      </c>
      <c r="G30" s="18" t="s">
        <v>566</v>
      </c>
      <c r="H30" s="18" t="s">
        <v>549</v>
      </c>
      <c r="I30" s="18" t="s">
        <v>550</v>
      </c>
      <c r="J30" s="18" t="s">
        <v>551</v>
      </c>
      <c r="K30" s="59" t="s">
        <v>567</v>
      </c>
      <c r="L30" s="373" t="s">
        <v>818</v>
      </c>
      <c r="M30" s="60" t="s">
        <v>817</v>
      </c>
      <c r="N30" s="18" t="s">
        <v>554</v>
      </c>
      <c r="O30" s="75" t="s">
        <v>555</v>
      </c>
      <c r="P30" s="4"/>
      <c r="Q30" s="37"/>
      <c r="R30" s="35"/>
      <c r="S30" s="35"/>
      <c r="T30" s="35"/>
    </row>
    <row r="31" spans="1:38" s="350" customFormat="1" ht="15" customHeight="1">
      <c r="A31" s="443">
        <v>1</v>
      </c>
      <c r="B31" s="442">
        <v>44306</v>
      </c>
      <c r="C31" s="444"/>
      <c r="D31" s="445" t="s">
        <v>848</v>
      </c>
      <c r="E31" s="422" t="s">
        <v>557</v>
      </c>
      <c r="F31" s="422">
        <v>510</v>
      </c>
      <c r="G31" s="446">
        <v>494</v>
      </c>
      <c r="H31" s="446">
        <v>526</v>
      </c>
      <c r="I31" s="422" t="s">
        <v>849</v>
      </c>
      <c r="J31" s="423" t="s">
        <v>886</v>
      </c>
      <c r="K31" s="423">
        <f>H31-F31</f>
        <v>16</v>
      </c>
      <c r="L31" s="453">
        <f>(F31*-0.7)/100</f>
        <v>-3.57</v>
      </c>
      <c r="M31" s="421">
        <f>(K31+L31)/F31</f>
        <v>2.4372549019607843E-2</v>
      </c>
      <c r="N31" s="423" t="s">
        <v>556</v>
      </c>
      <c r="O31" s="475">
        <v>44323</v>
      </c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2</v>
      </c>
      <c r="B32" s="442">
        <v>44314</v>
      </c>
      <c r="C32" s="444"/>
      <c r="D32" s="445" t="s">
        <v>854</v>
      </c>
      <c r="E32" s="422" t="s">
        <v>557</v>
      </c>
      <c r="F32" s="422">
        <v>1500</v>
      </c>
      <c r="G32" s="446">
        <v>1450</v>
      </c>
      <c r="H32" s="446">
        <v>1541</v>
      </c>
      <c r="I32" s="422">
        <v>1600</v>
      </c>
      <c r="J32" s="423" t="s">
        <v>914</v>
      </c>
      <c r="K32" s="423">
        <f t="shared" ref="K32" si="21">H32-F32</f>
        <v>41</v>
      </c>
      <c r="L32" s="453">
        <f>(F32*-0.7)/100</f>
        <v>-10.5</v>
      </c>
      <c r="M32" s="421">
        <f t="shared" ref="M32" si="22">(K32+L32)/F32</f>
        <v>2.0333333333333332E-2</v>
      </c>
      <c r="N32" s="423" t="s">
        <v>556</v>
      </c>
      <c r="O32" s="475">
        <v>44328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3</v>
      </c>
      <c r="B33" s="442">
        <v>44316</v>
      </c>
      <c r="C33" s="444"/>
      <c r="D33" s="445" t="s">
        <v>372</v>
      </c>
      <c r="E33" s="422" t="s">
        <v>557</v>
      </c>
      <c r="F33" s="422">
        <v>533.5</v>
      </c>
      <c r="G33" s="446">
        <v>517</v>
      </c>
      <c r="H33" s="446">
        <v>548.5</v>
      </c>
      <c r="I33" s="422" t="s">
        <v>847</v>
      </c>
      <c r="J33" s="423" t="s">
        <v>883</v>
      </c>
      <c r="K33" s="423">
        <f t="shared" ref="K33:K41" si="23">H33-F33</f>
        <v>15</v>
      </c>
      <c r="L33" s="453">
        <f>(F33*-0.7)/100</f>
        <v>-3.7344999999999997</v>
      </c>
      <c r="M33" s="421">
        <f t="shared" ref="M33" si="24">(K33+L33)/F33</f>
        <v>2.1116213683223993E-2</v>
      </c>
      <c r="N33" s="423" t="s">
        <v>556</v>
      </c>
      <c r="O33" s="475">
        <v>44323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43">
        <v>4</v>
      </c>
      <c r="B34" s="442">
        <v>44319</v>
      </c>
      <c r="C34" s="444"/>
      <c r="D34" s="445" t="s">
        <v>175</v>
      </c>
      <c r="E34" s="422" t="s">
        <v>557</v>
      </c>
      <c r="F34" s="422">
        <v>651</v>
      </c>
      <c r="G34" s="446">
        <v>630</v>
      </c>
      <c r="H34" s="446">
        <v>663</v>
      </c>
      <c r="I34" s="422">
        <v>690</v>
      </c>
      <c r="J34" s="423" t="s">
        <v>857</v>
      </c>
      <c r="K34" s="423">
        <f t="shared" si="23"/>
        <v>12</v>
      </c>
      <c r="L34" s="453">
        <f>(F34*-0.07)/100</f>
        <v>-0.45570000000000005</v>
      </c>
      <c r="M34" s="421">
        <f t="shared" ref="M34:M35" si="25">(K34+L34)/F34</f>
        <v>1.7733179723502305E-2</v>
      </c>
      <c r="N34" s="423" t="s">
        <v>556</v>
      </c>
      <c r="O34" s="462">
        <v>44319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78">
        <v>5</v>
      </c>
      <c r="B35" s="479">
        <v>44319</v>
      </c>
      <c r="C35" s="480"/>
      <c r="D35" s="481" t="s">
        <v>87</v>
      </c>
      <c r="E35" s="482" t="s">
        <v>557</v>
      </c>
      <c r="F35" s="482">
        <v>543</v>
      </c>
      <c r="G35" s="483">
        <v>524</v>
      </c>
      <c r="H35" s="483">
        <v>524</v>
      </c>
      <c r="I35" s="482" t="s">
        <v>860</v>
      </c>
      <c r="J35" s="484" t="s">
        <v>894</v>
      </c>
      <c r="K35" s="484">
        <f t="shared" si="23"/>
        <v>-19</v>
      </c>
      <c r="L35" s="485">
        <f t="shared" ref="L35:L41" si="26">(F35*-0.7)/100</f>
        <v>-3.8009999999999997</v>
      </c>
      <c r="M35" s="486">
        <f t="shared" si="25"/>
        <v>-4.1990791896869245E-2</v>
      </c>
      <c r="N35" s="484" t="s">
        <v>620</v>
      </c>
      <c r="O35" s="487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6</v>
      </c>
      <c r="B36" s="442">
        <v>44320</v>
      </c>
      <c r="C36" s="444"/>
      <c r="D36" s="445" t="s">
        <v>68</v>
      </c>
      <c r="E36" s="422" t="s">
        <v>557</v>
      </c>
      <c r="F36" s="422">
        <v>558.5</v>
      </c>
      <c r="G36" s="446">
        <v>544</v>
      </c>
      <c r="H36" s="446">
        <v>574</v>
      </c>
      <c r="I36" s="422" t="s">
        <v>871</v>
      </c>
      <c r="J36" s="423" t="s">
        <v>881</v>
      </c>
      <c r="K36" s="423">
        <f t="shared" si="23"/>
        <v>15.5</v>
      </c>
      <c r="L36" s="453">
        <f t="shared" si="26"/>
        <v>-3.9095</v>
      </c>
      <c r="M36" s="421">
        <f t="shared" ref="M36" si="27">(K36+L36)/F36</f>
        <v>2.0752909579230081E-2</v>
      </c>
      <c r="N36" s="423" t="s">
        <v>556</v>
      </c>
      <c r="O36" s="475">
        <v>44326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7</v>
      </c>
      <c r="B37" s="442">
        <v>44321</v>
      </c>
      <c r="C37" s="444"/>
      <c r="D37" s="445" t="s">
        <v>324</v>
      </c>
      <c r="E37" s="422" t="s">
        <v>557</v>
      </c>
      <c r="F37" s="422">
        <v>526</v>
      </c>
      <c r="G37" s="446">
        <v>510</v>
      </c>
      <c r="H37" s="446">
        <v>535</v>
      </c>
      <c r="I37" s="422">
        <v>550</v>
      </c>
      <c r="J37" s="423" t="s">
        <v>799</v>
      </c>
      <c r="K37" s="423">
        <f t="shared" si="23"/>
        <v>9</v>
      </c>
      <c r="L37" s="453">
        <f t="shared" si="26"/>
        <v>-3.6819999999999999</v>
      </c>
      <c r="M37" s="421">
        <f t="shared" ref="M37:M38" si="28">(K37+L37)/F37</f>
        <v>1.0110266159695817E-2</v>
      </c>
      <c r="N37" s="423" t="s">
        <v>556</v>
      </c>
      <c r="O37" s="475">
        <v>44322</v>
      </c>
      <c r="P37" s="4"/>
      <c r="Q37" s="4"/>
      <c r="R37" s="314" t="s">
        <v>792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8</v>
      </c>
      <c r="B38" s="442">
        <v>44321</v>
      </c>
      <c r="C38" s="444"/>
      <c r="D38" s="445" t="s">
        <v>292</v>
      </c>
      <c r="E38" s="422" t="s">
        <v>557</v>
      </c>
      <c r="F38" s="422">
        <v>326.5</v>
      </c>
      <c r="G38" s="446">
        <v>317</v>
      </c>
      <c r="H38" s="446">
        <v>338</v>
      </c>
      <c r="I38" s="422">
        <v>345</v>
      </c>
      <c r="J38" s="423" t="s">
        <v>903</v>
      </c>
      <c r="K38" s="423">
        <f t="shared" si="23"/>
        <v>11.5</v>
      </c>
      <c r="L38" s="453">
        <f t="shared" si="26"/>
        <v>-2.2854999999999999</v>
      </c>
      <c r="M38" s="421">
        <f t="shared" si="28"/>
        <v>2.822205206738132E-2</v>
      </c>
      <c r="N38" s="423" t="s">
        <v>556</v>
      </c>
      <c r="O38" s="475">
        <v>44326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9</v>
      </c>
      <c r="B39" s="442">
        <v>44323</v>
      </c>
      <c r="C39" s="444"/>
      <c r="D39" s="445" t="s">
        <v>888</v>
      </c>
      <c r="E39" s="422" t="s">
        <v>557</v>
      </c>
      <c r="F39" s="422">
        <v>609</v>
      </c>
      <c r="G39" s="446">
        <v>590</v>
      </c>
      <c r="H39" s="446">
        <v>628</v>
      </c>
      <c r="I39" s="422">
        <v>650</v>
      </c>
      <c r="J39" s="423" t="s">
        <v>896</v>
      </c>
      <c r="K39" s="423">
        <f t="shared" si="23"/>
        <v>19</v>
      </c>
      <c r="L39" s="453">
        <f t="shared" si="26"/>
        <v>-4.2629999999999999</v>
      </c>
      <c r="M39" s="421">
        <f t="shared" ref="M39" si="29">(K39+L39)/F39</f>
        <v>2.4198686371100165E-2</v>
      </c>
      <c r="N39" s="423" t="s">
        <v>556</v>
      </c>
      <c r="O39" s="475">
        <v>44326</v>
      </c>
      <c r="P39" s="4"/>
      <c r="Q39" s="4"/>
      <c r="R39" s="31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43">
        <v>10</v>
      </c>
      <c r="B40" s="442">
        <v>44323</v>
      </c>
      <c r="C40" s="444"/>
      <c r="D40" s="445" t="s">
        <v>740</v>
      </c>
      <c r="E40" s="422" t="s">
        <v>557</v>
      </c>
      <c r="F40" s="422">
        <v>802.5</v>
      </c>
      <c r="G40" s="446">
        <v>778</v>
      </c>
      <c r="H40" s="446">
        <v>825</v>
      </c>
      <c r="I40" s="422" t="s">
        <v>891</v>
      </c>
      <c r="J40" s="423" t="s">
        <v>895</v>
      </c>
      <c r="K40" s="423">
        <f t="shared" si="23"/>
        <v>22.5</v>
      </c>
      <c r="L40" s="453">
        <f t="shared" si="26"/>
        <v>-5.6174999999999997</v>
      </c>
      <c r="M40" s="421">
        <f t="shared" ref="M40" si="30">(K40+L40)/F40</f>
        <v>2.1037383177570094E-2</v>
      </c>
      <c r="N40" s="423" t="s">
        <v>556</v>
      </c>
      <c r="O40" s="475">
        <v>44326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88">
        <v>11</v>
      </c>
      <c r="B41" s="489">
        <v>44326</v>
      </c>
      <c r="C41" s="490"/>
      <c r="D41" s="491" t="s">
        <v>372</v>
      </c>
      <c r="E41" s="492" t="s">
        <v>557</v>
      </c>
      <c r="F41" s="492">
        <v>530</v>
      </c>
      <c r="G41" s="493">
        <v>515</v>
      </c>
      <c r="H41" s="493">
        <v>530</v>
      </c>
      <c r="I41" s="492" t="s">
        <v>847</v>
      </c>
      <c r="J41" s="494" t="s">
        <v>665</v>
      </c>
      <c r="K41" s="494">
        <f t="shared" si="23"/>
        <v>0</v>
      </c>
      <c r="L41" s="495">
        <f t="shared" si="26"/>
        <v>-3.71</v>
      </c>
      <c r="M41" s="496">
        <f t="shared" ref="M41:M42" si="31">(K41+L41)/F41</f>
        <v>-7.0000000000000001E-3</v>
      </c>
      <c r="N41" s="494" t="s">
        <v>665</v>
      </c>
      <c r="O41" s="497">
        <v>44327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12</v>
      </c>
      <c r="B42" s="442">
        <v>44326</v>
      </c>
      <c r="C42" s="444"/>
      <c r="D42" s="445" t="s">
        <v>50</v>
      </c>
      <c r="E42" s="422" t="s">
        <v>557</v>
      </c>
      <c r="F42" s="422">
        <v>2550</v>
      </c>
      <c r="G42" s="446">
        <v>2475</v>
      </c>
      <c r="H42" s="446">
        <v>2620</v>
      </c>
      <c r="I42" s="422" t="s">
        <v>897</v>
      </c>
      <c r="J42" s="423" t="s">
        <v>731</v>
      </c>
      <c r="K42" s="423">
        <f>H42-F42</f>
        <v>70</v>
      </c>
      <c r="L42" s="453">
        <f>(F42*-0.7)/100</f>
        <v>-17.850000000000001</v>
      </c>
      <c r="M42" s="421">
        <f t="shared" si="31"/>
        <v>2.0450980392156863E-2</v>
      </c>
      <c r="N42" s="423" t="s">
        <v>556</v>
      </c>
      <c r="O42" s="475">
        <v>44330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43">
        <v>13</v>
      </c>
      <c r="B43" s="442">
        <v>44327</v>
      </c>
      <c r="C43" s="444"/>
      <c r="D43" s="445" t="s">
        <v>160</v>
      </c>
      <c r="E43" s="422" t="s">
        <v>557</v>
      </c>
      <c r="F43" s="422">
        <v>1837</v>
      </c>
      <c r="G43" s="446">
        <v>1780</v>
      </c>
      <c r="H43" s="446">
        <v>1877.5</v>
      </c>
      <c r="I43" s="422" t="s">
        <v>910</v>
      </c>
      <c r="J43" s="423" t="s">
        <v>904</v>
      </c>
      <c r="K43" s="423">
        <f>H43-F43</f>
        <v>40.5</v>
      </c>
      <c r="L43" s="453">
        <f>(F43*-0.07)/100</f>
        <v>-1.2859</v>
      </c>
      <c r="M43" s="421">
        <f t="shared" ref="M43:M44" si="32">(K43+L43)/F43</f>
        <v>2.1346815459989114E-2</v>
      </c>
      <c r="N43" s="423" t="s">
        <v>556</v>
      </c>
      <c r="O43" s="462">
        <v>44327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78">
        <v>14</v>
      </c>
      <c r="B44" s="479">
        <v>44327</v>
      </c>
      <c r="C44" s="480"/>
      <c r="D44" s="481" t="s">
        <v>174</v>
      </c>
      <c r="E44" s="482" t="s">
        <v>557</v>
      </c>
      <c r="F44" s="482">
        <v>846.5</v>
      </c>
      <c r="G44" s="483">
        <v>820</v>
      </c>
      <c r="H44" s="483">
        <v>820</v>
      </c>
      <c r="I44" s="482">
        <v>895</v>
      </c>
      <c r="J44" s="484" t="s">
        <v>915</v>
      </c>
      <c r="K44" s="484">
        <f t="shared" ref="K44" si="33">H44-F44</f>
        <v>-26.5</v>
      </c>
      <c r="L44" s="485">
        <f t="shared" ref="L44" si="34">(F44*-0.7)/100</f>
        <v>-5.9254999999999995</v>
      </c>
      <c r="M44" s="486">
        <f t="shared" si="32"/>
        <v>-3.8305375073833428E-2</v>
      </c>
      <c r="N44" s="484" t="s">
        <v>620</v>
      </c>
      <c r="O44" s="487">
        <v>44328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478">
        <v>15</v>
      </c>
      <c r="B45" s="479">
        <v>44328</v>
      </c>
      <c r="C45" s="480"/>
      <c r="D45" s="481" t="s">
        <v>372</v>
      </c>
      <c r="E45" s="482" t="s">
        <v>557</v>
      </c>
      <c r="F45" s="482">
        <v>524</v>
      </c>
      <c r="G45" s="483">
        <v>507</v>
      </c>
      <c r="H45" s="483">
        <v>507</v>
      </c>
      <c r="I45" s="482">
        <v>560</v>
      </c>
      <c r="J45" s="484" t="s">
        <v>928</v>
      </c>
      <c r="K45" s="484">
        <f t="shared" ref="K45" si="35">H45-F45</f>
        <v>-17</v>
      </c>
      <c r="L45" s="485">
        <f t="shared" ref="L45" si="36">(F45*-0.7)/100</f>
        <v>-3.6679999999999997</v>
      </c>
      <c r="M45" s="486">
        <f t="shared" ref="M45" si="37">(K45+L45)/F45</f>
        <v>-3.9442748091603051E-2</v>
      </c>
      <c r="N45" s="484" t="s">
        <v>620</v>
      </c>
      <c r="O45" s="487">
        <v>44330</v>
      </c>
      <c r="P45" s="4"/>
      <c r="Q45" s="4"/>
      <c r="R45" s="31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5">
        <v>16</v>
      </c>
      <c r="B46" s="397">
        <v>44330</v>
      </c>
      <c r="C46" s="400"/>
      <c r="D46" s="367" t="s">
        <v>120</v>
      </c>
      <c r="E46" s="368" t="s">
        <v>557</v>
      </c>
      <c r="F46" s="368" t="s">
        <v>929</v>
      </c>
      <c r="G46" s="401">
        <v>497</v>
      </c>
      <c r="H46" s="401"/>
      <c r="I46" s="368" t="s">
        <v>930</v>
      </c>
      <c r="J46" s="334" t="s">
        <v>558</v>
      </c>
      <c r="K46" s="334"/>
      <c r="L46" s="383"/>
      <c r="M46" s="381"/>
      <c r="N46" s="361"/>
      <c r="O46" s="374"/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443">
        <v>17</v>
      </c>
      <c r="B47" s="442">
        <v>44330</v>
      </c>
      <c r="C47" s="444"/>
      <c r="D47" s="445" t="s">
        <v>321</v>
      </c>
      <c r="E47" s="422" t="s">
        <v>557</v>
      </c>
      <c r="F47" s="422">
        <v>292</v>
      </c>
      <c r="G47" s="446">
        <v>284</v>
      </c>
      <c r="H47" s="446">
        <v>298.5</v>
      </c>
      <c r="I47" s="422">
        <v>310</v>
      </c>
      <c r="J47" s="423" t="s">
        <v>874</v>
      </c>
      <c r="K47" s="423">
        <f>H47-F47</f>
        <v>6.5</v>
      </c>
      <c r="L47" s="453">
        <f>(F47*-0.07)/100</f>
        <v>-0.20440000000000003</v>
      </c>
      <c r="M47" s="421">
        <f t="shared" ref="M47:M49" si="38">(K47+L47)/F47</f>
        <v>2.1560273972602739E-2</v>
      </c>
      <c r="N47" s="423" t="s">
        <v>556</v>
      </c>
      <c r="O47" s="462">
        <v>44330</v>
      </c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43">
        <v>18</v>
      </c>
      <c r="B48" s="442">
        <v>44330</v>
      </c>
      <c r="C48" s="444"/>
      <c r="D48" s="445" t="s">
        <v>936</v>
      </c>
      <c r="E48" s="422" t="s">
        <v>557</v>
      </c>
      <c r="F48" s="422">
        <v>2160</v>
      </c>
      <c r="G48" s="446">
        <v>2090</v>
      </c>
      <c r="H48" s="446">
        <v>2225</v>
      </c>
      <c r="I48" s="422" t="s">
        <v>937</v>
      </c>
      <c r="J48" s="423" t="s">
        <v>971</v>
      </c>
      <c r="K48" s="423">
        <f>H48-F48</f>
        <v>65</v>
      </c>
      <c r="L48" s="453">
        <f>(F48*-0.7)/100</f>
        <v>-15.12</v>
      </c>
      <c r="M48" s="421">
        <f t="shared" si="38"/>
        <v>2.3092592592592595E-2</v>
      </c>
      <c r="N48" s="423" t="s">
        <v>556</v>
      </c>
      <c r="O48" s="475">
        <v>44336</v>
      </c>
      <c r="P48" s="4"/>
      <c r="Q48" s="4"/>
      <c r="R48" s="31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478">
        <v>19</v>
      </c>
      <c r="B49" s="479">
        <v>44334</v>
      </c>
      <c r="C49" s="480"/>
      <c r="D49" s="481" t="s">
        <v>68</v>
      </c>
      <c r="E49" s="482" t="s">
        <v>557</v>
      </c>
      <c r="F49" s="482">
        <v>541</v>
      </c>
      <c r="G49" s="483">
        <v>524</v>
      </c>
      <c r="H49" s="483">
        <v>523</v>
      </c>
      <c r="I49" s="482" t="s">
        <v>860</v>
      </c>
      <c r="J49" s="484" t="s">
        <v>972</v>
      </c>
      <c r="K49" s="484">
        <f t="shared" ref="K49" si="39">H49-F49</f>
        <v>-18</v>
      </c>
      <c r="L49" s="485">
        <f t="shared" ref="L49" si="40">(F49*-0.7)/100</f>
        <v>-3.7869999999999999</v>
      </c>
      <c r="M49" s="486">
        <f t="shared" si="38"/>
        <v>-4.0271719038817003E-2</v>
      </c>
      <c r="N49" s="484" t="s">
        <v>620</v>
      </c>
      <c r="O49" s="487">
        <v>44336</v>
      </c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443">
        <v>20</v>
      </c>
      <c r="B50" s="442">
        <v>44334</v>
      </c>
      <c r="C50" s="444"/>
      <c r="D50" s="445" t="s">
        <v>304</v>
      </c>
      <c r="E50" s="422" t="s">
        <v>557</v>
      </c>
      <c r="F50" s="422">
        <v>1321.5</v>
      </c>
      <c r="G50" s="446">
        <v>1280</v>
      </c>
      <c r="H50" s="446">
        <v>1357</v>
      </c>
      <c r="I50" s="422" t="s">
        <v>950</v>
      </c>
      <c r="J50" s="423" t="s">
        <v>971</v>
      </c>
      <c r="K50" s="423">
        <f>H50-F50</f>
        <v>35.5</v>
      </c>
      <c r="L50" s="453">
        <f>(F50*-0.7)/100</f>
        <v>-9.2504999999999988</v>
      </c>
      <c r="M50" s="421">
        <f t="shared" ref="M50" si="41">(K50+L50)/F50</f>
        <v>1.986341278849792E-2</v>
      </c>
      <c r="N50" s="423" t="s">
        <v>556</v>
      </c>
      <c r="O50" s="475">
        <v>44337</v>
      </c>
      <c r="P50" s="4"/>
      <c r="Q50" s="4"/>
      <c r="R50" s="31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5">
        <v>21</v>
      </c>
      <c r="B51" s="397">
        <v>44334</v>
      </c>
      <c r="C51" s="400"/>
      <c r="D51" s="367" t="s">
        <v>372</v>
      </c>
      <c r="E51" s="368" t="s">
        <v>557</v>
      </c>
      <c r="F51" s="368" t="s">
        <v>951</v>
      </c>
      <c r="G51" s="401">
        <v>514</v>
      </c>
      <c r="H51" s="401"/>
      <c r="I51" s="368">
        <v>560</v>
      </c>
      <c r="J51" s="334" t="s">
        <v>558</v>
      </c>
      <c r="K51" s="334"/>
      <c r="L51" s="383"/>
      <c r="M51" s="381"/>
      <c r="N51" s="361"/>
      <c r="O51" s="374"/>
      <c r="P51" s="4"/>
      <c r="Q51" s="4"/>
      <c r="R51" s="31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478">
        <v>22</v>
      </c>
      <c r="B52" s="479">
        <v>44336</v>
      </c>
      <c r="C52" s="480"/>
      <c r="D52" s="481" t="s">
        <v>176</v>
      </c>
      <c r="E52" s="482" t="s">
        <v>557</v>
      </c>
      <c r="F52" s="482">
        <v>535.5</v>
      </c>
      <c r="G52" s="483">
        <v>518</v>
      </c>
      <c r="H52" s="483">
        <v>517</v>
      </c>
      <c r="I52" s="482">
        <v>555</v>
      </c>
      <c r="J52" s="484" t="s">
        <v>1012</v>
      </c>
      <c r="K52" s="484">
        <f t="shared" ref="K52" si="42">H52-F52</f>
        <v>-18.5</v>
      </c>
      <c r="L52" s="485">
        <f t="shared" ref="L52" si="43">(F52*-0.7)/100</f>
        <v>-3.7484999999999995</v>
      </c>
      <c r="M52" s="486">
        <f t="shared" ref="M52" si="44">(K52+L52)/F52</f>
        <v>-4.1547152194211019E-2</v>
      </c>
      <c r="N52" s="484" t="s">
        <v>620</v>
      </c>
      <c r="O52" s="487">
        <v>44340</v>
      </c>
      <c r="P52" s="4"/>
      <c r="Q52" s="4"/>
      <c r="R52" s="31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443">
        <v>23</v>
      </c>
      <c r="B53" s="442">
        <v>44336</v>
      </c>
      <c r="C53" s="444"/>
      <c r="D53" s="445" t="s">
        <v>169</v>
      </c>
      <c r="E53" s="422" t="s">
        <v>557</v>
      </c>
      <c r="F53" s="422">
        <v>384</v>
      </c>
      <c r="G53" s="446">
        <v>369</v>
      </c>
      <c r="H53" s="446">
        <v>397</v>
      </c>
      <c r="I53" s="422" t="s">
        <v>968</v>
      </c>
      <c r="J53" s="423" t="s">
        <v>992</v>
      </c>
      <c r="K53" s="423">
        <f>H53-F53</f>
        <v>13</v>
      </c>
      <c r="L53" s="453">
        <f>(F53*-0.7)/100</f>
        <v>-2.6879999999999997</v>
      </c>
      <c r="M53" s="421">
        <f t="shared" ref="M53" si="45">(K53+L53)/F53</f>
        <v>2.6854166666666669E-2</v>
      </c>
      <c r="N53" s="423" t="s">
        <v>556</v>
      </c>
      <c r="O53" s="475">
        <v>44337</v>
      </c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375">
        <v>24</v>
      </c>
      <c r="B54" s="397">
        <v>44336</v>
      </c>
      <c r="C54" s="400"/>
      <c r="D54" s="367" t="s">
        <v>107</v>
      </c>
      <c r="E54" s="368" t="s">
        <v>557</v>
      </c>
      <c r="F54" s="368" t="s">
        <v>969</v>
      </c>
      <c r="G54" s="401">
        <v>889</v>
      </c>
      <c r="H54" s="401"/>
      <c r="I54" s="368" t="s">
        <v>970</v>
      </c>
      <c r="J54" s="334" t="s">
        <v>558</v>
      </c>
      <c r="K54" s="334"/>
      <c r="L54" s="383"/>
      <c r="M54" s="381"/>
      <c r="N54" s="361"/>
      <c r="O54" s="374"/>
      <c r="P54" s="4"/>
      <c r="Q54" s="4"/>
      <c r="R54" s="31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50" customFormat="1" ht="15" customHeight="1">
      <c r="A55" s="375">
        <v>25</v>
      </c>
      <c r="B55" s="397">
        <v>44337</v>
      </c>
      <c r="C55" s="400"/>
      <c r="D55" s="367" t="s">
        <v>304</v>
      </c>
      <c r="E55" s="368" t="s">
        <v>557</v>
      </c>
      <c r="F55" s="368" t="s">
        <v>991</v>
      </c>
      <c r="G55" s="401">
        <v>1275</v>
      </c>
      <c r="H55" s="401"/>
      <c r="I55" s="368" t="s">
        <v>950</v>
      </c>
      <c r="J55" s="334" t="s">
        <v>558</v>
      </c>
      <c r="K55" s="334"/>
      <c r="L55" s="383"/>
      <c r="M55" s="381"/>
      <c r="N55" s="361"/>
      <c r="O55" s="374"/>
      <c r="P55" s="4"/>
      <c r="Q55" s="4"/>
      <c r="R55" s="314" t="s">
        <v>792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50" customFormat="1" ht="15" customHeight="1">
      <c r="A56" s="375"/>
      <c r="B56" s="397"/>
      <c r="C56" s="400"/>
      <c r="D56" s="367"/>
      <c r="E56" s="368"/>
      <c r="F56" s="368"/>
      <c r="G56" s="401"/>
      <c r="H56" s="401"/>
      <c r="I56" s="368"/>
      <c r="J56" s="334"/>
      <c r="K56" s="334"/>
      <c r="L56" s="383"/>
      <c r="M56" s="381"/>
      <c r="N56" s="361"/>
      <c r="O56" s="374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50" customFormat="1" ht="15" customHeight="1">
      <c r="A57" s="375"/>
      <c r="B57" s="397"/>
      <c r="C57" s="400"/>
      <c r="D57" s="367"/>
      <c r="E57" s="368"/>
      <c r="F57" s="368"/>
      <c r="G57" s="401"/>
      <c r="H57" s="401"/>
      <c r="I57" s="368"/>
      <c r="J57" s="334"/>
      <c r="K57" s="334"/>
      <c r="L57" s="383"/>
      <c r="M57" s="381"/>
      <c r="N57" s="361"/>
      <c r="O57" s="374"/>
      <c r="P57" s="4"/>
      <c r="Q57" s="4"/>
      <c r="R57" s="31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50" customFormat="1" ht="14.25">
      <c r="A58" s="375"/>
      <c r="B58" s="397"/>
      <c r="C58" s="400"/>
      <c r="D58" s="367"/>
      <c r="E58" s="368"/>
      <c r="F58" s="368"/>
      <c r="G58" s="401"/>
      <c r="H58" s="401"/>
      <c r="I58" s="368"/>
      <c r="J58" s="334"/>
      <c r="K58" s="334"/>
      <c r="L58" s="383"/>
      <c r="M58" s="381"/>
      <c r="N58" s="361"/>
      <c r="O58" s="374"/>
      <c r="P58" s="4"/>
      <c r="Q58" s="4"/>
      <c r="R58" s="314"/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50" customFormat="1" ht="15" customHeight="1">
      <c r="A59" s="375"/>
      <c r="B59" s="397"/>
      <c r="C59" s="400"/>
      <c r="D59" s="367"/>
      <c r="E59" s="368"/>
      <c r="F59" s="368"/>
      <c r="G59" s="401"/>
      <c r="H59" s="401"/>
      <c r="I59" s="368"/>
      <c r="J59" s="334"/>
      <c r="K59" s="334"/>
      <c r="L59" s="383"/>
      <c r="M59" s="381"/>
      <c r="N59" s="361"/>
      <c r="O59" s="374"/>
      <c r="P59" s="4"/>
      <c r="Q59" s="4"/>
      <c r="R59" s="314"/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50" customFormat="1" ht="15" customHeight="1">
      <c r="A60" s="464"/>
      <c r="B60" s="403"/>
      <c r="C60" s="465"/>
      <c r="D60" s="466"/>
      <c r="E60" s="378"/>
      <c r="F60" s="378"/>
      <c r="G60" s="467"/>
      <c r="H60" s="467"/>
      <c r="I60" s="378"/>
      <c r="J60" s="376"/>
      <c r="K60" s="376"/>
      <c r="L60" s="468"/>
      <c r="M60" s="390"/>
      <c r="N60" s="380"/>
      <c r="O60" s="469"/>
      <c r="P60" s="4"/>
      <c r="Q60" s="4"/>
      <c r="R60" s="314"/>
      <c r="S60" s="37"/>
      <c r="T60" s="37"/>
      <c r="U60" s="37"/>
      <c r="V60" s="37"/>
      <c r="W60" s="37"/>
      <c r="X60" s="37"/>
      <c r="Y60" s="37"/>
      <c r="Z60" s="37"/>
      <c r="AA60" s="37"/>
    </row>
    <row r="61" spans="1:34" ht="44.25" customHeight="1">
      <c r="A61" s="20" t="s">
        <v>560</v>
      </c>
      <c r="B61" s="36"/>
      <c r="C61" s="36"/>
      <c r="D61" s="37"/>
      <c r="E61" s="33"/>
      <c r="F61" s="33"/>
      <c r="G61" s="32"/>
      <c r="H61" s="32" t="s">
        <v>820</v>
      </c>
      <c r="I61" s="33"/>
      <c r="J61" s="14"/>
      <c r="K61" s="76"/>
      <c r="L61" s="77"/>
      <c r="M61" s="76"/>
      <c r="N61" s="78"/>
      <c r="O61" s="76"/>
      <c r="P61" s="4"/>
      <c r="Q61" s="389"/>
      <c r="R61" s="402"/>
      <c r="S61" s="389"/>
      <c r="T61" s="389"/>
      <c r="U61" s="389"/>
      <c r="V61" s="389"/>
      <c r="W61" s="389"/>
      <c r="X61" s="389"/>
      <c r="Y61" s="389"/>
      <c r="Z61" s="37"/>
      <c r="AA61" s="37"/>
      <c r="AB61" s="37"/>
    </row>
    <row r="62" spans="1:34" s="3" customFormat="1">
      <c r="A62" s="26" t="s">
        <v>561</v>
      </c>
      <c r="B62" s="20"/>
      <c r="C62" s="20"/>
      <c r="D62" s="20"/>
      <c r="E62" s="2"/>
      <c r="F62" s="27" t="s">
        <v>562</v>
      </c>
      <c r="G62" s="38"/>
      <c r="H62" s="39"/>
      <c r="I62" s="79"/>
      <c r="J62" s="14"/>
      <c r="K62" s="80"/>
      <c r="L62" s="81"/>
      <c r="M62" s="82"/>
      <c r="N62" s="83"/>
      <c r="O62" s="84"/>
      <c r="P62" s="2"/>
      <c r="Q62" s="1"/>
      <c r="R62" s="9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6" customFormat="1" ht="14.25" customHeight="1">
      <c r="A63" s="26"/>
      <c r="B63" s="20"/>
      <c r="C63" s="20"/>
      <c r="D63" s="20"/>
      <c r="E63" s="29"/>
      <c r="F63" s="27" t="s">
        <v>564</v>
      </c>
      <c r="G63" s="38"/>
      <c r="H63" s="39"/>
      <c r="I63" s="79"/>
      <c r="J63" s="14"/>
      <c r="K63" s="80"/>
      <c r="L63" s="81"/>
      <c r="M63" s="82"/>
      <c r="N63" s="83"/>
      <c r="O63" s="84"/>
      <c r="P63" s="2"/>
      <c r="Q63" s="1"/>
      <c r="R63" s="9"/>
      <c r="S63" s="3"/>
      <c r="Y63" s="3"/>
      <c r="Z63" s="3"/>
    </row>
    <row r="64" spans="1:34" s="6" customFormat="1" ht="14.25" customHeight="1">
      <c r="A64" s="20"/>
      <c r="B64" s="20"/>
      <c r="C64" s="20"/>
      <c r="D64" s="20"/>
      <c r="E64" s="29"/>
      <c r="F64" s="14"/>
      <c r="G64" s="14"/>
      <c r="H64" s="28"/>
      <c r="I64" s="33"/>
      <c r="J64" s="68"/>
      <c r="K64" s="65"/>
      <c r="L64" s="66"/>
      <c r="M64" s="14"/>
      <c r="N64" s="69"/>
      <c r="O64" s="54"/>
      <c r="P64" s="5"/>
      <c r="Q64" s="1"/>
      <c r="R64" s="9"/>
      <c r="S64" s="3"/>
      <c r="Y64" s="3"/>
      <c r="Z64" s="3"/>
    </row>
    <row r="65" spans="1:34" s="6" customFormat="1" ht="15">
      <c r="A65" s="40" t="s">
        <v>571</v>
      </c>
      <c r="B65" s="40"/>
      <c r="C65" s="40"/>
      <c r="D65" s="40"/>
      <c r="E65" s="29"/>
      <c r="F65" s="14"/>
      <c r="G65" s="9"/>
      <c r="H65" s="14"/>
      <c r="I65" s="9"/>
      <c r="J65" s="85"/>
      <c r="K65" s="9"/>
      <c r="L65" s="9"/>
      <c r="M65" s="9"/>
      <c r="N65" s="9"/>
      <c r="O65" s="86"/>
      <c r="P65"/>
      <c r="Q65" s="1"/>
      <c r="R65" s="9"/>
      <c r="S65" s="3"/>
      <c r="Y65" s="3"/>
      <c r="Z65" s="3"/>
    </row>
    <row r="66" spans="1:34" s="6" customFormat="1" ht="38.25">
      <c r="A66" s="18" t="s">
        <v>16</v>
      </c>
      <c r="B66" s="18" t="s">
        <v>534</v>
      </c>
      <c r="C66" s="18"/>
      <c r="D66" s="19" t="s">
        <v>545</v>
      </c>
      <c r="E66" s="18" t="s">
        <v>546</v>
      </c>
      <c r="F66" s="18" t="s">
        <v>547</v>
      </c>
      <c r="G66" s="18" t="s">
        <v>566</v>
      </c>
      <c r="H66" s="18" t="s">
        <v>549</v>
      </c>
      <c r="I66" s="18" t="s">
        <v>550</v>
      </c>
      <c r="J66" s="17" t="s">
        <v>551</v>
      </c>
      <c r="K66" s="74" t="s">
        <v>572</v>
      </c>
      <c r="L66" s="60" t="s">
        <v>818</v>
      </c>
      <c r="M66" s="74" t="s">
        <v>568</v>
      </c>
      <c r="N66" s="18" t="s">
        <v>569</v>
      </c>
      <c r="O66" s="17" t="s">
        <v>554</v>
      </c>
      <c r="P66" s="87" t="s">
        <v>555</v>
      </c>
      <c r="Q66" s="1"/>
      <c r="R66" s="14"/>
      <c r="S66" s="3"/>
      <c r="Y66" s="3"/>
      <c r="Z66" s="3"/>
    </row>
    <row r="67" spans="1:34" s="350" customFormat="1" ht="13.9" customHeight="1">
      <c r="A67" s="477">
        <v>1</v>
      </c>
      <c r="B67" s="442">
        <v>44321</v>
      </c>
      <c r="C67" s="457"/>
      <c r="D67" s="424" t="s">
        <v>875</v>
      </c>
      <c r="E67" s="458" t="s">
        <v>557</v>
      </c>
      <c r="F67" s="422">
        <v>893</v>
      </c>
      <c r="G67" s="422">
        <v>871</v>
      </c>
      <c r="H67" s="422">
        <v>908.5</v>
      </c>
      <c r="I67" s="423">
        <v>730</v>
      </c>
      <c r="J67" s="423" t="s">
        <v>881</v>
      </c>
      <c r="K67" s="459">
        <f t="shared" ref="K67" si="46">H67-F67</f>
        <v>15.5</v>
      </c>
      <c r="L67" s="476">
        <f t="shared" ref="L67:L72" si="47">(H67*N67)*0.07%</f>
        <v>413.36750000000006</v>
      </c>
      <c r="M67" s="460">
        <f t="shared" ref="M67" si="48">(K67*N67)-L67</f>
        <v>9661.6324999999997</v>
      </c>
      <c r="N67" s="423">
        <v>650</v>
      </c>
      <c r="O67" s="461" t="s">
        <v>556</v>
      </c>
      <c r="P67" s="475">
        <v>44322</v>
      </c>
      <c r="Q67" s="344"/>
      <c r="R67" s="314" t="s">
        <v>792</v>
      </c>
      <c r="S67" s="37"/>
      <c r="Y67" s="37"/>
      <c r="Z67" s="37"/>
    </row>
    <row r="68" spans="1:34" s="350" customFormat="1" ht="13.9" customHeight="1">
      <c r="A68" s="477">
        <v>2</v>
      </c>
      <c r="B68" s="442">
        <v>44322</v>
      </c>
      <c r="C68" s="457"/>
      <c r="D68" s="424" t="s">
        <v>877</v>
      </c>
      <c r="E68" s="458" t="s">
        <v>557</v>
      </c>
      <c r="F68" s="422">
        <v>683</v>
      </c>
      <c r="G68" s="422">
        <v>674</v>
      </c>
      <c r="H68" s="422">
        <v>692.5</v>
      </c>
      <c r="I68" s="423">
        <v>705</v>
      </c>
      <c r="J68" s="423" t="s">
        <v>882</v>
      </c>
      <c r="K68" s="459">
        <f t="shared" ref="K68:K69" si="49">H68-F68</f>
        <v>9.5</v>
      </c>
      <c r="L68" s="476">
        <f t="shared" si="47"/>
        <v>678.65000000000009</v>
      </c>
      <c r="M68" s="460">
        <f t="shared" ref="M68:M69" si="50">(K68*N68)-L68</f>
        <v>12621.35</v>
      </c>
      <c r="N68" s="423">
        <v>1400</v>
      </c>
      <c r="O68" s="461" t="s">
        <v>556</v>
      </c>
      <c r="P68" s="462">
        <v>44322</v>
      </c>
      <c r="Q68" s="344"/>
      <c r="R68" s="314" t="s">
        <v>559</v>
      </c>
      <c r="S68" s="37"/>
      <c r="Y68" s="37"/>
      <c r="Z68" s="37"/>
    </row>
    <row r="69" spans="1:34" s="350" customFormat="1" ht="13.9" customHeight="1">
      <c r="A69" s="477">
        <v>3</v>
      </c>
      <c r="B69" s="442">
        <v>44322</v>
      </c>
      <c r="C69" s="457"/>
      <c r="D69" s="424" t="s">
        <v>875</v>
      </c>
      <c r="E69" s="458" t="s">
        <v>557</v>
      </c>
      <c r="F69" s="422">
        <v>895</v>
      </c>
      <c r="G69" s="422">
        <v>874</v>
      </c>
      <c r="H69" s="422">
        <v>906</v>
      </c>
      <c r="I69" s="423">
        <v>935</v>
      </c>
      <c r="J69" s="423" t="s">
        <v>899</v>
      </c>
      <c r="K69" s="459">
        <f t="shared" si="49"/>
        <v>11</v>
      </c>
      <c r="L69" s="476">
        <f t="shared" si="47"/>
        <v>412.23000000000008</v>
      </c>
      <c r="M69" s="460">
        <f t="shared" si="50"/>
        <v>6737.7699999999995</v>
      </c>
      <c r="N69" s="423">
        <v>650</v>
      </c>
      <c r="O69" s="461" t="s">
        <v>556</v>
      </c>
      <c r="P69" s="475">
        <v>44326</v>
      </c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477">
        <v>4</v>
      </c>
      <c r="B70" s="442">
        <v>44328</v>
      </c>
      <c r="C70" s="457"/>
      <c r="D70" s="424" t="s">
        <v>875</v>
      </c>
      <c r="E70" s="458" t="s">
        <v>557</v>
      </c>
      <c r="F70" s="422">
        <v>895</v>
      </c>
      <c r="G70" s="422">
        <v>874</v>
      </c>
      <c r="H70" s="422">
        <v>908.5</v>
      </c>
      <c r="I70" s="423">
        <v>935</v>
      </c>
      <c r="J70" s="423" t="s">
        <v>913</v>
      </c>
      <c r="K70" s="459">
        <f t="shared" ref="K70:K72" si="51">H70-F70</f>
        <v>13.5</v>
      </c>
      <c r="L70" s="476">
        <f t="shared" si="47"/>
        <v>413.36750000000006</v>
      </c>
      <c r="M70" s="460">
        <f t="shared" ref="M70:M71" si="52">(K70*N70)-L70</f>
        <v>8361.6324999999997</v>
      </c>
      <c r="N70" s="423">
        <v>650</v>
      </c>
      <c r="O70" s="461" t="s">
        <v>556</v>
      </c>
      <c r="P70" s="462">
        <v>44328</v>
      </c>
      <c r="Q70" s="344"/>
      <c r="R70" s="314" t="s">
        <v>792</v>
      </c>
      <c r="S70" s="37"/>
      <c r="Y70" s="37"/>
      <c r="Z70" s="37"/>
    </row>
    <row r="71" spans="1:34" s="350" customFormat="1" ht="13.9" customHeight="1">
      <c r="A71" s="519">
        <v>5</v>
      </c>
      <c r="B71" s="479">
        <v>44330</v>
      </c>
      <c r="C71" s="511"/>
      <c r="D71" s="512" t="s">
        <v>931</v>
      </c>
      <c r="E71" s="513" t="s">
        <v>557</v>
      </c>
      <c r="F71" s="482">
        <v>826</v>
      </c>
      <c r="G71" s="482">
        <v>805</v>
      </c>
      <c r="H71" s="482">
        <v>805</v>
      </c>
      <c r="I71" s="484" t="s">
        <v>932</v>
      </c>
      <c r="J71" s="484" t="s">
        <v>941</v>
      </c>
      <c r="K71" s="514">
        <f t="shared" si="51"/>
        <v>-21</v>
      </c>
      <c r="L71" s="520">
        <f t="shared" si="47"/>
        <v>338.1</v>
      </c>
      <c r="M71" s="515">
        <f t="shared" si="52"/>
        <v>-12938.1</v>
      </c>
      <c r="N71" s="484">
        <v>600</v>
      </c>
      <c r="O71" s="516" t="s">
        <v>620</v>
      </c>
      <c r="P71" s="487">
        <v>44333</v>
      </c>
      <c r="Q71" s="344"/>
      <c r="R71" s="314" t="s">
        <v>792</v>
      </c>
      <c r="S71" s="37"/>
      <c r="Y71" s="37"/>
      <c r="Z71" s="37"/>
    </row>
    <row r="72" spans="1:34" s="350" customFormat="1" ht="13.9" customHeight="1">
      <c r="A72" s="557">
        <v>6</v>
      </c>
      <c r="B72" s="559">
        <v>44335</v>
      </c>
      <c r="C72" s="457"/>
      <c r="D72" s="424" t="s">
        <v>964</v>
      </c>
      <c r="E72" s="458" t="s">
        <v>557</v>
      </c>
      <c r="F72" s="422">
        <v>209</v>
      </c>
      <c r="G72" s="556">
        <v>204</v>
      </c>
      <c r="H72" s="422">
        <v>212.1</v>
      </c>
      <c r="I72" s="556">
        <v>217</v>
      </c>
      <c r="J72" s="556" t="s">
        <v>1024</v>
      </c>
      <c r="K72" s="423">
        <f t="shared" si="51"/>
        <v>3.0999999999999943</v>
      </c>
      <c r="L72" s="476">
        <f t="shared" si="47"/>
        <v>475.10400000000004</v>
      </c>
      <c r="M72" s="556">
        <f>(3.15*N72)-575</f>
        <v>9505</v>
      </c>
      <c r="N72" s="556">
        <v>3200</v>
      </c>
      <c r="O72" s="556" t="s">
        <v>556</v>
      </c>
      <c r="P72" s="554">
        <v>44340</v>
      </c>
      <c r="Q72" s="344"/>
      <c r="R72" s="314" t="s">
        <v>559</v>
      </c>
      <c r="S72" s="37"/>
      <c r="Y72" s="37"/>
      <c r="Z72" s="37"/>
    </row>
    <row r="73" spans="1:34" s="350" customFormat="1" ht="13.9" customHeight="1">
      <c r="A73" s="558"/>
      <c r="B73" s="560"/>
      <c r="C73" s="457"/>
      <c r="D73" s="424" t="s">
        <v>965</v>
      </c>
      <c r="E73" s="458" t="s">
        <v>557</v>
      </c>
      <c r="F73" s="422">
        <v>1.5</v>
      </c>
      <c r="G73" s="555"/>
      <c r="H73" s="422">
        <v>1.45</v>
      </c>
      <c r="I73" s="555"/>
      <c r="J73" s="555"/>
      <c r="K73" s="423">
        <f>F73-H73</f>
        <v>5.0000000000000044E-2</v>
      </c>
      <c r="L73" s="453">
        <v>100</v>
      </c>
      <c r="M73" s="555"/>
      <c r="N73" s="555"/>
      <c r="O73" s="555"/>
      <c r="P73" s="555"/>
      <c r="Q73" s="344"/>
      <c r="R73" s="314" t="s">
        <v>559</v>
      </c>
      <c r="S73" s="37"/>
      <c r="Y73" s="37"/>
      <c r="Z73" s="37"/>
    </row>
    <row r="74" spans="1:34" s="350" customFormat="1" ht="13.9" customHeight="1">
      <c r="A74" s="399"/>
      <c r="B74" s="397"/>
      <c r="C74" s="398"/>
      <c r="D74" s="391"/>
      <c r="E74" s="392"/>
      <c r="F74" s="368"/>
      <c r="G74" s="368"/>
      <c r="H74" s="368"/>
      <c r="I74" s="334"/>
      <c r="J74" s="334"/>
      <c r="K74" s="334"/>
      <c r="L74" s="334"/>
      <c r="M74" s="334"/>
      <c r="N74" s="334"/>
      <c r="O74" s="334"/>
      <c r="P74" s="334"/>
      <c r="Q74" s="344"/>
      <c r="R74" s="314"/>
      <c r="S74" s="37"/>
      <c r="Y74" s="37"/>
      <c r="Z74" s="37"/>
    </row>
    <row r="75" spans="1:34" s="350" customFormat="1" ht="13.9" customHeight="1">
      <c r="A75" s="409"/>
      <c r="B75" s="403"/>
      <c r="C75" s="410"/>
      <c r="D75" s="411"/>
      <c r="E75" s="335"/>
      <c r="F75" s="378"/>
      <c r="G75" s="378"/>
      <c r="H75" s="378"/>
      <c r="I75" s="376"/>
      <c r="J75" s="376"/>
      <c r="K75" s="376"/>
      <c r="L75" s="376"/>
      <c r="M75" s="376"/>
      <c r="N75" s="376"/>
      <c r="O75" s="376"/>
      <c r="P75" s="376"/>
      <c r="Q75" s="344"/>
      <c r="R75" s="314"/>
      <c r="S75" s="37"/>
      <c r="Y75" s="37"/>
      <c r="Z75" s="37"/>
    </row>
    <row r="76" spans="1:34" s="3" customFormat="1">
      <c r="A76" s="41"/>
      <c r="B76" s="42"/>
      <c r="C76" s="43"/>
      <c r="D76" s="44"/>
      <c r="E76" s="45"/>
      <c r="F76" s="46"/>
      <c r="G76" s="46"/>
      <c r="H76" s="46"/>
      <c r="I76" s="46"/>
      <c r="J76" s="14"/>
      <c r="K76" s="88"/>
      <c r="L76" s="88"/>
      <c r="M76" s="14"/>
      <c r="N76" s="13"/>
      <c r="O76" s="89"/>
      <c r="P76" s="2"/>
      <c r="Q76" s="1"/>
      <c r="R76" s="14"/>
      <c r="Z76" s="6"/>
      <c r="AA76" s="6"/>
      <c r="AB76" s="6"/>
      <c r="AC76" s="6"/>
      <c r="AD76" s="6"/>
      <c r="AE76" s="6"/>
      <c r="AF76" s="6"/>
      <c r="AG76" s="6"/>
      <c r="AH76" s="6"/>
    </row>
    <row r="77" spans="1:34" s="3" customFormat="1" ht="15">
      <c r="A77" s="47" t="s">
        <v>573</v>
      </c>
      <c r="B77" s="47"/>
      <c r="C77" s="47"/>
      <c r="D77" s="47"/>
      <c r="E77" s="48"/>
      <c r="F77" s="46"/>
      <c r="G77" s="46"/>
      <c r="H77" s="46"/>
      <c r="I77" s="46"/>
      <c r="J77" s="50"/>
      <c r="K77" s="9"/>
      <c r="L77" s="9"/>
      <c r="M77" s="9"/>
      <c r="N77" s="8"/>
      <c r="O77" s="50"/>
      <c r="P77" s="2"/>
      <c r="Q77" s="1"/>
      <c r="R77" s="14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3" customFormat="1" ht="38.25">
      <c r="A78" s="18" t="s">
        <v>16</v>
      </c>
      <c r="B78" s="18" t="s">
        <v>534</v>
      </c>
      <c r="C78" s="18"/>
      <c r="D78" s="19" t="s">
        <v>545</v>
      </c>
      <c r="E78" s="18" t="s">
        <v>546</v>
      </c>
      <c r="F78" s="18" t="s">
        <v>547</v>
      </c>
      <c r="G78" s="49" t="s">
        <v>566</v>
      </c>
      <c r="H78" s="18" t="s">
        <v>549</v>
      </c>
      <c r="I78" s="18" t="s">
        <v>550</v>
      </c>
      <c r="J78" s="17" t="s">
        <v>551</v>
      </c>
      <c r="K78" s="17" t="s">
        <v>574</v>
      </c>
      <c r="L78" s="60" t="s">
        <v>818</v>
      </c>
      <c r="M78" s="74" t="s">
        <v>568</v>
      </c>
      <c r="N78" s="18" t="s">
        <v>569</v>
      </c>
      <c r="O78" s="18" t="s">
        <v>554</v>
      </c>
      <c r="P78" s="19" t="s">
        <v>555</v>
      </c>
      <c r="Q78" s="1"/>
      <c r="R78" s="14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37" customFormat="1" ht="14.25">
      <c r="A79" s="463">
        <v>1</v>
      </c>
      <c r="B79" s="442">
        <v>44319</v>
      </c>
      <c r="C79" s="457"/>
      <c r="D79" s="424" t="s">
        <v>858</v>
      </c>
      <c r="E79" s="458" t="s">
        <v>557</v>
      </c>
      <c r="F79" s="422">
        <v>12</v>
      </c>
      <c r="G79" s="422">
        <v>8</v>
      </c>
      <c r="H79" s="422">
        <v>13.25</v>
      </c>
      <c r="I79" s="423">
        <v>20</v>
      </c>
      <c r="J79" s="423" t="s">
        <v>859</v>
      </c>
      <c r="K79" s="459">
        <f t="shared" ref="K79:K84" si="53">H79-F79</f>
        <v>1.25</v>
      </c>
      <c r="L79" s="423">
        <v>100</v>
      </c>
      <c r="M79" s="460">
        <f t="shared" ref="M79:M84" si="54">(K79*N79)-L79</f>
        <v>1618.75</v>
      </c>
      <c r="N79" s="423">
        <v>1375</v>
      </c>
      <c r="O79" s="461" t="s">
        <v>556</v>
      </c>
      <c r="P79" s="462">
        <v>44319</v>
      </c>
      <c r="Q79" s="344"/>
      <c r="R79" s="314" t="s">
        <v>559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63">
        <v>2</v>
      </c>
      <c r="B80" s="442">
        <v>44320</v>
      </c>
      <c r="C80" s="457"/>
      <c r="D80" s="424" t="s">
        <v>864</v>
      </c>
      <c r="E80" s="458" t="s">
        <v>557</v>
      </c>
      <c r="F80" s="422">
        <v>37</v>
      </c>
      <c r="G80" s="422">
        <v>19</v>
      </c>
      <c r="H80" s="422">
        <v>45</v>
      </c>
      <c r="I80" s="423" t="s">
        <v>865</v>
      </c>
      <c r="J80" s="423" t="s">
        <v>867</v>
      </c>
      <c r="K80" s="459">
        <f t="shared" si="53"/>
        <v>8</v>
      </c>
      <c r="L80" s="423">
        <v>100</v>
      </c>
      <c r="M80" s="460">
        <f t="shared" si="54"/>
        <v>2300</v>
      </c>
      <c r="N80" s="423">
        <v>300</v>
      </c>
      <c r="O80" s="461" t="s">
        <v>556</v>
      </c>
      <c r="P80" s="462">
        <v>44320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63">
        <v>3</v>
      </c>
      <c r="B81" s="442">
        <v>44320</v>
      </c>
      <c r="C81" s="457"/>
      <c r="D81" s="424" t="s">
        <v>866</v>
      </c>
      <c r="E81" s="458" t="s">
        <v>557</v>
      </c>
      <c r="F81" s="422">
        <v>36</v>
      </c>
      <c r="G81" s="422">
        <v>19</v>
      </c>
      <c r="H81" s="422">
        <v>40.5</v>
      </c>
      <c r="I81" s="423" t="s">
        <v>865</v>
      </c>
      <c r="J81" s="423" t="s">
        <v>868</v>
      </c>
      <c r="K81" s="459">
        <f t="shared" si="53"/>
        <v>4.5</v>
      </c>
      <c r="L81" s="423">
        <v>100</v>
      </c>
      <c r="M81" s="460">
        <f t="shared" si="54"/>
        <v>1250</v>
      </c>
      <c r="N81" s="423">
        <v>300</v>
      </c>
      <c r="O81" s="461" t="s">
        <v>556</v>
      </c>
      <c r="P81" s="462">
        <v>44320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63">
        <v>4</v>
      </c>
      <c r="B82" s="442">
        <v>44320</v>
      </c>
      <c r="C82" s="457"/>
      <c r="D82" s="424" t="s">
        <v>869</v>
      </c>
      <c r="E82" s="458" t="s">
        <v>557</v>
      </c>
      <c r="F82" s="422">
        <v>57.5</v>
      </c>
      <c r="G82" s="422">
        <v>19</v>
      </c>
      <c r="H82" s="422">
        <v>74</v>
      </c>
      <c r="I82" s="423">
        <v>120</v>
      </c>
      <c r="J82" s="423" t="s">
        <v>870</v>
      </c>
      <c r="K82" s="459">
        <f t="shared" si="53"/>
        <v>16.5</v>
      </c>
      <c r="L82" s="423">
        <v>100</v>
      </c>
      <c r="M82" s="460">
        <f t="shared" si="54"/>
        <v>1137.5</v>
      </c>
      <c r="N82" s="423">
        <v>75</v>
      </c>
      <c r="O82" s="461" t="s">
        <v>556</v>
      </c>
      <c r="P82" s="462">
        <v>44320</v>
      </c>
      <c r="Q82" s="344"/>
      <c r="R82" s="314" t="s">
        <v>792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63">
        <v>5</v>
      </c>
      <c r="B83" s="442">
        <v>44321</v>
      </c>
      <c r="C83" s="457"/>
      <c r="D83" s="424" t="s">
        <v>873</v>
      </c>
      <c r="E83" s="458" t="s">
        <v>557</v>
      </c>
      <c r="F83" s="422">
        <v>41</v>
      </c>
      <c r="G83" s="422">
        <v>25</v>
      </c>
      <c r="H83" s="422">
        <v>47.5</v>
      </c>
      <c r="I83" s="423" t="s">
        <v>865</v>
      </c>
      <c r="J83" s="423" t="s">
        <v>874</v>
      </c>
      <c r="K83" s="459">
        <f t="shared" si="53"/>
        <v>6.5</v>
      </c>
      <c r="L83" s="423">
        <v>100</v>
      </c>
      <c r="M83" s="460">
        <f t="shared" si="54"/>
        <v>1850</v>
      </c>
      <c r="N83" s="423">
        <v>300</v>
      </c>
      <c r="O83" s="461" t="s">
        <v>556</v>
      </c>
      <c r="P83" s="462">
        <v>44321</v>
      </c>
      <c r="Q83" s="344"/>
      <c r="R83" s="314" t="s">
        <v>559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63">
        <v>6</v>
      </c>
      <c r="B84" s="442">
        <v>44321</v>
      </c>
      <c r="C84" s="457"/>
      <c r="D84" s="424" t="s">
        <v>873</v>
      </c>
      <c r="E84" s="458" t="s">
        <v>557</v>
      </c>
      <c r="F84" s="422">
        <v>39</v>
      </c>
      <c r="G84" s="422">
        <v>24</v>
      </c>
      <c r="H84" s="422">
        <v>45</v>
      </c>
      <c r="I84" s="423" t="s">
        <v>865</v>
      </c>
      <c r="J84" s="423" t="s">
        <v>893</v>
      </c>
      <c r="K84" s="459">
        <f t="shared" si="53"/>
        <v>6</v>
      </c>
      <c r="L84" s="423">
        <v>100</v>
      </c>
      <c r="M84" s="460">
        <f t="shared" si="54"/>
        <v>1700</v>
      </c>
      <c r="N84" s="423">
        <v>300</v>
      </c>
      <c r="O84" s="461" t="s">
        <v>556</v>
      </c>
      <c r="P84" s="475">
        <v>44322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63">
        <v>7</v>
      </c>
      <c r="B85" s="442">
        <v>44321</v>
      </c>
      <c r="C85" s="457"/>
      <c r="D85" s="424" t="s">
        <v>866</v>
      </c>
      <c r="E85" s="458" t="s">
        <v>557</v>
      </c>
      <c r="F85" s="422">
        <v>36</v>
      </c>
      <c r="G85" s="422">
        <v>19</v>
      </c>
      <c r="H85" s="422">
        <v>39.5</v>
      </c>
      <c r="I85" s="423" t="s">
        <v>865</v>
      </c>
      <c r="J85" s="423" t="s">
        <v>884</v>
      </c>
      <c r="K85" s="459">
        <f t="shared" ref="K85" si="55">H85-F85</f>
        <v>3.5</v>
      </c>
      <c r="L85" s="423">
        <v>100</v>
      </c>
      <c r="M85" s="460">
        <f t="shared" ref="M85" si="56">(K85*N85)-L85</f>
        <v>950</v>
      </c>
      <c r="N85" s="423">
        <v>300</v>
      </c>
      <c r="O85" s="461" t="s">
        <v>556</v>
      </c>
      <c r="P85" s="475">
        <v>44326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63">
        <v>8</v>
      </c>
      <c r="B86" s="442">
        <v>44322</v>
      </c>
      <c r="C86" s="457"/>
      <c r="D86" s="424" t="s">
        <v>878</v>
      </c>
      <c r="E86" s="458" t="s">
        <v>557</v>
      </c>
      <c r="F86" s="422">
        <v>35</v>
      </c>
      <c r="G86" s="422"/>
      <c r="H86" s="422">
        <v>49</v>
      </c>
      <c r="I86" s="423">
        <v>90</v>
      </c>
      <c r="J86" s="423" t="s">
        <v>879</v>
      </c>
      <c r="K86" s="459">
        <f>H86-F86</f>
        <v>14</v>
      </c>
      <c r="L86" s="423">
        <v>100</v>
      </c>
      <c r="M86" s="460">
        <f>(K86*N86)-L86</f>
        <v>950</v>
      </c>
      <c r="N86" s="423">
        <v>75</v>
      </c>
      <c r="O86" s="461" t="s">
        <v>556</v>
      </c>
      <c r="P86" s="462">
        <v>44322</v>
      </c>
      <c r="Q86" s="344"/>
      <c r="R86" s="314" t="s">
        <v>792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63">
        <v>9</v>
      </c>
      <c r="B87" s="442">
        <v>44322</v>
      </c>
      <c r="C87" s="457"/>
      <c r="D87" s="424" t="s">
        <v>880</v>
      </c>
      <c r="E87" s="458" t="s">
        <v>557</v>
      </c>
      <c r="F87" s="422">
        <v>37</v>
      </c>
      <c r="G87" s="422">
        <v>27</v>
      </c>
      <c r="H87" s="422">
        <v>41</v>
      </c>
      <c r="I87" s="423">
        <v>55</v>
      </c>
      <c r="J87" s="423" t="s">
        <v>885</v>
      </c>
      <c r="K87" s="459">
        <f t="shared" ref="K87" si="57">H87-F87</f>
        <v>4</v>
      </c>
      <c r="L87" s="423">
        <v>100</v>
      </c>
      <c r="M87" s="460">
        <f t="shared" ref="M87" si="58">(K87*N87)-L87</f>
        <v>2100</v>
      </c>
      <c r="N87" s="423">
        <v>550</v>
      </c>
      <c r="O87" s="461" t="s">
        <v>556</v>
      </c>
      <c r="P87" s="475">
        <v>44323</v>
      </c>
      <c r="Q87" s="344"/>
      <c r="R87" s="314" t="s">
        <v>792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63">
        <v>10</v>
      </c>
      <c r="B88" s="442">
        <v>44322</v>
      </c>
      <c r="C88" s="457"/>
      <c r="D88" s="424" t="s">
        <v>858</v>
      </c>
      <c r="E88" s="458" t="s">
        <v>557</v>
      </c>
      <c r="F88" s="422">
        <v>12.5</v>
      </c>
      <c r="G88" s="422">
        <v>7.5</v>
      </c>
      <c r="H88" s="422">
        <v>16</v>
      </c>
      <c r="I88" s="423">
        <v>20</v>
      </c>
      <c r="J88" s="423" t="s">
        <v>884</v>
      </c>
      <c r="K88" s="459">
        <f t="shared" ref="K88:K89" si="59">H88-F88</f>
        <v>3.5</v>
      </c>
      <c r="L88" s="423">
        <v>100</v>
      </c>
      <c r="M88" s="460">
        <f t="shared" ref="M88:M89" si="60">(K88*N88)-L88</f>
        <v>4712.5</v>
      </c>
      <c r="N88" s="423">
        <v>1375</v>
      </c>
      <c r="O88" s="461" t="s">
        <v>556</v>
      </c>
      <c r="P88" s="475">
        <v>44323</v>
      </c>
      <c r="Q88" s="344"/>
      <c r="R88" s="314" t="s">
        <v>559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63">
        <v>11</v>
      </c>
      <c r="B89" s="442">
        <v>44323</v>
      </c>
      <c r="C89" s="457"/>
      <c r="D89" s="424" t="s">
        <v>887</v>
      </c>
      <c r="E89" s="458" t="s">
        <v>557</v>
      </c>
      <c r="F89" s="422">
        <v>96</v>
      </c>
      <c r="G89" s="422">
        <v>58</v>
      </c>
      <c r="H89" s="422">
        <v>110</v>
      </c>
      <c r="I89" s="423">
        <v>170</v>
      </c>
      <c r="J89" s="423" t="s">
        <v>879</v>
      </c>
      <c r="K89" s="459">
        <f t="shared" si="59"/>
        <v>14</v>
      </c>
      <c r="L89" s="423">
        <v>100</v>
      </c>
      <c r="M89" s="460">
        <f t="shared" si="60"/>
        <v>950</v>
      </c>
      <c r="N89" s="423">
        <v>75</v>
      </c>
      <c r="O89" s="461" t="s">
        <v>556</v>
      </c>
      <c r="P89" s="462">
        <v>44323</v>
      </c>
      <c r="Q89" s="344"/>
      <c r="R89" s="314" t="s">
        <v>792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63">
        <v>12</v>
      </c>
      <c r="B90" s="442">
        <v>44323</v>
      </c>
      <c r="C90" s="457"/>
      <c r="D90" s="424" t="s">
        <v>889</v>
      </c>
      <c r="E90" s="458" t="s">
        <v>557</v>
      </c>
      <c r="F90" s="422">
        <v>12</v>
      </c>
      <c r="G90" s="422">
        <v>7</v>
      </c>
      <c r="H90" s="422">
        <v>13</v>
      </c>
      <c r="I90" s="423" t="s">
        <v>890</v>
      </c>
      <c r="J90" s="423" t="s">
        <v>892</v>
      </c>
      <c r="K90" s="459">
        <f t="shared" ref="K90" si="61">H90-F90</f>
        <v>1</v>
      </c>
      <c r="L90" s="423">
        <v>100</v>
      </c>
      <c r="M90" s="460">
        <f t="shared" ref="M90" si="62">(K90*N90)-L90</f>
        <v>1150</v>
      </c>
      <c r="N90" s="423">
        <v>1250</v>
      </c>
      <c r="O90" s="461" t="s">
        <v>556</v>
      </c>
      <c r="P90" s="462">
        <v>44323</v>
      </c>
      <c r="Q90" s="344"/>
      <c r="R90" s="314" t="s">
        <v>559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63">
        <v>13</v>
      </c>
      <c r="B91" s="442">
        <v>44326</v>
      </c>
      <c r="C91" s="457"/>
      <c r="D91" s="424" t="s">
        <v>898</v>
      </c>
      <c r="E91" s="458" t="s">
        <v>557</v>
      </c>
      <c r="F91" s="422">
        <v>69</v>
      </c>
      <c r="G91" s="422">
        <v>38</v>
      </c>
      <c r="H91" s="422">
        <v>78</v>
      </c>
      <c r="I91" s="423">
        <v>130</v>
      </c>
      <c r="J91" s="423" t="s">
        <v>799</v>
      </c>
      <c r="K91" s="459">
        <f>H91-F91</f>
        <v>9</v>
      </c>
      <c r="L91" s="423">
        <v>100</v>
      </c>
      <c r="M91" s="460">
        <f>(K91*N91)-L91</f>
        <v>575</v>
      </c>
      <c r="N91" s="423">
        <v>75</v>
      </c>
      <c r="O91" s="461" t="s">
        <v>556</v>
      </c>
      <c r="P91" s="462">
        <v>44326</v>
      </c>
      <c r="Q91" s="344"/>
      <c r="R91" s="314" t="s">
        <v>792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63">
        <v>14</v>
      </c>
      <c r="B92" s="442">
        <v>44327</v>
      </c>
      <c r="C92" s="457"/>
      <c r="D92" s="424" t="s">
        <v>858</v>
      </c>
      <c r="E92" s="458" t="s">
        <v>557</v>
      </c>
      <c r="F92" s="422">
        <v>9.75</v>
      </c>
      <c r="G92" s="422">
        <v>5.5</v>
      </c>
      <c r="H92" s="422">
        <v>11.75</v>
      </c>
      <c r="I92" s="423" t="s">
        <v>907</v>
      </c>
      <c r="J92" s="423" t="s">
        <v>908</v>
      </c>
      <c r="K92" s="459">
        <f t="shared" ref="K92" si="63">H92-F92</f>
        <v>2</v>
      </c>
      <c r="L92" s="423">
        <v>100</v>
      </c>
      <c r="M92" s="460">
        <f t="shared" ref="M92" si="64">(K92*N92)-L92</f>
        <v>2650</v>
      </c>
      <c r="N92" s="423">
        <v>1375</v>
      </c>
      <c r="O92" s="461" t="s">
        <v>556</v>
      </c>
      <c r="P92" s="462">
        <v>44327</v>
      </c>
      <c r="Q92" s="344"/>
      <c r="R92" s="314" t="s">
        <v>792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463">
        <v>15</v>
      </c>
      <c r="B93" s="442">
        <v>44327</v>
      </c>
      <c r="C93" s="457"/>
      <c r="D93" s="424" t="s">
        <v>909</v>
      </c>
      <c r="E93" s="458" t="s">
        <v>557</v>
      </c>
      <c r="F93" s="422">
        <v>61</v>
      </c>
      <c r="G93" s="422">
        <v>25</v>
      </c>
      <c r="H93" s="422">
        <v>77</v>
      </c>
      <c r="I93" s="423">
        <v>120</v>
      </c>
      <c r="J93" s="423" t="s">
        <v>886</v>
      </c>
      <c r="K93" s="459">
        <f>H93-F93</f>
        <v>16</v>
      </c>
      <c r="L93" s="423">
        <v>100</v>
      </c>
      <c r="M93" s="460">
        <f>(K93*N93)-L93</f>
        <v>1100</v>
      </c>
      <c r="N93" s="423">
        <v>75</v>
      </c>
      <c r="O93" s="461" t="s">
        <v>556</v>
      </c>
      <c r="P93" s="462">
        <v>44327</v>
      </c>
      <c r="Q93" s="344"/>
      <c r="R93" s="314" t="s">
        <v>792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63">
        <v>16</v>
      </c>
      <c r="B94" s="442">
        <v>44327</v>
      </c>
      <c r="C94" s="457"/>
      <c r="D94" s="424" t="s">
        <v>905</v>
      </c>
      <c r="E94" s="458" t="s">
        <v>557</v>
      </c>
      <c r="F94" s="422">
        <v>26.5</v>
      </c>
      <c r="G94" s="422">
        <v>17</v>
      </c>
      <c r="H94" s="422">
        <v>32</v>
      </c>
      <c r="I94" s="423" t="s">
        <v>906</v>
      </c>
      <c r="J94" s="423" t="s">
        <v>918</v>
      </c>
      <c r="K94" s="459">
        <f t="shared" ref="K94" si="65">H94-F94</f>
        <v>5.5</v>
      </c>
      <c r="L94" s="423">
        <v>100</v>
      </c>
      <c r="M94" s="460">
        <f t="shared" ref="M94" si="66">(K94*N94)-L94</f>
        <v>3475</v>
      </c>
      <c r="N94" s="423">
        <v>650</v>
      </c>
      <c r="O94" s="461" t="s">
        <v>556</v>
      </c>
      <c r="P94" s="475">
        <v>44330</v>
      </c>
      <c r="Q94" s="344"/>
      <c r="R94" s="314" t="s">
        <v>559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63">
        <v>17</v>
      </c>
      <c r="B95" s="442">
        <v>44328</v>
      </c>
      <c r="C95" s="457"/>
      <c r="D95" s="424" t="s">
        <v>916</v>
      </c>
      <c r="E95" s="458" t="s">
        <v>557</v>
      </c>
      <c r="F95" s="422">
        <v>34</v>
      </c>
      <c r="G95" s="422">
        <v>24</v>
      </c>
      <c r="H95" s="422">
        <v>39.5</v>
      </c>
      <c r="I95" s="423" t="s">
        <v>917</v>
      </c>
      <c r="J95" s="423" t="s">
        <v>918</v>
      </c>
      <c r="K95" s="459">
        <f t="shared" ref="K95" si="67">H95-F95</f>
        <v>5.5</v>
      </c>
      <c r="L95" s="423">
        <v>100</v>
      </c>
      <c r="M95" s="460">
        <f t="shared" ref="M95" si="68">(K95*N95)-L95</f>
        <v>2650</v>
      </c>
      <c r="N95" s="423">
        <v>500</v>
      </c>
      <c r="O95" s="461" t="s">
        <v>556</v>
      </c>
      <c r="P95" s="462">
        <v>44328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399">
        <v>18</v>
      </c>
      <c r="B96" s="397">
        <v>44328</v>
      </c>
      <c r="C96" s="398"/>
      <c r="D96" s="391" t="s">
        <v>920</v>
      </c>
      <c r="E96" s="392" t="s">
        <v>921</v>
      </c>
      <c r="F96" s="368" t="s">
        <v>922</v>
      </c>
      <c r="G96" s="368">
        <v>10.5</v>
      </c>
      <c r="H96" s="368"/>
      <c r="I96" s="334">
        <v>0.1</v>
      </c>
      <c r="J96" s="334" t="s">
        <v>558</v>
      </c>
      <c r="K96" s="456"/>
      <c r="L96" s="334"/>
      <c r="M96" s="449"/>
      <c r="N96" s="334"/>
      <c r="O96" s="361"/>
      <c r="P96" s="374"/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463">
        <v>19</v>
      </c>
      <c r="B97" s="442">
        <v>44328</v>
      </c>
      <c r="C97" s="457"/>
      <c r="D97" s="424" t="s">
        <v>880</v>
      </c>
      <c r="E97" s="458" t="s">
        <v>557</v>
      </c>
      <c r="F97" s="422">
        <v>25</v>
      </c>
      <c r="G97" s="422">
        <v>15</v>
      </c>
      <c r="H97" s="422">
        <v>28</v>
      </c>
      <c r="I97" s="423" t="s">
        <v>923</v>
      </c>
      <c r="J97" s="423" t="s">
        <v>946</v>
      </c>
      <c r="K97" s="459">
        <f t="shared" ref="K97" si="69">H97-F97</f>
        <v>3</v>
      </c>
      <c r="L97" s="423">
        <v>100</v>
      </c>
      <c r="M97" s="460">
        <f t="shared" ref="M97" si="70">(K97*N97)-L97</f>
        <v>1550</v>
      </c>
      <c r="N97" s="423">
        <v>550</v>
      </c>
      <c r="O97" s="461" t="s">
        <v>556</v>
      </c>
      <c r="P97" s="475">
        <v>44333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463">
        <v>20</v>
      </c>
      <c r="B98" s="442">
        <v>44328</v>
      </c>
      <c r="C98" s="457"/>
      <c r="D98" s="424" t="s">
        <v>858</v>
      </c>
      <c r="E98" s="458" t="s">
        <v>557</v>
      </c>
      <c r="F98" s="422">
        <v>7.5</v>
      </c>
      <c r="G98" s="422">
        <v>4</v>
      </c>
      <c r="H98" s="422">
        <v>9.25</v>
      </c>
      <c r="I98" s="423" t="s">
        <v>924</v>
      </c>
      <c r="J98" s="423" t="s">
        <v>945</v>
      </c>
      <c r="K98" s="459">
        <f t="shared" ref="K98:K99" si="71">H98-F98</f>
        <v>1.75</v>
      </c>
      <c r="L98" s="423">
        <v>100</v>
      </c>
      <c r="M98" s="460">
        <f t="shared" ref="M98" si="72">(K98*N98)-L98</f>
        <v>2306.25</v>
      </c>
      <c r="N98" s="423">
        <v>1375</v>
      </c>
      <c r="O98" s="461" t="s">
        <v>556</v>
      </c>
      <c r="P98" s="475">
        <v>44333</v>
      </c>
      <c r="Q98" s="344"/>
      <c r="R98" s="314" t="s">
        <v>559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510">
        <v>21</v>
      </c>
      <c r="B99" s="479">
        <v>44330</v>
      </c>
      <c r="C99" s="511"/>
      <c r="D99" s="512" t="s">
        <v>905</v>
      </c>
      <c r="E99" s="513" t="s">
        <v>557</v>
      </c>
      <c r="F99" s="482">
        <v>28.5</v>
      </c>
      <c r="G99" s="482">
        <v>19</v>
      </c>
      <c r="H99" s="482">
        <v>21</v>
      </c>
      <c r="I99" s="484" t="s">
        <v>906</v>
      </c>
      <c r="J99" s="484" t="s">
        <v>947</v>
      </c>
      <c r="K99" s="514">
        <f t="shared" si="71"/>
        <v>-7.5</v>
      </c>
      <c r="L99" s="484">
        <v>100</v>
      </c>
      <c r="M99" s="515">
        <f t="shared" ref="M99" si="73">(K99*N99)-L99</f>
        <v>-4975</v>
      </c>
      <c r="N99" s="484">
        <v>650</v>
      </c>
      <c r="O99" s="516" t="s">
        <v>620</v>
      </c>
      <c r="P99" s="487">
        <v>44333</v>
      </c>
      <c r="Q99" s="344"/>
      <c r="R99" s="314" t="s">
        <v>559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463">
        <v>22</v>
      </c>
      <c r="B100" s="442">
        <v>44330</v>
      </c>
      <c r="C100" s="457"/>
      <c r="D100" s="424" t="s">
        <v>933</v>
      </c>
      <c r="E100" s="458" t="s">
        <v>557</v>
      </c>
      <c r="F100" s="422">
        <v>86.5</v>
      </c>
      <c r="G100" s="422">
        <v>40</v>
      </c>
      <c r="H100" s="422">
        <v>101.5</v>
      </c>
      <c r="I100" s="423" t="s">
        <v>934</v>
      </c>
      <c r="J100" s="423" t="s">
        <v>883</v>
      </c>
      <c r="K100" s="459">
        <f>H100-F100</f>
        <v>15</v>
      </c>
      <c r="L100" s="423">
        <v>100</v>
      </c>
      <c r="M100" s="460">
        <f>(K100*N100)-L100</f>
        <v>1025</v>
      </c>
      <c r="N100" s="423">
        <v>75</v>
      </c>
      <c r="O100" s="461" t="s">
        <v>556</v>
      </c>
      <c r="P100" s="462">
        <v>44330</v>
      </c>
      <c r="Q100" s="344"/>
      <c r="R100" s="314" t="s">
        <v>792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510">
        <v>23</v>
      </c>
      <c r="B101" s="479">
        <v>44330</v>
      </c>
      <c r="C101" s="511"/>
      <c r="D101" s="512" t="s">
        <v>935</v>
      </c>
      <c r="E101" s="513" t="s">
        <v>557</v>
      </c>
      <c r="F101" s="482">
        <v>9</v>
      </c>
      <c r="G101" s="482">
        <v>6</v>
      </c>
      <c r="H101" s="482">
        <v>6</v>
      </c>
      <c r="I101" s="484" t="s">
        <v>907</v>
      </c>
      <c r="J101" s="484" t="s">
        <v>949</v>
      </c>
      <c r="K101" s="514">
        <f t="shared" ref="K101" si="74">H101-F101</f>
        <v>-3</v>
      </c>
      <c r="L101" s="484">
        <v>100</v>
      </c>
      <c r="M101" s="515">
        <f t="shared" ref="M101" si="75">(K101*N101)-L101</f>
        <v>-5653</v>
      </c>
      <c r="N101" s="484">
        <v>1851</v>
      </c>
      <c r="O101" s="516" t="s">
        <v>620</v>
      </c>
      <c r="P101" s="487">
        <v>44334</v>
      </c>
      <c r="Q101" s="344"/>
      <c r="R101" s="314" t="s">
        <v>559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510">
        <v>24</v>
      </c>
      <c r="B102" s="517">
        <v>44333</v>
      </c>
      <c r="C102" s="511"/>
      <c r="D102" s="512" t="s">
        <v>940</v>
      </c>
      <c r="E102" s="513" t="s">
        <v>557</v>
      </c>
      <c r="F102" s="482">
        <v>79</v>
      </c>
      <c r="G102" s="482">
        <v>35</v>
      </c>
      <c r="H102" s="482">
        <v>39</v>
      </c>
      <c r="I102" s="484">
        <v>150</v>
      </c>
      <c r="J102" s="484" t="s">
        <v>944</v>
      </c>
      <c r="K102" s="514">
        <f>H102-F102</f>
        <v>-40</v>
      </c>
      <c r="L102" s="484">
        <v>100</v>
      </c>
      <c r="M102" s="515">
        <f>(K102*N102)-L102</f>
        <v>-3100</v>
      </c>
      <c r="N102" s="484">
        <v>75</v>
      </c>
      <c r="O102" s="516" t="s">
        <v>620</v>
      </c>
      <c r="P102" s="518">
        <v>44333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463">
        <v>25</v>
      </c>
      <c r="B103" s="509">
        <v>44333</v>
      </c>
      <c r="C103" s="457"/>
      <c r="D103" s="424" t="s">
        <v>942</v>
      </c>
      <c r="E103" s="458" t="s">
        <v>921</v>
      </c>
      <c r="F103" s="422">
        <v>2.5</v>
      </c>
      <c r="G103" s="422">
        <v>3.75</v>
      </c>
      <c r="H103" s="422">
        <v>1.35</v>
      </c>
      <c r="I103" s="423">
        <v>0.1</v>
      </c>
      <c r="J103" s="423" t="s">
        <v>1014</v>
      </c>
      <c r="K103" s="459">
        <f>F103-H103</f>
        <v>1.1499999999999999</v>
      </c>
      <c r="L103" s="423">
        <v>100</v>
      </c>
      <c r="M103" s="460">
        <f t="shared" ref="M103" si="76">(K103*N103)-L103</f>
        <v>4500</v>
      </c>
      <c r="N103" s="423">
        <v>4000</v>
      </c>
      <c r="O103" s="461" t="s">
        <v>556</v>
      </c>
      <c r="P103" s="475">
        <v>44340</v>
      </c>
      <c r="Q103" s="344"/>
      <c r="R103" s="314" t="s">
        <v>792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463">
        <v>26</v>
      </c>
      <c r="B104" s="509">
        <v>44333</v>
      </c>
      <c r="C104" s="457"/>
      <c r="D104" s="424" t="s">
        <v>943</v>
      </c>
      <c r="E104" s="458" t="s">
        <v>557</v>
      </c>
      <c r="F104" s="422">
        <v>27</v>
      </c>
      <c r="G104" s="422">
        <v>17</v>
      </c>
      <c r="H104" s="422">
        <v>31</v>
      </c>
      <c r="I104" s="423" t="s">
        <v>923</v>
      </c>
      <c r="J104" s="423" t="s">
        <v>885</v>
      </c>
      <c r="K104" s="459">
        <f t="shared" ref="K104:K105" si="77">H104-F104</f>
        <v>4</v>
      </c>
      <c r="L104" s="423">
        <v>100</v>
      </c>
      <c r="M104" s="460">
        <f t="shared" ref="M104:M105" si="78">(K104*N104)-L104</f>
        <v>2100</v>
      </c>
      <c r="N104" s="423">
        <v>550</v>
      </c>
      <c r="O104" s="461" t="s">
        <v>556</v>
      </c>
      <c r="P104" s="462">
        <v>44333</v>
      </c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463">
        <v>27</v>
      </c>
      <c r="B105" s="509">
        <v>44334</v>
      </c>
      <c r="C105" s="457"/>
      <c r="D105" s="424" t="s">
        <v>952</v>
      </c>
      <c r="E105" s="458" t="s">
        <v>557</v>
      </c>
      <c r="F105" s="422">
        <v>16</v>
      </c>
      <c r="G105" s="422">
        <v>6.5</v>
      </c>
      <c r="H105" s="422">
        <v>20.5</v>
      </c>
      <c r="I105" s="423" t="s">
        <v>953</v>
      </c>
      <c r="J105" s="423" t="s">
        <v>868</v>
      </c>
      <c r="K105" s="459">
        <f t="shared" si="77"/>
        <v>4.5</v>
      </c>
      <c r="L105" s="423">
        <v>100</v>
      </c>
      <c r="M105" s="460">
        <f t="shared" si="78"/>
        <v>2375</v>
      </c>
      <c r="N105" s="423">
        <v>550</v>
      </c>
      <c r="O105" s="461" t="s">
        <v>556</v>
      </c>
      <c r="P105" s="462">
        <v>44334</v>
      </c>
      <c r="Q105" s="344"/>
      <c r="R105" s="314" t="s">
        <v>792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463">
        <v>28</v>
      </c>
      <c r="B106" s="509">
        <v>44334</v>
      </c>
      <c r="C106" s="457"/>
      <c r="D106" s="424" t="s">
        <v>954</v>
      </c>
      <c r="E106" s="458" t="s">
        <v>557</v>
      </c>
      <c r="F106" s="422">
        <v>15.5</v>
      </c>
      <c r="G106" s="422">
        <v>7</v>
      </c>
      <c r="H106" s="422">
        <v>19.5</v>
      </c>
      <c r="I106" s="423" t="s">
        <v>955</v>
      </c>
      <c r="J106" s="423" t="s">
        <v>885</v>
      </c>
      <c r="K106" s="459">
        <f t="shared" ref="K106:K107" si="79">H106-F106</f>
        <v>4</v>
      </c>
      <c r="L106" s="423">
        <v>100</v>
      </c>
      <c r="M106" s="460">
        <f t="shared" ref="M106:M107" si="80">(K106*N106)-L106</f>
        <v>2700</v>
      </c>
      <c r="N106" s="423">
        <v>700</v>
      </c>
      <c r="O106" s="461" t="s">
        <v>556</v>
      </c>
      <c r="P106" s="462">
        <v>44334</v>
      </c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463">
        <v>29</v>
      </c>
      <c r="B107" s="509">
        <v>44334</v>
      </c>
      <c r="C107" s="457"/>
      <c r="D107" s="424" t="s">
        <v>956</v>
      </c>
      <c r="E107" s="458" t="s">
        <v>557</v>
      </c>
      <c r="F107" s="422">
        <v>98</v>
      </c>
      <c r="G107" s="422">
        <v>49</v>
      </c>
      <c r="H107" s="422">
        <v>109</v>
      </c>
      <c r="I107" s="423" t="s">
        <v>957</v>
      </c>
      <c r="J107" s="423" t="s">
        <v>899</v>
      </c>
      <c r="K107" s="459">
        <f t="shared" si="79"/>
        <v>11</v>
      </c>
      <c r="L107" s="423">
        <v>100</v>
      </c>
      <c r="M107" s="460">
        <f t="shared" si="80"/>
        <v>1000</v>
      </c>
      <c r="N107" s="423">
        <v>100</v>
      </c>
      <c r="O107" s="461" t="s">
        <v>556</v>
      </c>
      <c r="P107" s="475">
        <v>44340</v>
      </c>
      <c r="Q107" s="344"/>
      <c r="R107" s="314" t="s">
        <v>792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463">
        <v>30</v>
      </c>
      <c r="B108" s="442">
        <v>44334</v>
      </c>
      <c r="C108" s="457"/>
      <c r="D108" s="424" t="s">
        <v>954</v>
      </c>
      <c r="E108" s="458" t="s">
        <v>557</v>
      </c>
      <c r="F108" s="422">
        <v>15</v>
      </c>
      <c r="G108" s="422">
        <v>7</v>
      </c>
      <c r="H108" s="422">
        <v>19.5</v>
      </c>
      <c r="I108" s="423" t="s">
        <v>955</v>
      </c>
      <c r="J108" s="423" t="s">
        <v>868</v>
      </c>
      <c r="K108" s="459">
        <f t="shared" ref="K108" si="81">H108-F108</f>
        <v>4.5</v>
      </c>
      <c r="L108" s="423">
        <v>100</v>
      </c>
      <c r="M108" s="460">
        <f t="shared" ref="M108" si="82">(K108*N108)-L108</f>
        <v>3050</v>
      </c>
      <c r="N108" s="423">
        <v>700</v>
      </c>
      <c r="O108" s="461" t="s">
        <v>556</v>
      </c>
      <c r="P108" s="475">
        <v>44336</v>
      </c>
      <c r="Q108" s="344"/>
      <c r="R108" s="314" t="s">
        <v>559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463">
        <v>31</v>
      </c>
      <c r="B109" s="509">
        <v>44335</v>
      </c>
      <c r="C109" s="457"/>
      <c r="D109" s="424" t="s">
        <v>952</v>
      </c>
      <c r="E109" s="458" t="s">
        <v>557</v>
      </c>
      <c r="F109" s="422">
        <v>15.75</v>
      </c>
      <c r="G109" s="422">
        <v>6.5</v>
      </c>
      <c r="H109" s="422">
        <v>18.5</v>
      </c>
      <c r="I109" s="423" t="s">
        <v>953</v>
      </c>
      <c r="J109" s="423" t="s">
        <v>993</v>
      </c>
      <c r="K109" s="459">
        <f>H109-F109</f>
        <v>2.75</v>
      </c>
      <c r="L109" s="423">
        <v>100</v>
      </c>
      <c r="M109" s="460">
        <f t="shared" ref="M109" si="83">(K109*N109)-L109</f>
        <v>1412.5</v>
      </c>
      <c r="N109" s="423">
        <v>550</v>
      </c>
      <c r="O109" s="461" t="s">
        <v>556</v>
      </c>
      <c r="P109" s="475">
        <v>44337</v>
      </c>
      <c r="Q109" s="344"/>
      <c r="R109" s="314" t="s">
        <v>559</v>
      </c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510">
        <v>32</v>
      </c>
      <c r="B110" s="479">
        <v>44335</v>
      </c>
      <c r="C110" s="511"/>
      <c r="D110" s="512" t="s">
        <v>960</v>
      </c>
      <c r="E110" s="513" t="s">
        <v>557</v>
      </c>
      <c r="F110" s="482">
        <v>43.5</v>
      </c>
      <c r="G110" s="482">
        <v>5</v>
      </c>
      <c r="H110" s="482">
        <v>5</v>
      </c>
      <c r="I110" s="484" t="s">
        <v>961</v>
      </c>
      <c r="J110" s="484" t="s">
        <v>975</v>
      </c>
      <c r="K110" s="514">
        <f>H110-F110</f>
        <v>-38.5</v>
      </c>
      <c r="L110" s="484">
        <v>100</v>
      </c>
      <c r="M110" s="515">
        <f>(K110*N110)-L110</f>
        <v>-2987.5</v>
      </c>
      <c r="N110" s="484">
        <v>75</v>
      </c>
      <c r="O110" s="516" t="s">
        <v>620</v>
      </c>
      <c r="P110" s="487">
        <v>44336</v>
      </c>
      <c r="Q110" s="344"/>
      <c r="R110" s="314" t="s">
        <v>559</v>
      </c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s="37" customFormat="1" ht="14.25">
      <c r="A111" s="463">
        <v>33</v>
      </c>
      <c r="B111" s="442">
        <v>44336</v>
      </c>
      <c r="C111" s="457"/>
      <c r="D111" s="424" t="s">
        <v>973</v>
      </c>
      <c r="E111" s="458" t="s">
        <v>557</v>
      </c>
      <c r="F111" s="422">
        <v>13.5</v>
      </c>
      <c r="G111" s="422">
        <v>6</v>
      </c>
      <c r="H111" s="422">
        <v>17.5</v>
      </c>
      <c r="I111" s="423" t="s">
        <v>974</v>
      </c>
      <c r="J111" s="423" t="s">
        <v>885</v>
      </c>
      <c r="K111" s="459">
        <f t="shared" ref="K111" si="84">H111-F111</f>
        <v>4</v>
      </c>
      <c r="L111" s="423">
        <v>100</v>
      </c>
      <c r="M111" s="460">
        <f t="shared" ref="M111" si="85">(K111*N111)-L111</f>
        <v>2700</v>
      </c>
      <c r="N111" s="423">
        <v>700</v>
      </c>
      <c r="O111" s="461" t="s">
        <v>556</v>
      </c>
      <c r="P111" s="475">
        <v>44337</v>
      </c>
      <c r="Q111" s="344"/>
      <c r="R111" s="314" t="s">
        <v>559</v>
      </c>
      <c r="Z111" s="350"/>
      <c r="AA111" s="350"/>
      <c r="AB111" s="350"/>
      <c r="AC111" s="350"/>
      <c r="AD111" s="350"/>
      <c r="AE111" s="350"/>
      <c r="AF111" s="350"/>
      <c r="AG111" s="350"/>
      <c r="AH111" s="350"/>
    </row>
    <row r="112" spans="1:34" s="37" customFormat="1" ht="14.25">
      <c r="A112" s="399">
        <v>34</v>
      </c>
      <c r="B112" s="397">
        <v>44337</v>
      </c>
      <c r="C112" s="398"/>
      <c r="D112" s="391" t="s">
        <v>985</v>
      </c>
      <c r="E112" s="392" t="s">
        <v>557</v>
      </c>
      <c r="F112" s="368" t="s">
        <v>986</v>
      </c>
      <c r="G112" s="368">
        <v>10</v>
      </c>
      <c r="H112" s="368"/>
      <c r="I112" s="334" t="s">
        <v>987</v>
      </c>
      <c r="J112" s="334" t="s">
        <v>558</v>
      </c>
      <c r="K112" s="526"/>
      <c r="L112" s="334"/>
      <c r="M112" s="449"/>
      <c r="N112" s="334"/>
      <c r="O112" s="361"/>
      <c r="P112" s="374"/>
      <c r="Q112" s="344"/>
      <c r="R112" s="314" t="s">
        <v>792</v>
      </c>
      <c r="Z112" s="350"/>
      <c r="AA112" s="350"/>
      <c r="AB112" s="350"/>
      <c r="AC112" s="350"/>
      <c r="AD112" s="350"/>
      <c r="AE112" s="350"/>
      <c r="AF112" s="350"/>
      <c r="AG112" s="350"/>
      <c r="AH112" s="350"/>
    </row>
    <row r="113" spans="1:34" s="37" customFormat="1" ht="14.25">
      <c r="A113" s="463">
        <v>35</v>
      </c>
      <c r="B113" s="442">
        <v>44337</v>
      </c>
      <c r="C113" s="457"/>
      <c r="D113" s="424" t="s">
        <v>988</v>
      </c>
      <c r="E113" s="458" t="s">
        <v>557</v>
      </c>
      <c r="F113" s="422">
        <v>28</v>
      </c>
      <c r="G113" s="422">
        <v>10</v>
      </c>
      <c r="H113" s="422">
        <v>38</v>
      </c>
      <c r="I113" s="423" t="s">
        <v>987</v>
      </c>
      <c r="J113" s="423" t="s">
        <v>1013</v>
      </c>
      <c r="K113" s="459">
        <f t="shared" ref="K113" si="86">H113-F113</f>
        <v>10</v>
      </c>
      <c r="L113" s="423">
        <v>100</v>
      </c>
      <c r="M113" s="460">
        <f t="shared" ref="M113" si="87">(K113*N113)-L113</f>
        <v>2900</v>
      </c>
      <c r="N113" s="423">
        <v>300</v>
      </c>
      <c r="O113" s="461" t="s">
        <v>556</v>
      </c>
      <c r="P113" s="475">
        <v>44340</v>
      </c>
      <c r="Q113" s="344"/>
      <c r="R113" s="314" t="s">
        <v>559</v>
      </c>
      <c r="Z113" s="350"/>
      <c r="AA113" s="350"/>
      <c r="AB113" s="350"/>
      <c r="AC113" s="350"/>
      <c r="AD113" s="350"/>
      <c r="AE113" s="350"/>
      <c r="AF113" s="350"/>
      <c r="AG113" s="350"/>
      <c r="AH113" s="350"/>
    </row>
    <row r="114" spans="1:34" s="37" customFormat="1" ht="14.25">
      <c r="A114" s="399">
        <v>36</v>
      </c>
      <c r="B114" s="354">
        <v>44340</v>
      </c>
      <c r="C114" s="398"/>
      <c r="D114" s="391" t="s">
        <v>973</v>
      </c>
      <c r="E114" s="392" t="s">
        <v>557</v>
      </c>
      <c r="F114" s="368" t="s">
        <v>1015</v>
      </c>
      <c r="G114" s="368">
        <v>5</v>
      </c>
      <c r="H114" s="368"/>
      <c r="I114" s="334" t="s">
        <v>955</v>
      </c>
      <c r="J114" s="334" t="s">
        <v>558</v>
      </c>
      <c r="K114" s="526"/>
      <c r="L114" s="334"/>
      <c r="M114" s="449"/>
      <c r="N114" s="334"/>
      <c r="O114" s="361"/>
      <c r="P114" s="374"/>
      <c r="Q114" s="344"/>
      <c r="R114" s="314" t="s">
        <v>559</v>
      </c>
      <c r="Z114" s="350"/>
      <c r="AA114" s="350"/>
      <c r="AB114" s="350"/>
      <c r="AC114" s="350"/>
      <c r="AD114" s="350"/>
      <c r="AE114" s="350"/>
      <c r="AF114" s="350"/>
      <c r="AG114" s="350"/>
      <c r="AH114" s="350"/>
    </row>
    <row r="115" spans="1:34" s="37" customFormat="1" ht="14.25">
      <c r="A115" s="463">
        <v>37</v>
      </c>
      <c r="B115" s="509">
        <v>44340</v>
      </c>
      <c r="C115" s="457"/>
      <c r="D115" s="424" t="s">
        <v>1023</v>
      </c>
      <c r="E115" s="458" t="s">
        <v>557</v>
      </c>
      <c r="F115" s="422">
        <v>5.75</v>
      </c>
      <c r="G115" s="422">
        <v>2</v>
      </c>
      <c r="H115" s="422">
        <v>7.75</v>
      </c>
      <c r="I115" s="539" t="s">
        <v>1016</v>
      </c>
      <c r="J115" s="423" t="s">
        <v>908</v>
      </c>
      <c r="K115" s="459">
        <f t="shared" ref="K115" si="88">H115-F115</f>
        <v>2</v>
      </c>
      <c r="L115" s="423">
        <v>100</v>
      </c>
      <c r="M115" s="460">
        <f t="shared" ref="M115" si="89">(K115*N115)-L115</f>
        <v>2900</v>
      </c>
      <c r="N115" s="423">
        <v>1500</v>
      </c>
      <c r="O115" s="461" t="s">
        <v>556</v>
      </c>
      <c r="P115" s="462">
        <v>44340</v>
      </c>
      <c r="Q115" s="344"/>
      <c r="R115" s="314" t="s">
        <v>792</v>
      </c>
      <c r="Z115" s="350"/>
      <c r="AA115" s="350"/>
      <c r="AB115" s="350"/>
      <c r="AC115" s="350"/>
      <c r="AD115" s="350"/>
      <c r="AE115" s="350"/>
      <c r="AF115" s="350"/>
      <c r="AG115" s="350"/>
      <c r="AH115" s="350"/>
    </row>
    <row r="116" spans="1:34" s="37" customFormat="1" ht="14.25">
      <c r="A116" s="463">
        <v>38</v>
      </c>
      <c r="B116" s="509">
        <v>44340</v>
      </c>
      <c r="C116" s="457"/>
      <c r="D116" s="424" t="s">
        <v>1017</v>
      </c>
      <c r="E116" s="458" t="s">
        <v>557</v>
      </c>
      <c r="F116" s="422">
        <v>335</v>
      </c>
      <c r="G116" s="422">
        <v>150</v>
      </c>
      <c r="H116" s="422">
        <v>415</v>
      </c>
      <c r="I116" s="423" t="s">
        <v>1018</v>
      </c>
      <c r="J116" s="423" t="s">
        <v>1019</v>
      </c>
      <c r="K116" s="459">
        <f t="shared" ref="K116" si="90">H116-F116</f>
        <v>80</v>
      </c>
      <c r="L116" s="423">
        <v>100</v>
      </c>
      <c r="M116" s="460">
        <f t="shared" ref="M116" si="91">(K116*N116)-L116</f>
        <v>1900</v>
      </c>
      <c r="N116" s="423">
        <v>25</v>
      </c>
      <c r="O116" s="461" t="s">
        <v>556</v>
      </c>
      <c r="P116" s="462">
        <v>44340</v>
      </c>
      <c r="Q116" s="344"/>
      <c r="R116" s="314" t="s">
        <v>559</v>
      </c>
      <c r="Z116" s="350"/>
      <c r="AA116" s="350"/>
      <c r="AB116" s="350"/>
      <c r="AC116" s="350"/>
      <c r="AD116" s="350"/>
      <c r="AE116" s="350"/>
      <c r="AF116" s="350"/>
      <c r="AG116" s="350"/>
      <c r="AH116" s="350"/>
    </row>
    <row r="117" spans="1:34" s="37" customFormat="1" ht="14.25">
      <c r="A117" s="399">
        <v>39</v>
      </c>
      <c r="B117" s="354">
        <v>44340</v>
      </c>
      <c r="C117" s="398"/>
      <c r="D117" s="391" t="s">
        <v>1020</v>
      </c>
      <c r="E117" s="392" t="s">
        <v>557</v>
      </c>
      <c r="F117" s="368" t="s">
        <v>1021</v>
      </c>
      <c r="G117" s="368">
        <v>4.5</v>
      </c>
      <c r="H117" s="368"/>
      <c r="I117" s="334" t="s">
        <v>955</v>
      </c>
      <c r="J117" s="334" t="s">
        <v>558</v>
      </c>
      <c r="K117" s="534"/>
      <c r="L117" s="334"/>
      <c r="M117" s="449"/>
      <c r="N117" s="334"/>
      <c r="O117" s="361"/>
      <c r="P117" s="374"/>
      <c r="Q117" s="344"/>
      <c r="R117" s="314" t="s">
        <v>792</v>
      </c>
      <c r="Z117" s="350"/>
      <c r="AA117" s="350"/>
      <c r="AB117" s="350"/>
      <c r="AC117" s="350"/>
      <c r="AD117" s="350"/>
      <c r="AE117" s="350"/>
      <c r="AF117" s="350"/>
      <c r="AG117" s="350"/>
      <c r="AH117" s="350"/>
    </row>
    <row r="118" spans="1:34" s="37" customFormat="1" ht="14.25">
      <c r="A118" s="399"/>
      <c r="B118" s="397"/>
      <c r="C118" s="398"/>
      <c r="D118" s="391"/>
      <c r="E118" s="392"/>
      <c r="F118" s="368"/>
      <c r="G118" s="368"/>
      <c r="H118" s="368"/>
      <c r="I118" s="334"/>
      <c r="J118" s="334"/>
      <c r="K118" s="534"/>
      <c r="L118" s="334"/>
      <c r="M118" s="449"/>
      <c r="N118" s="334"/>
      <c r="O118" s="361"/>
      <c r="P118" s="374"/>
      <c r="Q118" s="344"/>
      <c r="R118" s="314"/>
      <c r="Z118" s="350"/>
      <c r="AA118" s="350"/>
      <c r="AB118" s="350"/>
      <c r="AC118" s="350"/>
      <c r="AD118" s="350"/>
      <c r="AE118" s="350"/>
      <c r="AF118" s="350"/>
      <c r="AG118" s="350"/>
      <c r="AH118" s="350"/>
    </row>
    <row r="119" spans="1:34" s="37" customFormat="1" ht="14.25">
      <c r="A119" s="399"/>
      <c r="B119" s="397"/>
      <c r="C119" s="398"/>
      <c r="D119" s="391"/>
      <c r="E119" s="392"/>
      <c r="F119" s="368"/>
      <c r="G119" s="368"/>
      <c r="H119" s="368"/>
      <c r="I119" s="334"/>
      <c r="J119" s="334"/>
      <c r="K119" s="526"/>
      <c r="L119" s="334"/>
      <c r="M119" s="449"/>
      <c r="N119" s="334"/>
      <c r="O119" s="361"/>
      <c r="P119" s="374"/>
      <c r="Q119" s="344"/>
      <c r="R119" s="314"/>
      <c r="Z119" s="350"/>
      <c r="AA119" s="350"/>
      <c r="AB119" s="350"/>
      <c r="AC119" s="350"/>
      <c r="AD119" s="350"/>
      <c r="AE119" s="350"/>
      <c r="AF119" s="350"/>
      <c r="AG119" s="350"/>
      <c r="AH119" s="350"/>
    </row>
    <row r="120" spans="1:34" s="37" customFormat="1" ht="14.25">
      <c r="A120" s="399"/>
      <c r="B120" s="397"/>
      <c r="C120" s="398"/>
      <c r="D120" s="391"/>
      <c r="E120" s="392"/>
      <c r="F120" s="368"/>
      <c r="G120" s="368"/>
      <c r="H120" s="368"/>
      <c r="I120" s="334"/>
      <c r="J120" s="334"/>
      <c r="K120" s="334"/>
      <c r="L120" s="334"/>
      <c r="M120" s="449"/>
      <c r="N120" s="334"/>
      <c r="O120" s="361"/>
      <c r="P120" s="374"/>
      <c r="Q120" s="344"/>
      <c r="R120" s="314"/>
      <c r="Z120" s="350"/>
      <c r="AA120" s="350"/>
      <c r="AB120" s="350"/>
      <c r="AC120" s="350"/>
      <c r="AD120" s="350"/>
      <c r="AE120" s="350"/>
      <c r="AF120" s="350"/>
      <c r="AG120" s="350"/>
      <c r="AH120" s="350"/>
    </row>
    <row r="121" spans="1:34" s="37" customFormat="1" ht="14.25">
      <c r="A121" s="335"/>
      <c r="B121" s="336"/>
      <c r="C121" s="336"/>
      <c r="D121" s="337"/>
      <c r="E121" s="335"/>
      <c r="F121" s="351"/>
      <c r="G121" s="335"/>
      <c r="H121" s="335"/>
      <c r="I121" s="335"/>
      <c r="J121" s="336"/>
      <c r="K121" s="352"/>
      <c r="L121" s="335"/>
      <c r="M121" s="335"/>
      <c r="N121" s="335"/>
      <c r="O121" s="353"/>
      <c r="P121" s="344"/>
      <c r="Q121" s="344"/>
      <c r="R121" s="314"/>
      <c r="Z121" s="350"/>
      <c r="AA121" s="350"/>
      <c r="AB121" s="350"/>
      <c r="AC121" s="350"/>
      <c r="AD121" s="350"/>
      <c r="AE121" s="350"/>
      <c r="AF121" s="350"/>
      <c r="AG121" s="350"/>
      <c r="AH121" s="350"/>
    </row>
    <row r="122" spans="1:34" ht="15">
      <c r="A122" s="96" t="s">
        <v>575</v>
      </c>
      <c r="B122" s="97"/>
      <c r="C122" s="97"/>
      <c r="D122" s="98"/>
      <c r="E122" s="31"/>
      <c r="F122" s="29"/>
      <c r="G122" s="29"/>
      <c r="H122" s="70"/>
      <c r="I122" s="116"/>
      <c r="J122" s="117"/>
      <c r="K122" s="14"/>
      <c r="L122" s="14"/>
      <c r="M122" s="14"/>
      <c r="N122" s="8"/>
      <c r="O122" s="50"/>
      <c r="Q122" s="92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34" ht="38.25">
      <c r="A123" s="17" t="s">
        <v>16</v>
      </c>
      <c r="B123" s="18" t="s">
        <v>534</v>
      </c>
      <c r="C123" s="18"/>
      <c r="D123" s="19" t="s">
        <v>545</v>
      </c>
      <c r="E123" s="18" t="s">
        <v>546</v>
      </c>
      <c r="F123" s="18" t="s">
        <v>547</v>
      </c>
      <c r="G123" s="18" t="s">
        <v>548</v>
      </c>
      <c r="H123" s="18" t="s">
        <v>549</v>
      </c>
      <c r="I123" s="18" t="s">
        <v>550</v>
      </c>
      <c r="J123" s="17" t="s">
        <v>551</v>
      </c>
      <c r="K123" s="59" t="s">
        <v>567</v>
      </c>
      <c r="L123" s="373" t="s">
        <v>818</v>
      </c>
      <c r="M123" s="60" t="s">
        <v>817</v>
      </c>
      <c r="N123" s="18" t="s">
        <v>554</v>
      </c>
      <c r="O123" s="75" t="s">
        <v>555</v>
      </c>
      <c r="P123" s="94"/>
      <c r="Q123" s="8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34" s="350" customFormat="1" ht="14.25">
      <c r="A124" s="470">
        <v>1</v>
      </c>
      <c r="B124" s="509">
        <v>44238</v>
      </c>
      <c r="C124" s="471"/>
      <c r="D124" s="522" t="s">
        <v>445</v>
      </c>
      <c r="E124" s="472" t="s">
        <v>557</v>
      </c>
      <c r="F124" s="422">
        <v>1515</v>
      </c>
      <c r="G124" s="473">
        <v>1390</v>
      </c>
      <c r="H124" s="422">
        <v>1645</v>
      </c>
      <c r="I124" s="474" t="s">
        <v>835</v>
      </c>
      <c r="J124" s="523" t="s">
        <v>967</v>
      </c>
      <c r="K124" s="523">
        <f t="shared" ref="K124" si="92">H124-F124</f>
        <v>130</v>
      </c>
      <c r="L124" s="524">
        <f>(F124*-0.8)/100</f>
        <v>-12.12</v>
      </c>
      <c r="M124" s="421">
        <f t="shared" ref="M124" si="93">(K124+L124)/F124</f>
        <v>7.7808580858085799E-2</v>
      </c>
      <c r="N124" s="525" t="s">
        <v>556</v>
      </c>
      <c r="O124" s="475">
        <v>44336</v>
      </c>
      <c r="P124" s="95"/>
      <c r="Q124" s="395"/>
      <c r="R124" s="431" t="s">
        <v>559</v>
      </c>
      <c r="S124" s="389"/>
      <c r="T124" s="389"/>
      <c r="U124" s="389"/>
      <c r="V124" s="389"/>
      <c r="W124" s="389"/>
      <c r="X124" s="389"/>
      <c r="Y124" s="389"/>
      <c r="Z124" s="389"/>
    </row>
    <row r="125" spans="1:34" s="350" customFormat="1" ht="14.25">
      <c r="A125" s="345">
        <v>2</v>
      </c>
      <c r="B125" s="354">
        <v>44327</v>
      </c>
      <c r="C125" s="414"/>
      <c r="D125" s="366" t="s">
        <v>465</v>
      </c>
      <c r="E125" s="359" t="s">
        <v>557</v>
      </c>
      <c r="F125" s="368" t="s">
        <v>911</v>
      </c>
      <c r="G125" s="364">
        <v>218</v>
      </c>
      <c r="H125" s="368"/>
      <c r="I125" s="356" t="s">
        <v>912</v>
      </c>
      <c r="J125" s="393" t="s">
        <v>558</v>
      </c>
      <c r="K125" s="393"/>
      <c r="L125" s="394"/>
      <c r="M125" s="381"/>
      <c r="N125" s="360"/>
      <c r="O125" s="388"/>
      <c r="P125" s="95"/>
      <c r="Q125" s="395"/>
      <c r="R125" s="431" t="s">
        <v>559</v>
      </c>
      <c r="S125" s="389"/>
      <c r="T125" s="389"/>
      <c r="U125" s="389"/>
      <c r="V125" s="389"/>
      <c r="W125" s="389"/>
      <c r="X125" s="389"/>
      <c r="Y125" s="389"/>
      <c r="Z125" s="389"/>
    </row>
    <row r="126" spans="1:34" s="350" customFormat="1" ht="14.25">
      <c r="A126" s="470">
        <v>3</v>
      </c>
      <c r="B126" s="509">
        <v>44328</v>
      </c>
      <c r="C126" s="471"/>
      <c r="D126" s="522" t="s">
        <v>426</v>
      </c>
      <c r="E126" s="472" t="s">
        <v>557</v>
      </c>
      <c r="F126" s="422">
        <v>383.5</v>
      </c>
      <c r="G126" s="473">
        <v>348</v>
      </c>
      <c r="H126" s="422">
        <v>420.5</v>
      </c>
      <c r="I126" s="474" t="s">
        <v>919</v>
      </c>
      <c r="J126" s="463" t="s">
        <v>1022</v>
      </c>
      <c r="K126" s="523">
        <f t="shared" ref="K126" si="94">H126-F126</f>
        <v>37</v>
      </c>
      <c r="L126" s="524">
        <f>(F126*-0.8)/100</f>
        <v>-3.0680000000000001</v>
      </c>
      <c r="M126" s="421">
        <f t="shared" ref="M126" si="95">(K126+L126)/F126</f>
        <v>8.8479791395045637E-2</v>
      </c>
      <c r="N126" s="525" t="s">
        <v>556</v>
      </c>
      <c r="O126" s="475">
        <v>44340</v>
      </c>
      <c r="P126" s="95"/>
      <c r="Q126" s="395"/>
      <c r="R126" s="431" t="s">
        <v>559</v>
      </c>
      <c r="S126" s="389"/>
      <c r="T126" s="389"/>
      <c r="U126" s="389"/>
      <c r="V126" s="389"/>
      <c r="W126" s="389"/>
      <c r="X126" s="389"/>
      <c r="Y126" s="389"/>
      <c r="Z126" s="389"/>
    </row>
    <row r="127" spans="1:34" s="5" customFormat="1">
      <c r="A127" s="345"/>
      <c r="B127" s="346"/>
      <c r="C127" s="347"/>
      <c r="D127" s="348"/>
      <c r="E127" s="377"/>
      <c r="F127" s="377"/>
      <c r="G127" s="429"/>
      <c r="H127" s="429"/>
      <c r="I127" s="377"/>
      <c r="J127" s="430"/>
      <c r="K127" s="425"/>
      <c r="L127" s="426"/>
      <c r="M127" s="427"/>
      <c r="N127" s="428"/>
      <c r="O127" s="349"/>
      <c r="P127" s="120"/>
      <c r="Q127"/>
      <c r="R127" s="91"/>
      <c r="T127" s="54"/>
      <c r="U127" s="54"/>
      <c r="V127" s="54"/>
      <c r="W127" s="54"/>
      <c r="X127" s="54"/>
      <c r="Y127" s="54"/>
      <c r="Z127" s="54"/>
    </row>
    <row r="128" spans="1:34">
      <c r="A128" s="20" t="s">
        <v>560</v>
      </c>
      <c r="B128" s="20"/>
      <c r="C128" s="20"/>
      <c r="D128" s="20"/>
      <c r="E128" s="2"/>
      <c r="F128" s="27" t="s">
        <v>562</v>
      </c>
      <c r="G128" s="79"/>
      <c r="H128" s="79"/>
      <c r="I128" s="35"/>
      <c r="J128" s="82"/>
      <c r="K128" s="80"/>
      <c r="L128" s="81"/>
      <c r="M128" s="82"/>
      <c r="N128" s="83"/>
      <c r="O128" s="121"/>
      <c r="P128" s="8"/>
      <c r="Q128" s="13"/>
      <c r="R128" s="93"/>
      <c r="S128" s="13"/>
      <c r="T128" s="13"/>
      <c r="U128" s="13"/>
      <c r="V128" s="13"/>
      <c r="W128" s="13"/>
      <c r="X128" s="13"/>
      <c r="Y128" s="13"/>
    </row>
    <row r="129" spans="1:29">
      <c r="A129" s="26" t="s">
        <v>561</v>
      </c>
      <c r="B129" s="20"/>
      <c r="C129" s="20"/>
      <c r="D129" s="20"/>
      <c r="E129" s="29"/>
      <c r="F129" s="27" t="s">
        <v>564</v>
      </c>
      <c r="G129" s="9"/>
      <c r="H129" s="9"/>
      <c r="I129" s="9"/>
      <c r="J129" s="50"/>
      <c r="K129" s="9"/>
      <c r="L129" s="9"/>
      <c r="M129" s="9"/>
      <c r="N129" s="8"/>
      <c r="O129" s="50"/>
      <c r="Q129" s="4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9">
      <c r="A130" s="26"/>
      <c r="B130" s="20"/>
      <c r="C130" s="20"/>
      <c r="D130" s="20"/>
      <c r="E130" s="29"/>
      <c r="F130" s="27"/>
      <c r="G130" s="9"/>
      <c r="H130" s="9"/>
      <c r="I130" s="9"/>
      <c r="J130" s="50"/>
      <c r="K130" s="9"/>
      <c r="L130" s="9"/>
      <c r="M130" s="9"/>
      <c r="N130" s="8"/>
      <c r="O130" s="50"/>
      <c r="Q130" s="4"/>
      <c r="R130" s="79"/>
      <c r="S130" s="13"/>
      <c r="T130" s="13"/>
      <c r="U130" s="13"/>
      <c r="V130" s="13"/>
      <c r="W130" s="13"/>
      <c r="X130" s="13"/>
      <c r="Y130" s="13"/>
      <c r="Z130" s="13"/>
    </row>
    <row r="131" spans="1:29" ht="15">
      <c r="A131" s="8"/>
      <c r="B131" s="30" t="s">
        <v>822</v>
      </c>
      <c r="C131" s="30"/>
      <c r="D131" s="30"/>
      <c r="E131" s="30"/>
      <c r="F131" s="31"/>
      <c r="G131" s="29"/>
      <c r="H131" s="29"/>
      <c r="I131" s="70"/>
      <c r="J131" s="71"/>
      <c r="K131" s="72"/>
      <c r="L131" s="372"/>
      <c r="M131" s="9"/>
      <c r="N131" s="8"/>
      <c r="O131" s="50"/>
      <c r="Q131" s="4"/>
      <c r="R131" s="79"/>
      <c r="S131" s="13"/>
      <c r="T131" s="13"/>
      <c r="U131" s="13"/>
      <c r="V131" s="13"/>
      <c r="W131" s="13"/>
      <c r="X131" s="13"/>
      <c r="Y131" s="13"/>
      <c r="Z131" s="13"/>
    </row>
    <row r="132" spans="1:29" ht="38.25">
      <c r="A132" s="17" t="s">
        <v>16</v>
      </c>
      <c r="B132" s="18" t="s">
        <v>534</v>
      </c>
      <c r="C132" s="18"/>
      <c r="D132" s="19" t="s">
        <v>545</v>
      </c>
      <c r="E132" s="18" t="s">
        <v>546</v>
      </c>
      <c r="F132" s="18" t="s">
        <v>547</v>
      </c>
      <c r="G132" s="18" t="s">
        <v>566</v>
      </c>
      <c r="H132" s="18" t="s">
        <v>549</v>
      </c>
      <c r="I132" s="18" t="s">
        <v>550</v>
      </c>
      <c r="J132" s="73" t="s">
        <v>551</v>
      </c>
      <c r="K132" s="59" t="s">
        <v>567</v>
      </c>
      <c r="L132" s="74" t="s">
        <v>568</v>
      </c>
      <c r="M132" s="18" t="s">
        <v>569</v>
      </c>
      <c r="N132" s="373" t="s">
        <v>818</v>
      </c>
      <c r="O132" s="60" t="s">
        <v>817</v>
      </c>
      <c r="P132" s="18" t="s">
        <v>554</v>
      </c>
      <c r="Q132" s="75" t="s">
        <v>555</v>
      </c>
      <c r="R132" s="79"/>
      <c r="S132" s="13"/>
      <c r="T132" s="13"/>
      <c r="U132" s="13"/>
      <c r="V132" s="13"/>
      <c r="W132" s="13"/>
      <c r="X132" s="13"/>
      <c r="Y132" s="13"/>
      <c r="Z132" s="13"/>
    </row>
    <row r="133" spans="1:29" ht="14.25">
      <c r="A133" s="340"/>
      <c r="B133" s="354"/>
      <c r="C133" s="358"/>
      <c r="D133" s="366"/>
      <c r="E133" s="359"/>
      <c r="F133" s="382"/>
      <c r="G133" s="364"/>
      <c r="H133" s="359"/>
      <c r="I133" s="356"/>
      <c r="J133" s="393"/>
      <c r="K133" s="393"/>
      <c r="L133" s="394"/>
      <c r="M133" s="392"/>
      <c r="N133" s="394"/>
      <c r="O133" s="381"/>
      <c r="P133" s="360"/>
      <c r="Q133" s="374"/>
      <c r="R133" s="390"/>
      <c r="S133" s="380"/>
      <c r="T133" s="13"/>
      <c r="U133" s="389"/>
      <c r="V133" s="389"/>
      <c r="W133" s="389"/>
      <c r="X133" s="389"/>
      <c r="Y133" s="389"/>
      <c r="Z133" s="389"/>
      <c r="AA133" s="350"/>
      <c r="AB133" s="350"/>
      <c r="AC133" s="350"/>
    </row>
    <row r="134" spans="1:29" ht="14.25">
      <c r="A134" s="340"/>
      <c r="B134" s="354"/>
      <c r="C134" s="358"/>
      <c r="D134" s="366"/>
      <c r="E134" s="359"/>
      <c r="F134" s="382"/>
      <c r="G134" s="364"/>
      <c r="H134" s="359"/>
      <c r="I134" s="356"/>
      <c r="J134" s="393"/>
      <c r="K134" s="393"/>
      <c r="L134" s="394"/>
      <c r="M134" s="392"/>
      <c r="N134" s="394"/>
      <c r="O134" s="381"/>
      <c r="P134" s="360"/>
      <c r="Q134" s="374"/>
      <c r="R134" s="390"/>
      <c r="S134" s="380"/>
      <c r="T134" s="13"/>
      <c r="U134" s="389"/>
      <c r="V134" s="389"/>
      <c r="W134" s="389"/>
      <c r="X134" s="389"/>
      <c r="Y134" s="389"/>
      <c r="Z134" s="389"/>
      <c r="AA134" s="350"/>
      <c r="AB134" s="350"/>
      <c r="AC134" s="350"/>
    </row>
    <row r="135" spans="1:29" s="350" customFormat="1" ht="14.25">
      <c r="A135" s="340"/>
      <c r="B135" s="354"/>
      <c r="C135" s="358"/>
      <c r="D135" s="366"/>
      <c r="E135" s="359"/>
      <c r="F135" s="382"/>
      <c r="G135" s="364"/>
      <c r="H135" s="359"/>
      <c r="I135" s="356"/>
      <c r="J135" s="393"/>
      <c r="K135" s="393"/>
      <c r="L135" s="394"/>
      <c r="M135" s="392"/>
      <c r="N135" s="394"/>
      <c r="O135" s="381"/>
      <c r="P135" s="360"/>
      <c r="Q135" s="374"/>
      <c r="R135" s="387"/>
      <c r="S135" s="389"/>
      <c r="T135" s="389"/>
      <c r="U135" s="389"/>
      <c r="V135" s="389"/>
      <c r="W135" s="389"/>
      <c r="X135" s="389"/>
      <c r="Y135" s="389"/>
      <c r="Z135" s="389"/>
    </row>
    <row r="136" spans="1:29" s="350" customFormat="1" ht="14.25">
      <c r="A136" s="340"/>
      <c r="B136" s="354"/>
      <c r="C136" s="358"/>
      <c r="D136" s="366"/>
      <c r="E136" s="359"/>
      <c r="F136" s="393"/>
      <c r="G136" s="368"/>
      <c r="H136" s="359"/>
      <c r="I136" s="356"/>
      <c r="J136" s="393"/>
      <c r="K136" s="393"/>
      <c r="L136" s="394"/>
      <c r="M136" s="392"/>
      <c r="N136" s="394"/>
      <c r="O136" s="381"/>
      <c r="P136" s="360"/>
      <c r="Q136" s="374"/>
      <c r="R136" s="387"/>
      <c r="S136" s="389"/>
      <c r="T136" s="389"/>
      <c r="U136" s="389"/>
      <c r="V136" s="389"/>
      <c r="W136" s="389"/>
      <c r="X136" s="389"/>
      <c r="Y136" s="389"/>
      <c r="Z136" s="389"/>
    </row>
    <row r="137" spans="1:29" s="350" customFormat="1" ht="14.25">
      <c r="A137" s="340"/>
      <c r="B137" s="354"/>
      <c r="C137" s="358"/>
      <c r="D137" s="366"/>
      <c r="E137" s="359"/>
      <c r="F137" s="393"/>
      <c r="G137" s="368"/>
      <c r="H137" s="359"/>
      <c r="I137" s="356"/>
      <c r="J137" s="393"/>
      <c r="K137" s="393"/>
      <c r="L137" s="394"/>
      <c r="M137" s="392"/>
      <c r="N137" s="394"/>
      <c r="O137" s="381"/>
      <c r="P137" s="360"/>
      <c r="Q137" s="374"/>
      <c r="R137" s="387"/>
      <c r="S137" s="389"/>
      <c r="T137" s="389"/>
      <c r="U137" s="389"/>
      <c r="V137" s="389"/>
      <c r="W137" s="389"/>
      <c r="X137" s="389"/>
      <c r="Y137" s="389"/>
      <c r="Z137" s="389"/>
    </row>
    <row r="138" spans="1:29" s="350" customFormat="1" ht="14.25">
      <c r="A138" s="340"/>
      <c r="B138" s="354"/>
      <c r="C138" s="358"/>
      <c r="D138" s="366"/>
      <c r="E138" s="359"/>
      <c r="F138" s="382"/>
      <c r="G138" s="364"/>
      <c r="H138" s="359"/>
      <c r="I138" s="356"/>
      <c r="J138" s="393"/>
      <c r="K138" s="384"/>
      <c r="L138" s="394"/>
      <c r="M138" s="392"/>
      <c r="N138" s="394"/>
      <c r="O138" s="381"/>
      <c r="P138" s="386"/>
      <c r="Q138" s="374"/>
      <c r="R138" s="387"/>
      <c r="S138" s="389"/>
      <c r="T138" s="389"/>
      <c r="U138" s="389"/>
      <c r="V138" s="389"/>
      <c r="W138" s="389"/>
      <c r="X138" s="389"/>
      <c r="Y138" s="389"/>
      <c r="Z138" s="389"/>
    </row>
    <row r="139" spans="1:29" s="350" customFormat="1" ht="14.25">
      <c r="A139" s="340"/>
      <c r="B139" s="354"/>
      <c r="C139" s="358"/>
      <c r="D139" s="366"/>
      <c r="E139" s="359"/>
      <c r="F139" s="382"/>
      <c r="G139" s="364"/>
      <c r="H139" s="359"/>
      <c r="I139" s="356"/>
      <c r="J139" s="384"/>
      <c r="K139" s="384"/>
      <c r="L139" s="384"/>
      <c r="M139" s="384"/>
      <c r="N139" s="385"/>
      <c r="O139" s="396"/>
      <c r="P139" s="386"/>
      <c r="Q139" s="374"/>
      <c r="R139" s="387"/>
      <c r="S139" s="389"/>
      <c r="T139" s="389"/>
      <c r="U139" s="389"/>
      <c r="V139" s="389"/>
      <c r="W139" s="389"/>
      <c r="X139" s="389"/>
      <c r="Y139" s="389"/>
      <c r="Z139" s="389"/>
    </row>
    <row r="140" spans="1:29" s="350" customFormat="1" ht="14.25">
      <c r="A140" s="340"/>
      <c r="B140" s="354"/>
      <c r="C140" s="358"/>
      <c r="D140" s="366"/>
      <c r="E140" s="359"/>
      <c r="F140" s="393"/>
      <c r="G140" s="368"/>
      <c r="H140" s="359"/>
      <c r="I140" s="356"/>
      <c r="J140" s="393"/>
      <c r="K140" s="393"/>
      <c r="L140" s="394"/>
      <c r="M140" s="392"/>
      <c r="N140" s="394"/>
      <c r="O140" s="381"/>
      <c r="P140" s="360"/>
      <c r="Q140" s="374"/>
      <c r="R140" s="390"/>
      <c r="S140" s="380"/>
      <c r="T140" s="389"/>
      <c r="U140" s="389"/>
      <c r="V140" s="389"/>
      <c r="W140" s="389"/>
      <c r="X140" s="389"/>
      <c r="Y140" s="389"/>
      <c r="Z140" s="389"/>
    </row>
    <row r="141" spans="1:29" s="350" customFormat="1" ht="14.25">
      <c r="A141" s="340"/>
      <c r="B141" s="354"/>
      <c r="C141" s="358"/>
      <c r="D141" s="366"/>
      <c r="E141" s="359"/>
      <c r="F141" s="382"/>
      <c r="G141" s="364"/>
      <c r="H141" s="359"/>
      <c r="I141" s="356"/>
      <c r="J141" s="334"/>
      <c r="K141" s="334"/>
      <c r="L141" s="334"/>
      <c r="M141" s="334"/>
      <c r="N141" s="383"/>
      <c r="O141" s="381"/>
      <c r="P141" s="361"/>
      <c r="Q141" s="374"/>
      <c r="R141" s="390"/>
      <c r="S141" s="380"/>
      <c r="T141" s="389"/>
      <c r="U141" s="389"/>
      <c r="V141" s="389"/>
      <c r="W141" s="389"/>
      <c r="X141" s="389"/>
      <c r="Y141" s="389"/>
      <c r="Z141" s="389"/>
    </row>
    <row r="142" spans="1:29">
      <c r="A142" s="26"/>
      <c r="B142" s="20"/>
      <c r="C142" s="20"/>
      <c r="D142" s="20"/>
      <c r="E142" s="29"/>
      <c r="F142" s="27"/>
      <c r="G142" s="9"/>
      <c r="H142" s="9"/>
      <c r="I142" s="9"/>
      <c r="J142" s="50"/>
      <c r="K142" s="9"/>
      <c r="L142" s="9"/>
      <c r="M142" s="9"/>
      <c r="N142" s="8"/>
      <c r="O142" s="50"/>
      <c r="P142" s="4"/>
      <c r="Q142" s="8"/>
      <c r="R142" s="138"/>
      <c r="S142" s="13"/>
      <c r="T142" s="13"/>
      <c r="U142" s="13"/>
      <c r="V142" s="13"/>
      <c r="W142" s="13"/>
      <c r="X142" s="13"/>
      <c r="Y142" s="13"/>
      <c r="Z142" s="13"/>
    </row>
    <row r="143" spans="1:29">
      <c r="A143" s="26"/>
      <c r="B143" s="20"/>
      <c r="C143" s="20"/>
      <c r="D143" s="20"/>
      <c r="E143" s="29"/>
      <c r="F143" s="27"/>
      <c r="G143" s="38"/>
      <c r="H143" s="39"/>
      <c r="I143" s="79"/>
      <c r="J143" s="14"/>
      <c r="K143" s="80"/>
      <c r="L143" s="81"/>
      <c r="M143" s="82"/>
      <c r="N143" s="83"/>
      <c r="O143" s="84"/>
      <c r="P143" s="8"/>
      <c r="Q143" s="13"/>
      <c r="R143" s="138"/>
      <c r="S143" s="13"/>
      <c r="T143" s="13"/>
      <c r="U143" s="13"/>
      <c r="V143" s="13"/>
      <c r="W143" s="13"/>
      <c r="X143" s="13"/>
      <c r="Y143" s="13"/>
      <c r="Z143" s="13"/>
    </row>
    <row r="144" spans="1:29">
      <c r="A144" s="34"/>
      <c r="B144" s="42"/>
      <c r="C144" s="99"/>
      <c r="D144" s="3"/>
      <c r="E144" s="35"/>
      <c r="F144" s="79"/>
      <c r="G144" s="38"/>
      <c r="H144" s="39"/>
      <c r="I144" s="79"/>
      <c r="J144" s="14"/>
      <c r="K144" s="80"/>
      <c r="L144" s="81"/>
      <c r="M144" s="82"/>
      <c r="N144" s="83"/>
      <c r="O144" s="84"/>
      <c r="P144" s="8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 ht="15">
      <c r="A145" s="2"/>
      <c r="B145" s="100" t="s">
        <v>576</v>
      </c>
      <c r="C145" s="100"/>
      <c r="D145" s="100"/>
      <c r="E145" s="100"/>
      <c r="F145" s="14"/>
      <c r="G145" s="14"/>
      <c r="H145" s="101"/>
      <c r="I145" s="14"/>
      <c r="J145" s="71"/>
      <c r="K145" s="72"/>
      <c r="L145" s="14"/>
      <c r="M145" s="14"/>
      <c r="N145" s="13"/>
      <c r="O145" s="95"/>
      <c r="P145" s="8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 ht="38.25">
      <c r="A146" s="17" t="s">
        <v>16</v>
      </c>
      <c r="B146" s="18" t="s">
        <v>534</v>
      </c>
      <c r="C146" s="18"/>
      <c r="D146" s="19" t="s">
        <v>545</v>
      </c>
      <c r="E146" s="18" t="s">
        <v>546</v>
      </c>
      <c r="F146" s="18" t="s">
        <v>547</v>
      </c>
      <c r="G146" s="18" t="s">
        <v>577</v>
      </c>
      <c r="H146" s="18" t="s">
        <v>578</v>
      </c>
      <c r="I146" s="18" t="s">
        <v>550</v>
      </c>
      <c r="J146" s="58" t="s">
        <v>551</v>
      </c>
      <c r="K146" s="18" t="s">
        <v>552</v>
      </c>
      <c r="L146" s="18" t="s">
        <v>553</v>
      </c>
      <c r="M146" s="18" t="s">
        <v>554</v>
      </c>
      <c r="N146" s="19" t="s">
        <v>555</v>
      </c>
      <c r="O146" s="95"/>
      <c r="P146" s="8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</v>
      </c>
      <c r="B147" s="102">
        <v>41579</v>
      </c>
      <c r="C147" s="102"/>
      <c r="D147" s="103" t="s">
        <v>579</v>
      </c>
      <c r="E147" s="104" t="s">
        <v>580</v>
      </c>
      <c r="F147" s="105">
        <v>82</v>
      </c>
      <c r="G147" s="104" t="s">
        <v>581</v>
      </c>
      <c r="H147" s="104">
        <v>100</v>
      </c>
      <c r="I147" s="122">
        <v>100</v>
      </c>
      <c r="J147" s="123" t="s">
        <v>582</v>
      </c>
      <c r="K147" s="124">
        <f t="shared" ref="K147:K178" si="96">H147-F147</f>
        <v>18</v>
      </c>
      <c r="L147" s="125">
        <f t="shared" ref="L147:L178" si="97">K147/F147</f>
        <v>0.21951219512195122</v>
      </c>
      <c r="M147" s="126" t="s">
        <v>556</v>
      </c>
      <c r="N147" s="127">
        <v>42657</v>
      </c>
      <c r="O147" s="50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</v>
      </c>
      <c r="B148" s="102">
        <v>41794</v>
      </c>
      <c r="C148" s="102"/>
      <c r="D148" s="103" t="s">
        <v>583</v>
      </c>
      <c r="E148" s="104" t="s">
        <v>557</v>
      </c>
      <c r="F148" s="105">
        <v>257</v>
      </c>
      <c r="G148" s="104" t="s">
        <v>581</v>
      </c>
      <c r="H148" s="104">
        <v>300</v>
      </c>
      <c r="I148" s="122">
        <v>300</v>
      </c>
      <c r="J148" s="123" t="s">
        <v>582</v>
      </c>
      <c r="K148" s="124">
        <f t="shared" si="96"/>
        <v>43</v>
      </c>
      <c r="L148" s="125">
        <f t="shared" si="97"/>
        <v>0.16731517509727625</v>
      </c>
      <c r="M148" s="126" t="s">
        <v>556</v>
      </c>
      <c r="N148" s="127">
        <v>41822</v>
      </c>
      <c r="O148" s="50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</v>
      </c>
      <c r="B149" s="102">
        <v>41828</v>
      </c>
      <c r="C149" s="102"/>
      <c r="D149" s="103" t="s">
        <v>584</v>
      </c>
      <c r="E149" s="104" t="s">
        <v>557</v>
      </c>
      <c r="F149" s="105">
        <v>393</v>
      </c>
      <c r="G149" s="104" t="s">
        <v>581</v>
      </c>
      <c r="H149" s="104">
        <v>468</v>
      </c>
      <c r="I149" s="122">
        <v>468</v>
      </c>
      <c r="J149" s="123" t="s">
        <v>582</v>
      </c>
      <c r="K149" s="124">
        <f t="shared" si="96"/>
        <v>75</v>
      </c>
      <c r="L149" s="125">
        <f t="shared" si="97"/>
        <v>0.19083969465648856</v>
      </c>
      <c r="M149" s="126" t="s">
        <v>556</v>
      </c>
      <c r="N149" s="127">
        <v>41863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4</v>
      </c>
      <c r="B150" s="102">
        <v>41857</v>
      </c>
      <c r="C150" s="102"/>
      <c r="D150" s="103" t="s">
        <v>585</v>
      </c>
      <c r="E150" s="104" t="s">
        <v>557</v>
      </c>
      <c r="F150" s="105">
        <v>205</v>
      </c>
      <c r="G150" s="104" t="s">
        <v>581</v>
      </c>
      <c r="H150" s="104">
        <v>275</v>
      </c>
      <c r="I150" s="122">
        <v>250</v>
      </c>
      <c r="J150" s="123" t="s">
        <v>582</v>
      </c>
      <c r="K150" s="124">
        <f t="shared" si="96"/>
        <v>70</v>
      </c>
      <c r="L150" s="125">
        <f t="shared" si="97"/>
        <v>0.34146341463414637</v>
      </c>
      <c r="M150" s="126" t="s">
        <v>556</v>
      </c>
      <c r="N150" s="127">
        <v>41962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5</v>
      </c>
      <c r="B151" s="102">
        <v>41886</v>
      </c>
      <c r="C151" s="102"/>
      <c r="D151" s="103" t="s">
        <v>586</v>
      </c>
      <c r="E151" s="104" t="s">
        <v>557</v>
      </c>
      <c r="F151" s="105">
        <v>162</v>
      </c>
      <c r="G151" s="104" t="s">
        <v>581</v>
      </c>
      <c r="H151" s="104">
        <v>190</v>
      </c>
      <c r="I151" s="122">
        <v>190</v>
      </c>
      <c r="J151" s="123" t="s">
        <v>582</v>
      </c>
      <c r="K151" s="124">
        <f t="shared" si="96"/>
        <v>28</v>
      </c>
      <c r="L151" s="125">
        <f t="shared" si="97"/>
        <v>0.1728395061728395</v>
      </c>
      <c r="M151" s="126" t="s">
        <v>556</v>
      </c>
      <c r="N151" s="127">
        <v>42006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6</v>
      </c>
      <c r="B152" s="102">
        <v>41886</v>
      </c>
      <c r="C152" s="102"/>
      <c r="D152" s="103" t="s">
        <v>587</v>
      </c>
      <c r="E152" s="104" t="s">
        <v>557</v>
      </c>
      <c r="F152" s="105">
        <v>75</v>
      </c>
      <c r="G152" s="104" t="s">
        <v>581</v>
      </c>
      <c r="H152" s="104">
        <v>91.5</v>
      </c>
      <c r="I152" s="122" t="s">
        <v>588</v>
      </c>
      <c r="J152" s="123" t="s">
        <v>589</v>
      </c>
      <c r="K152" s="124">
        <f t="shared" si="96"/>
        <v>16.5</v>
      </c>
      <c r="L152" s="125">
        <f t="shared" si="97"/>
        <v>0.22</v>
      </c>
      <c r="M152" s="126" t="s">
        <v>556</v>
      </c>
      <c r="N152" s="127">
        <v>41954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7</v>
      </c>
      <c r="B153" s="102">
        <v>41913</v>
      </c>
      <c r="C153" s="102"/>
      <c r="D153" s="103" t="s">
        <v>590</v>
      </c>
      <c r="E153" s="104" t="s">
        <v>557</v>
      </c>
      <c r="F153" s="105">
        <v>850</v>
      </c>
      <c r="G153" s="104" t="s">
        <v>581</v>
      </c>
      <c r="H153" s="104">
        <v>982.5</v>
      </c>
      <c r="I153" s="122">
        <v>1050</v>
      </c>
      <c r="J153" s="123" t="s">
        <v>591</v>
      </c>
      <c r="K153" s="124">
        <f t="shared" si="96"/>
        <v>132.5</v>
      </c>
      <c r="L153" s="125">
        <f t="shared" si="97"/>
        <v>0.15588235294117647</v>
      </c>
      <c r="M153" s="126" t="s">
        <v>556</v>
      </c>
      <c r="N153" s="127">
        <v>42039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8</v>
      </c>
      <c r="B154" s="102">
        <v>41913</v>
      </c>
      <c r="C154" s="102"/>
      <c r="D154" s="103" t="s">
        <v>592</v>
      </c>
      <c r="E154" s="104" t="s">
        <v>557</v>
      </c>
      <c r="F154" s="105">
        <v>475</v>
      </c>
      <c r="G154" s="104" t="s">
        <v>581</v>
      </c>
      <c r="H154" s="104">
        <v>515</v>
      </c>
      <c r="I154" s="122">
        <v>600</v>
      </c>
      <c r="J154" s="123" t="s">
        <v>593</v>
      </c>
      <c r="K154" s="124">
        <f t="shared" si="96"/>
        <v>40</v>
      </c>
      <c r="L154" s="125">
        <f t="shared" si="97"/>
        <v>8.4210526315789472E-2</v>
      </c>
      <c r="M154" s="126" t="s">
        <v>556</v>
      </c>
      <c r="N154" s="127">
        <v>41939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9</v>
      </c>
      <c r="B155" s="102">
        <v>41913</v>
      </c>
      <c r="C155" s="102"/>
      <c r="D155" s="103" t="s">
        <v>594</v>
      </c>
      <c r="E155" s="104" t="s">
        <v>557</v>
      </c>
      <c r="F155" s="105">
        <v>86</v>
      </c>
      <c r="G155" s="104" t="s">
        <v>581</v>
      </c>
      <c r="H155" s="104">
        <v>99</v>
      </c>
      <c r="I155" s="122">
        <v>140</v>
      </c>
      <c r="J155" s="123" t="s">
        <v>595</v>
      </c>
      <c r="K155" s="124">
        <f t="shared" si="96"/>
        <v>13</v>
      </c>
      <c r="L155" s="125">
        <f t="shared" si="97"/>
        <v>0.15116279069767441</v>
      </c>
      <c r="M155" s="126" t="s">
        <v>556</v>
      </c>
      <c r="N155" s="127">
        <v>41939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10</v>
      </c>
      <c r="B156" s="102">
        <v>41926</v>
      </c>
      <c r="C156" s="102"/>
      <c r="D156" s="103" t="s">
        <v>596</v>
      </c>
      <c r="E156" s="104" t="s">
        <v>557</v>
      </c>
      <c r="F156" s="105">
        <v>496.6</v>
      </c>
      <c r="G156" s="104" t="s">
        <v>581</v>
      </c>
      <c r="H156" s="104">
        <v>621</v>
      </c>
      <c r="I156" s="122">
        <v>580</v>
      </c>
      <c r="J156" s="123" t="s">
        <v>582</v>
      </c>
      <c r="K156" s="124">
        <f t="shared" si="96"/>
        <v>124.39999999999998</v>
      </c>
      <c r="L156" s="125">
        <f t="shared" si="97"/>
        <v>0.25050342327829234</v>
      </c>
      <c r="M156" s="126" t="s">
        <v>556</v>
      </c>
      <c r="N156" s="127">
        <v>42605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11</v>
      </c>
      <c r="B157" s="102">
        <v>41926</v>
      </c>
      <c r="C157" s="102"/>
      <c r="D157" s="103" t="s">
        <v>597</v>
      </c>
      <c r="E157" s="104" t="s">
        <v>557</v>
      </c>
      <c r="F157" s="105">
        <v>2481.9</v>
      </c>
      <c r="G157" s="104" t="s">
        <v>581</v>
      </c>
      <c r="H157" s="104">
        <v>2840</v>
      </c>
      <c r="I157" s="122">
        <v>2870</v>
      </c>
      <c r="J157" s="123" t="s">
        <v>598</v>
      </c>
      <c r="K157" s="124">
        <f t="shared" si="96"/>
        <v>358.09999999999991</v>
      </c>
      <c r="L157" s="125">
        <f t="shared" si="97"/>
        <v>0.14428462065353154</v>
      </c>
      <c r="M157" s="126" t="s">
        <v>556</v>
      </c>
      <c r="N157" s="127">
        <v>42017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12</v>
      </c>
      <c r="B158" s="102">
        <v>41928</v>
      </c>
      <c r="C158" s="102"/>
      <c r="D158" s="103" t="s">
        <v>599</v>
      </c>
      <c r="E158" s="104" t="s">
        <v>557</v>
      </c>
      <c r="F158" s="105">
        <v>84.5</v>
      </c>
      <c r="G158" s="104" t="s">
        <v>581</v>
      </c>
      <c r="H158" s="104">
        <v>93</v>
      </c>
      <c r="I158" s="122">
        <v>110</v>
      </c>
      <c r="J158" s="123" t="s">
        <v>600</v>
      </c>
      <c r="K158" s="124">
        <f t="shared" si="96"/>
        <v>8.5</v>
      </c>
      <c r="L158" s="125">
        <f t="shared" si="97"/>
        <v>0.10059171597633136</v>
      </c>
      <c r="M158" s="126" t="s">
        <v>556</v>
      </c>
      <c r="N158" s="127">
        <v>41939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13</v>
      </c>
      <c r="B159" s="102">
        <v>41928</v>
      </c>
      <c r="C159" s="102"/>
      <c r="D159" s="103" t="s">
        <v>601</v>
      </c>
      <c r="E159" s="104" t="s">
        <v>557</v>
      </c>
      <c r="F159" s="105">
        <v>401</v>
      </c>
      <c r="G159" s="104" t="s">
        <v>581</v>
      </c>
      <c r="H159" s="104">
        <v>428</v>
      </c>
      <c r="I159" s="122">
        <v>450</v>
      </c>
      <c r="J159" s="123" t="s">
        <v>602</v>
      </c>
      <c r="K159" s="124">
        <f t="shared" si="96"/>
        <v>27</v>
      </c>
      <c r="L159" s="125">
        <f t="shared" si="97"/>
        <v>6.7331670822942641E-2</v>
      </c>
      <c r="M159" s="126" t="s">
        <v>556</v>
      </c>
      <c r="N159" s="127">
        <v>42020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14</v>
      </c>
      <c r="B160" s="102">
        <v>41928</v>
      </c>
      <c r="C160" s="102"/>
      <c r="D160" s="103" t="s">
        <v>603</v>
      </c>
      <c r="E160" s="104" t="s">
        <v>557</v>
      </c>
      <c r="F160" s="105">
        <v>101</v>
      </c>
      <c r="G160" s="104" t="s">
        <v>581</v>
      </c>
      <c r="H160" s="104">
        <v>112</v>
      </c>
      <c r="I160" s="122">
        <v>120</v>
      </c>
      <c r="J160" s="123" t="s">
        <v>604</v>
      </c>
      <c r="K160" s="124">
        <f t="shared" si="96"/>
        <v>11</v>
      </c>
      <c r="L160" s="125">
        <f t="shared" si="97"/>
        <v>0.10891089108910891</v>
      </c>
      <c r="M160" s="126" t="s">
        <v>556</v>
      </c>
      <c r="N160" s="127">
        <v>41939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15</v>
      </c>
      <c r="B161" s="102">
        <v>41954</v>
      </c>
      <c r="C161" s="102"/>
      <c r="D161" s="103" t="s">
        <v>605</v>
      </c>
      <c r="E161" s="104" t="s">
        <v>557</v>
      </c>
      <c r="F161" s="105">
        <v>59</v>
      </c>
      <c r="G161" s="104" t="s">
        <v>581</v>
      </c>
      <c r="H161" s="104">
        <v>76</v>
      </c>
      <c r="I161" s="122">
        <v>76</v>
      </c>
      <c r="J161" s="123" t="s">
        <v>582</v>
      </c>
      <c r="K161" s="124">
        <f t="shared" si="96"/>
        <v>17</v>
      </c>
      <c r="L161" s="125">
        <f t="shared" si="97"/>
        <v>0.28813559322033899</v>
      </c>
      <c r="M161" s="126" t="s">
        <v>556</v>
      </c>
      <c r="N161" s="127">
        <v>43032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16</v>
      </c>
      <c r="B162" s="102">
        <v>41954</v>
      </c>
      <c r="C162" s="102"/>
      <c r="D162" s="103" t="s">
        <v>594</v>
      </c>
      <c r="E162" s="104" t="s">
        <v>557</v>
      </c>
      <c r="F162" s="105">
        <v>99</v>
      </c>
      <c r="G162" s="104" t="s">
        <v>581</v>
      </c>
      <c r="H162" s="104">
        <v>120</v>
      </c>
      <c r="I162" s="122">
        <v>120</v>
      </c>
      <c r="J162" s="123" t="s">
        <v>606</v>
      </c>
      <c r="K162" s="124">
        <f t="shared" si="96"/>
        <v>21</v>
      </c>
      <c r="L162" s="125">
        <f t="shared" si="97"/>
        <v>0.21212121212121213</v>
      </c>
      <c r="M162" s="126" t="s">
        <v>556</v>
      </c>
      <c r="N162" s="127">
        <v>41960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17</v>
      </c>
      <c r="B163" s="102">
        <v>41956</v>
      </c>
      <c r="C163" s="102"/>
      <c r="D163" s="103" t="s">
        <v>607</v>
      </c>
      <c r="E163" s="104" t="s">
        <v>557</v>
      </c>
      <c r="F163" s="105">
        <v>22</v>
      </c>
      <c r="G163" s="104" t="s">
        <v>581</v>
      </c>
      <c r="H163" s="104">
        <v>33.549999999999997</v>
      </c>
      <c r="I163" s="122">
        <v>32</v>
      </c>
      <c r="J163" s="123" t="s">
        <v>608</v>
      </c>
      <c r="K163" s="124">
        <f t="shared" si="96"/>
        <v>11.549999999999997</v>
      </c>
      <c r="L163" s="125">
        <f t="shared" si="97"/>
        <v>0.52499999999999991</v>
      </c>
      <c r="M163" s="126" t="s">
        <v>556</v>
      </c>
      <c r="N163" s="127">
        <v>42188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18</v>
      </c>
      <c r="B164" s="102">
        <v>41976</v>
      </c>
      <c r="C164" s="102"/>
      <c r="D164" s="103" t="s">
        <v>609</v>
      </c>
      <c r="E164" s="104" t="s">
        <v>557</v>
      </c>
      <c r="F164" s="105">
        <v>440</v>
      </c>
      <c r="G164" s="104" t="s">
        <v>581</v>
      </c>
      <c r="H164" s="104">
        <v>520</v>
      </c>
      <c r="I164" s="122">
        <v>520</v>
      </c>
      <c r="J164" s="123" t="s">
        <v>610</v>
      </c>
      <c r="K164" s="124">
        <f t="shared" si="96"/>
        <v>80</v>
      </c>
      <c r="L164" s="125">
        <f t="shared" si="97"/>
        <v>0.18181818181818182</v>
      </c>
      <c r="M164" s="126" t="s">
        <v>556</v>
      </c>
      <c r="N164" s="127">
        <v>42208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19</v>
      </c>
      <c r="B165" s="102">
        <v>41976</v>
      </c>
      <c r="C165" s="102"/>
      <c r="D165" s="103" t="s">
        <v>611</v>
      </c>
      <c r="E165" s="104" t="s">
        <v>557</v>
      </c>
      <c r="F165" s="105">
        <v>360</v>
      </c>
      <c r="G165" s="104" t="s">
        <v>581</v>
      </c>
      <c r="H165" s="104">
        <v>427</v>
      </c>
      <c r="I165" s="122">
        <v>425</v>
      </c>
      <c r="J165" s="123" t="s">
        <v>612</v>
      </c>
      <c r="K165" s="124">
        <f t="shared" si="96"/>
        <v>67</v>
      </c>
      <c r="L165" s="125">
        <f t="shared" si="97"/>
        <v>0.18611111111111112</v>
      </c>
      <c r="M165" s="126" t="s">
        <v>556</v>
      </c>
      <c r="N165" s="127">
        <v>42058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20</v>
      </c>
      <c r="B166" s="102">
        <v>42012</v>
      </c>
      <c r="C166" s="102"/>
      <c r="D166" s="103" t="s">
        <v>613</v>
      </c>
      <c r="E166" s="104" t="s">
        <v>557</v>
      </c>
      <c r="F166" s="105">
        <v>360</v>
      </c>
      <c r="G166" s="104" t="s">
        <v>581</v>
      </c>
      <c r="H166" s="104">
        <v>455</v>
      </c>
      <c r="I166" s="122">
        <v>420</v>
      </c>
      <c r="J166" s="123" t="s">
        <v>614</v>
      </c>
      <c r="K166" s="124">
        <f t="shared" si="96"/>
        <v>95</v>
      </c>
      <c r="L166" s="125">
        <f t="shared" si="97"/>
        <v>0.2638888888888889</v>
      </c>
      <c r="M166" s="126" t="s">
        <v>556</v>
      </c>
      <c r="N166" s="127">
        <v>42024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21</v>
      </c>
      <c r="B167" s="102">
        <v>42012</v>
      </c>
      <c r="C167" s="102"/>
      <c r="D167" s="103" t="s">
        <v>615</v>
      </c>
      <c r="E167" s="104" t="s">
        <v>557</v>
      </c>
      <c r="F167" s="105">
        <v>130</v>
      </c>
      <c r="G167" s="104"/>
      <c r="H167" s="104">
        <v>175.5</v>
      </c>
      <c r="I167" s="122">
        <v>165</v>
      </c>
      <c r="J167" s="123" t="s">
        <v>616</v>
      </c>
      <c r="K167" s="124">
        <f t="shared" si="96"/>
        <v>45.5</v>
      </c>
      <c r="L167" s="125">
        <f t="shared" si="97"/>
        <v>0.35</v>
      </c>
      <c r="M167" s="126" t="s">
        <v>556</v>
      </c>
      <c r="N167" s="127">
        <v>43088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22</v>
      </c>
      <c r="B168" s="102">
        <v>42040</v>
      </c>
      <c r="C168" s="102"/>
      <c r="D168" s="103" t="s">
        <v>376</v>
      </c>
      <c r="E168" s="104" t="s">
        <v>580</v>
      </c>
      <c r="F168" s="105">
        <v>98</v>
      </c>
      <c r="G168" s="104"/>
      <c r="H168" s="104">
        <v>120</v>
      </c>
      <c r="I168" s="122">
        <v>120</v>
      </c>
      <c r="J168" s="123" t="s">
        <v>582</v>
      </c>
      <c r="K168" s="124">
        <f t="shared" si="96"/>
        <v>22</v>
      </c>
      <c r="L168" s="125">
        <f t="shared" si="97"/>
        <v>0.22448979591836735</v>
      </c>
      <c r="M168" s="126" t="s">
        <v>556</v>
      </c>
      <c r="N168" s="127">
        <v>42753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23</v>
      </c>
      <c r="B169" s="102">
        <v>42040</v>
      </c>
      <c r="C169" s="102"/>
      <c r="D169" s="103" t="s">
        <v>617</v>
      </c>
      <c r="E169" s="104" t="s">
        <v>580</v>
      </c>
      <c r="F169" s="105">
        <v>196</v>
      </c>
      <c r="G169" s="104"/>
      <c r="H169" s="104">
        <v>262</v>
      </c>
      <c r="I169" s="122">
        <v>255</v>
      </c>
      <c r="J169" s="123" t="s">
        <v>582</v>
      </c>
      <c r="K169" s="124">
        <f t="shared" si="96"/>
        <v>66</v>
      </c>
      <c r="L169" s="125">
        <f t="shared" si="97"/>
        <v>0.33673469387755101</v>
      </c>
      <c r="M169" s="126" t="s">
        <v>556</v>
      </c>
      <c r="N169" s="127">
        <v>42599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7">
        <v>24</v>
      </c>
      <c r="B170" s="106">
        <v>42067</v>
      </c>
      <c r="C170" s="106"/>
      <c r="D170" s="107" t="s">
        <v>375</v>
      </c>
      <c r="E170" s="108" t="s">
        <v>580</v>
      </c>
      <c r="F170" s="109">
        <v>235</v>
      </c>
      <c r="G170" s="109"/>
      <c r="H170" s="110">
        <v>77</v>
      </c>
      <c r="I170" s="128" t="s">
        <v>618</v>
      </c>
      <c r="J170" s="129" t="s">
        <v>619</v>
      </c>
      <c r="K170" s="130">
        <f t="shared" si="96"/>
        <v>-158</v>
      </c>
      <c r="L170" s="131">
        <f t="shared" si="97"/>
        <v>-0.67234042553191486</v>
      </c>
      <c r="M170" s="132" t="s">
        <v>620</v>
      </c>
      <c r="N170" s="133">
        <v>43522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25</v>
      </c>
      <c r="B171" s="102">
        <v>42067</v>
      </c>
      <c r="C171" s="102"/>
      <c r="D171" s="103" t="s">
        <v>453</v>
      </c>
      <c r="E171" s="104" t="s">
        <v>580</v>
      </c>
      <c r="F171" s="105">
        <v>185</v>
      </c>
      <c r="G171" s="104"/>
      <c r="H171" s="104">
        <v>224</v>
      </c>
      <c r="I171" s="122" t="s">
        <v>621</v>
      </c>
      <c r="J171" s="123" t="s">
        <v>582</v>
      </c>
      <c r="K171" s="124">
        <f t="shared" si="96"/>
        <v>39</v>
      </c>
      <c r="L171" s="125">
        <f t="shared" si="97"/>
        <v>0.21081081081081082</v>
      </c>
      <c r="M171" s="126" t="s">
        <v>556</v>
      </c>
      <c r="N171" s="127">
        <v>42647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323">
        <v>26</v>
      </c>
      <c r="B172" s="111">
        <v>42090</v>
      </c>
      <c r="C172" s="111"/>
      <c r="D172" s="112" t="s">
        <v>622</v>
      </c>
      <c r="E172" s="113" t="s">
        <v>580</v>
      </c>
      <c r="F172" s="114">
        <v>49.5</v>
      </c>
      <c r="G172" s="115"/>
      <c r="H172" s="115">
        <v>15.85</v>
      </c>
      <c r="I172" s="115">
        <v>67</v>
      </c>
      <c r="J172" s="134" t="s">
        <v>623</v>
      </c>
      <c r="K172" s="115">
        <f t="shared" si="96"/>
        <v>-33.65</v>
      </c>
      <c r="L172" s="135">
        <f t="shared" si="97"/>
        <v>-0.67979797979797973</v>
      </c>
      <c r="M172" s="132" t="s">
        <v>620</v>
      </c>
      <c r="N172" s="136">
        <v>43627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27</v>
      </c>
      <c r="B173" s="102">
        <v>42093</v>
      </c>
      <c r="C173" s="102"/>
      <c r="D173" s="103" t="s">
        <v>624</v>
      </c>
      <c r="E173" s="104" t="s">
        <v>580</v>
      </c>
      <c r="F173" s="105">
        <v>183.5</v>
      </c>
      <c r="G173" s="104"/>
      <c r="H173" s="104">
        <v>219</v>
      </c>
      <c r="I173" s="122">
        <v>218</v>
      </c>
      <c r="J173" s="123" t="s">
        <v>625</v>
      </c>
      <c r="K173" s="124">
        <f t="shared" si="96"/>
        <v>35.5</v>
      </c>
      <c r="L173" s="125">
        <f t="shared" si="97"/>
        <v>0.19346049046321526</v>
      </c>
      <c r="M173" s="126" t="s">
        <v>556</v>
      </c>
      <c r="N173" s="127">
        <v>42103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28</v>
      </c>
      <c r="B174" s="102">
        <v>42114</v>
      </c>
      <c r="C174" s="102"/>
      <c r="D174" s="103" t="s">
        <v>626</v>
      </c>
      <c r="E174" s="104" t="s">
        <v>580</v>
      </c>
      <c r="F174" s="105">
        <f>(227+237)/2</f>
        <v>232</v>
      </c>
      <c r="G174" s="104"/>
      <c r="H174" s="104">
        <v>298</v>
      </c>
      <c r="I174" s="122">
        <v>298</v>
      </c>
      <c r="J174" s="123" t="s">
        <v>582</v>
      </c>
      <c r="K174" s="124">
        <f t="shared" si="96"/>
        <v>66</v>
      </c>
      <c r="L174" s="125">
        <f t="shared" si="97"/>
        <v>0.28448275862068967</v>
      </c>
      <c r="M174" s="126" t="s">
        <v>556</v>
      </c>
      <c r="N174" s="127">
        <v>42823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29</v>
      </c>
      <c r="B175" s="102">
        <v>42128</v>
      </c>
      <c r="C175" s="102"/>
      <c r="D175" s="103" t="s">
        <v>627</v>
      </c>
      <c r="E175" s="104" t="s">
        <v>557</v>
      </c>
      <c r="F175" s="105">
        <v>385</v>
      </c>
      <c r="G175" s="104"/>
      <c r="H175" s="104">
        <f>212.5+331</f>
        <v>543.5</v>
      </c>
      <c r="I175" s="122">
        <v>510</v>
      </c>
      <c r="J175" s="123" t="s">
        <v>628</v>
      </c>
      <c r="K175" s="124">
        <f t="shared" si="96"/>
        <v>158.5</v>
      </c>
      <c r="L175" s="125">
        <f t="shared" si="97"/>
        <v>0.41168831168831171</v>
      </c>
      <c r="M175" s="126" t="s">
        <v>556</v>
      </c>
      <c r="N175" s="127">
        <v>42235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30</v>
      </c>
      <c r="B176" s="102">
        <v>42128</v>
      </c>
      <c r="C176" s="102"/>
      <c r="D176" s="103" t="s">
        <v>629</v>
      </c>
      <c r="E176" s="104" t="s">
        <v>557</v>
      </c>
      <c r="F176" s="105">
        <v>115.5</v>
      </c>
      <c r="G176" s="104"/>
      <c r="H176" s="104">
        <v>146</v>
      </c>
      <c r="I176" s="122">
        <v>142</v>
      </c>
      <c r="J176" s="123" t="s">
        <v>630</v>
      </c>
      <c r="K176" s="124">
        <f t="shared" si="96"/>
        <v>30.5</v>
      </c>
      <c r="L176" s="125">
        <f t="shared" si="97"/>
        <v>0.26406926406926406</v>
      </c>
      <c r="M176" s="126" t="s">
        <v>556</v>
      </c>
      <c r="N176" s="127">
        <v>42202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31</v>
      </c>
      <c r="B177" s="102">
        <v>42151</v>
      </c>
      <c r="C177" s="102"/>
      <c r="D177" s="103" t="s">
        <v>631</v>
      </c>
      <c r="E177" s="104" t="s">
        <v>557</v>
      </c>
      <c r="F177" s="105">
        <v>237.5</v>
      </c>
      <c r="G177" s="104"/>
      <c r="H177" s="104">
        <v>279.5</v>
      </c>
      <c r="I177" s="122">
        <v>278</v>
      </c>
      <c r="J177" s="123" t="s">
        <v>582</v>
      </c>
      <c r="K177" s="124">
        <f t="shared" si="96"/>
        <v>42</v>
      </c>
      <c r="L177" s="125">
        <f t="shared" si="97"/>
        <v>0.17684210526315788</v>
      </c>
      <c r="M177" s="126" t="s">
        <v>556</v>
      </c>
      <c r="N177" s="127">
        <v>42222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32</v>
      </c>
      <c r="B178" s="102">
        <v>42174</v>
      </c>
      <c r="C178" s="102"/>
      <c r="D178" s="103" t="s">
        <v>601</v>
      </c>
      <c r="E178" s="104" t="s">
        <v>580</v>
      </c>
      <c r="F178" s="105">
        <v>340</v>
      </c>
      <c r="G178" s="104"/>
      <c r="H178" s="104">
        <v>448</v>
      </c>
      <c r="I178" s="122">
        <v>448</v>
      </c>
      <c r="J178" s="123" t="s">
        <v>582</v>
      </c>
      <c r="K178" s="124">
        <f t="shared" si="96"/>
        <v>108</v>
      </c>
      <c r="L178" s="125">
        <f t="shared" si="97"/>
        <v>0.31764705882352939</v>
      </c>
      <c r="M178" s="126" t="s">
        <v>556</v>
      </c>
      <c r="N178" s="127">
        <v>43018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33</v>
      </c>
      <c r="B179" s="102">
        <v>42191</v>
      </c>
      <c r="C179" s="102"/>
      <c r="D179" s="103" t="s">
        <v>632</v>
      </c>
      <c r="E179" s="104" t="s">
        <v>580</v>
      </c>
      <c r="F179" s="105">
        <v>390</v>
      </c>
      <c r="G179" s="104"/>
      <c r="H179" s="104">
        <v>460</v>
      </c>
      <c r="I179" s="122">
        <v>460</v>
      </c>
      <c r="J179" s="123" t="s">
        <v>582</v>
      </c>
      <c r="K179" s="124">
        <f t="shared" ref="K179:K199" si="98">H179-F179</f>
        <v>70</v>
      </c>
      <c r="L179" s="125">
        <f t="shared" ref="L179:L199" si="99">K179/F179</f>
        <v>0.17948717948717949</v>
      </c>
      <c r="M179" s="126" t="s">
        <v>556</v>
      </c>
      <c r="N179" s="127">
        <v>42478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7">
        <v>34</v>
      </c>
      <c r="B180" s="106">
        <v>42195</v>
      </c>
      <c r="C180" s="106"/>
      <c r="D180" s="107" t="s">
        <v>633</v>
      </c>
      <c r="E180" s="108" t="s">
        <v>580</v>
      </c>
      <c r="F180" s="109">
        <v>122.5</v>
      </c>
      <c r="G180" s="109"/>
      <c r="H180" s="110">
        <v>61</v>
      </c>
      <c r="I180" s="128">
        <v>172</v>
      </c>
      <c r="J180" s="129" t="s">
        <v>634</v>
      </c>
      <c r="K180" s="130">
        <f t="shared" si="98"/>
        <v>-61.5</v>
      </c>
      <c r="L180" s="131">
        <f t="shared" si="99"/>
        <v>-0.50204081632653064</v>
      </c>
      <c r="M180" s="132" t="s">
        <v>620</v>
      </c>
      <c r="N180" s="133">
        <v>43333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35</v>
      </c>
      <c r="B181" s="102">
        <v>42219</v>
      </c>
      <c r="C181" s="102"/>
      <c r="D181" s="103" t="s">
        <v>635</v>
      </c>
      <c r="E181" s="104" t="s">
        <v>580</v>
      </c>
      <c r="F181" s="105">
        <v>297.5</v>
      </c>
      <c r="G181" s="104"/>
      <c r="H181" s="104">
        <v>350</v>
      </c>
      <c r="I181" s="122">
        <v>360</v>
      </c>
      <c r="J181" s="123" t="s">
        <v>636</v>
      </c>
      <c r="K181" s="124">
        <f t="shared" si="98"/>
        <v>52.5</v>
      </c>
      <c r="L181" s="125">
        <f t="shared" si="99"/>
        <v>0.17647058823529413</v>
      </c>
      <c r="M181" s="126" t="s">
        <v>556</v>
      </c>
      <c r="N181" s="127">
        <v>42232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36</v>
      </c>
      <c r="B182" s="102">
        <v>42219</v>
      </c>
      <c r="C182" s="102"/>
      <c r="D182" s="103" t="s">
        <v>637</v>
      </c>
      <c r="E182" s="104" t="s">
        <v>580</v>
      </c>
      <c r="F182" s="105">
        <v>115.5</v>
      </c>
      <c r="G182" s="104"/>
      <c r="H182" s="104">
        <v>149</v>
      </c>
      <c r="I182" s="122">
        <v>140</v>
      </c>
      <c r="J182" s="137" t="s">
        <v>638</v>
      </c>
      <c r="K182" s="124">
        <f t="shared" si="98"/>
        <v>33.5</v>
      </c>
      <c r="L182" s="125">
        <f t="shared" si="99"/>
        <v>0.29004329004329005</v>
      </c>
      <c r="M182" s="126" t="s">
        <v>556</v>
      </c>
      <c r="N182" s="127">
        <v>42740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37</v>
      </c>
      <c r="B183" s="102">
        <v>42251</v>
      </c>
      <c r="C183" s="102"/>
      <c r="D183" s="103" t="s">
        <v>631</v>
      </c>
      <c r="E183" s="104" t="s">
        <v>580</v>
      </c>
      <c r="F183" s="105">
        <v>226</v>
      </c>
      <c r="G183" s="104"/>
      <c r="H183" s="104">
        <v>292</v>
      </c>
      <c r="I183" s="122">
        <v>292</v>
      </c>
      <c r="J183" s="123" t="s">
        <v>639</v>
      </c>
      <c r="K183" s="124">
        <f t="shared" si="98"/>
        <v>66</v>
      </c>
      <c r="L183" s="125">
        <f t="shared" si="99"/>
        <v>0.29203539823008851</v>
      </c>
      <c r="M183" s="126" t="s">
        <v>556</v>
      </c>
      <c r="N183" s="127">
        <v>42286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38</v>
      </c>
      <c r="B184" s="102">
        <v>42254</v>
      </c>
      <c r="C184" s="102"/>
      <c r="D184" s="103" t="s">
        <v>626</v>
      </c>
      <c r="E184" s="104" t="s">
        <v>580</v>
      </c>
      <c r="F184" s="105">
        <v>232.5</v>
      </c>
      <c r="G184" s="104"/>
      <c r="H184" s="104">
        <v>312.5</v>
      </c>
      <c r="I184" s="122">
        <v>310</v>
      </c>
      <c r="J184" s="123" t="s">
        <v>582</v>
      </c>
      <c r="K184" s="124">
        <f t="shared" si="98"/>
        <v>80</v>
      </c>
      <c r="L184" s="125">
        <f t="shared" si="99"/>
        <v>0.34408602150537637</v>
      </c>
      <c r="M184" s="126" t="s">
        <v>556</v>
      </c>
      <c r="N184" s="127">
        <v>42823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39</v>
      </c>
      <c r="B185" s="102">
        <v>42268</v>
      </c>
      <c r="C185" s="102"/>
      <c r="D185" s="103" t="s">
        <v>640</v>
      </c>
      <c r="E185" s="104" t="s">
        <v>580</v>
      </c>
      <c r="F185" s="105">
        <v>196.5</v>
      </c>
      <c r="G185" s="104"/>
      <c r="H185" s="104">
        <v>238</v>
      </c>
      <c r="I185" s="122">
        <v>238</v>
      </c>
      <c r="J185" s="123" t="s">
        <v>639</v>
      </c>
      <c r="K185" s="124">
        <f t="shared" si="98"/>
        <v>41.5</v>
      </c>
      <c r="L185" s="125">
        <f t="shared" si="99"/>
        <v>0.21119592875318066</v>
      </c>
      <c r="M185" s="126" t="s">
        <v>556</v>
      </c>
      <c r="N185" s="127">
        <v>42291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40</v>
      </c>
      <c r="B186" s="102">
        <v>42271</v>
      </c>
      <c r="C186" s="102"/>
      <c r="D186" s="103" t="s">
        <v>579</v>
      </c>
      <c r="E186" s="104" t="s">
        <v>580</v>
      </c>
      <c r="F186" s="105">
        <v>65</v>
      </c>
      <c r="G186" s="104"/>
      <c r="H186" s="104">
        <v>82</v>
      </c>
      <c r="I186" s="122">
        <v>82</v>
      </c>
      <c r="J186" s="123" t="s">
        <v>639</v>
      </c>
      <c r="K186" s="124">
        <f t="shared" si="98"/>
        <v>17</v>
      </c>
      <c r="L186" s="125">
        <f t="shared" si="99"/>
        <v>0.26153846153846155</v>
      </c>
      <c r="M186" s="126" t="s">
        <v>556</v>
      </c>
      <c r="N186" s="127">
        <v>42578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41</v>
      </c>
      <c r="B187" s="102">
        <v>42291</v>
      </c>
      <c r="C187" s="102"/>
      <c r="D187" s="103" t="s">
        <v>641</v>
      </c>
      <c r="E187" s="104" t="s">
        <v>580</v>
      </c>
      <c r="F187" s="105">
        <v>144</v>
      </c>
      <c r="G187" s="104"/>
      <c r="H187" s="104">
        <v>182.5</v>
      </c>
      <c r="I187" s="122">
        <v>181</v>
      </c>
      <c r="J187" s="123" t="s">
        <v>639</v>
      </c>
      <c r="K187" s="124">
        <f t="shared" si="98"/>
        <v>38.5</v>
      </c>
      <c r="L187" s="125">
        <f t="shared" si="99"/>
        <v>0.2673611111111111</v>
      </c>
      <c r="M187" s="126" t="s">
        <v>556</v>
      </c>
      <c r="N187" s="127">
        <v>42817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42</v>
      </c>
      <c r="B188" s="102">
        <v>42291</v>
      </c>
      <c r="C188" s="102"/>
      <c r="D188" s="103" t="s">
        <v>642</v>
      </c>
      <c r="E188" s="104" t="s">
        <v>580</v>
      </c>
      <c r="F188" s="105">
        <v>264</v>
      </c>
      <c r="G188" s="104"/>
      <c r="H188" s="104">
        <v>311</v>
      </c>
      <c r="I188" s="122">
        <v>311</v>
      </c>
      <c r="J188" s="123" t="s">
        <v>639</v>
      </c>
      <c r="K188" s="124">
        <f t="shared" si="98"/>
        <v>47</v>
      </c>
      <c r="L188" s="125">
        <f t="shared" si="99"/>
        <v>0.17803030303030304</v>
      </c>
      <c r="M188" s="126" t="s">
        <v>556</v>
      </c>
      <c r="N188" s="127">
        <v>42604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43</v>
      </c>
      <c r="B189" s="102">
        <v>42318</v>
      </c>
      <c r="C189" s="102"/>
      <c r="D189" s="103" t="s">
        <v>643</v>
      </c>
      <c r="E189" s="104" t="s">
        <v>557</v>
      </c>
      <c r="F189" s="105">
        <v>549.5</v>
      </c>
      <c r="G189" s="104"/>
      <c r="H189" s="104">
        <v>630</v>
      </c>
      <c r="I189" s="122">
        <v>630</v>
      </c>
      <c r="J189" s="123" t="s">
        <v>639</v>
      </c>
      <c r="K189" s="124">
        <f t="shared" si="98"/>
        <v>80.5</v>
      </c>
      <c r="L189" s="125">
        <f t="shared" si="99"/>
        <v>0.1464968152866242</v>
      </c>
      <c r="M189" s="126" t="s">
        <v>556</v>
      </c>
      <c r="N189" s="127">
        <v>42419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44</v>
      </c>
      <c r="B190" s="102">
        <v>42342</v>
      </c>
      <c r="C190" s="102"/>
      <c r="D190" s="103" t="s">
        <v>644</v>
      </c>
      <c r="E190" s="104" t="s">
        <v>580</v>
      </c>
      <c r="F190" s="105">
        <v>1027.5</v>
      </c>
      <c r="G190" s="104"/>
      <c r="H190" s="104">
        <v>1315</v>
      </c>
      <c r="I190" s="122">
        <v>1250</v>
      </c>
      <c r="J190" s="123" t="s">
        <v>639</v>
      </c>
      <c r="K190" s="124">
        <f t="shared" si="98"/>
        <v>287.5</v>
      </c>
      <c r="L190" s="125">
        <f t="shared" si="99"/>
        <v>0.27980535279805352</v>
      </c>
      <c r="M190" s="126" t="s">
        <v>556</v>
      </c>
      <c r="N190" s="127">
        <v>43244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45</v>
      </c>
      <c r="B191" s="102">
        <v>42367</v>
      </c>
      <c r="C191" s="102"/>
      <c r="D191" s="103" t="s">
        <v>645</v>
      </c>
      <c r="E191" s="104" t="s">
        <v>580</v>
      </c>
      <c r="F191" s="105">
        <v>465</v>
      </c>
      <c r="G191" s="104"/>
      <c r="H191" s="104">
        <v>540</v>
      </c>
      <c r="I191" s="122">
        <v>540</v>
      </c>
      <c r="J191" s="123" t="s">
        <v>639</v>
      </c>
      <c r="K191" s="124">
        <f t="shared" si="98"/>
        <v>75</v>
      </c>
      <c r="L191" s="125">
        <f t="shared" si="99"/>
        <v>0.16129032258064516</v>
      </c>
      <c r="M191" s="126" t="s">
        <v>556</v>
      </c>
      <c r="N191" s="127">
        <v>42530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46</v>
      </c>
      <c r="B192" s="102">
        <v>42380</v>
      </c>
      <c r="C192" s="102"/>
      <c r="D192" s="103" t="s">
        <v>376</v>
      </c>
      <c r="E192" s="104" t="s">
        <v>557</v>
      </c>
      <c r="F192" s="105">
        <v>81</v>
      </c>
      <c r="G192" s="104"/>
      <c r="H192" s="104">
        <v>110</v>
      </c>
      <c r="I192" s="122">
        <v>110</v>
      </c>
      <c r="J192" s="123" t="s">
        <v>639</v>
      </c>
      <c r="K192" s="124">
        <f t="shared" si="98"/>
        <v>29</v>
      </c>
      <c r="L192" s="125">
        <f t="shared" si="99"/>
        <v>0.35802469135802467</v>
      </c>
      <c r="M192" s="126" t="s">
        <v>556</v>
      </c>
      <c r="N192" s="127">
        <v>42745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47</v>
      </c>
      <c r="B193" s="102">
        <v>42382</v>
      </c>
      <c r="C193" s="102"/>
      <c r="D193" s="103" t="s">
        <v>646</v>
      </c>
      <c r="E193" s="104" t="s">
        <v>557</v>
      </c>
      <c r="F193" s="105">
        <v>417.5</v>
      </c>
      <c r="G193" s="104"/>
      <c r="H193" s="104">
        <v>547</v>
      </c>
      <c r="I193" s="122">
        <v>535</v>
      </c>
      <c r="J193" s="123" t="s">
        <v>639</v>
      </c>
      <c r="K193" s="124">
        <f t="shared" si="98"/>
        <v>129.5</v>
      </c>
      <c r="L193" s="125">
        <f t="shared" si="99"/>
        <v>0.31017964071856285</v>
      </c>
      <c r="M193" s="126" t="s">
        <v>556</v>
      </c>
      <c r="N193" s="127">
        <v>42578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48</v>
      </c>
      <c r="B194" s="102">
        <v>42408</v>
      </c>
      <c r="C194" s="102"/>
      <c r="D194" s="103" t="s">
        <v>647</v>
      </c>
      <c r="E194" s="104" t="s">
        <v>580</v>
      </c>
      <c r="F194" s="105">
        <v>650</v>
      </c>
      <c r="G194" s="104"/>
      <c r="H194" s="104">
        <v>800</v>
      </c>
      <c r="I194" s="122">
        <v>800</v>
      </c>
      <c r="J194" s="123" t="s">
        <v>639</v>
      </c>
      <c r="K194" s="124">
        <f t="shared" si="98"/>
        <v>150</v>
      </c>
      <c r="L194" s="125">
        <f t="shared" si="99"/>
        <v>0.23076923076923078</v>
      </c>
      <c r="M194" s="126" t="s">
        <v>556</v>
      </c>
      <c r="N194" s="127">
        <v>43154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49</v>
      </c>
      <c r="B195" s="102">
        <v>42433</v>
      </c>
      <c r="C195" s="102"/>
      <c r="D195" s="103" t="s">
        <v>193</v>
      </c>
      <c r="E195" s="104" t="s">
        <v>580</v>
      </c>
      <c r="F195" s="105">
        <v>437.5</v>
      </c>
      <c r="G195" s="104"/>
      <c r="H195" s="104">
        <v>504.5</v>
      </c>
      <c r="I195" s="122">
        <v>522</v>
      </c>
      <c r="J195" s="123" t="s">
        <v>648</v>
      </c>
      <c r="K195" s="124">
        <f t="shared" si="98"/>
        <v>67</v>
      </c>
      <c r="L195" s="125">
        <f t="shared" si="99"/>
        <v>0.15314285714285714</v>
      </c>
      <c r="M195" s="126" t="s">
        <v>556</v>
      </c>
      <c r="N195" s="127">
        <v>42480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50</v>
      </c>
      <c r="B196" s="102">
        <v>42438</v>
      </c>
      <c r="C196" s="102"/>
      <c r="D196" s="103" t="s">
        <v>649</v>
      </c>
      <c r="E196" s="104" t="s">
        <v>580</v>
      </c>
      <c r="F196" s="105">
        <v>189.5</v>
      </c>
      <c r="G196" s="104"/>
      <c r="H196" s="104">
        <v>218</v>
      </c>
      <c r="I196" s="122">
        <v>218</v>
      </c>
      <c r="J196" s="123" t="s">
        <v>639</v>
      </c>
      <c r="K196" s="124">
        <f t="shared" si="98"/>
        <v>28.5</v>
      </c>
      <c r="L196" s="125">
        <f t="shared" si="99"/>
        <v>0.15039577836411611</v>
      </c>
      <c r="M196" s="126" t="s">
        <v>556</v>
      </c>
      <c r="N196" s="127">
        <v>43034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323">
        <v>51</v>
      </c>
      <c r="B197" s="111">
        <v>42471</v>
      </c>
      <c r="C197" s="111"/>
      <c r="D197" s="112" t="s">
        <v>650</v>
      </c>
      <c r="E197" s="113" t="s">
        <v>580</v>
      </c>
      <c r="F197" s="114">
        <v>36.5</v>
      </c>
      <c r="G197" s="115"/>
      <c r="H197" s="115">
        <v>15.85</v>
      </c>
      <c r="I197" s="115">
        <v>60</v>
      </c>
      <c r="J197" s="134" t="s">
        <v>651</v>
      </c>
      <c r="K197" s="130">
        <f t="shared" si="98"/>
        <v>-20.65</v>
      </c>
      <c r="L197" s="159">
        <f t="shared" si="99"/>
        <v>-0.5657534246575342</v>
      </c>
      <c r="M197" s="132" t="s">
        <v>620</v>
      </c>
      <c r="N197" s="160">
        <v>43627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52</v>
      </c>
      <c r="B198" s="102">
        <v>42472</v>
      </c>
      <c r="C198" s="102"/>
      <c r="D198" s="103" t="s">
        <v>652</v>
      </c>
      <c r="E198" s="104" t="s">
        <v>580</v>
      </c>
      <c r="F198" s="105">
        <v>93</v>
      </c>
      <c r="G198" s="104"/>
      <c r="H198" s="104">
        <v>149</v>
      </c>
      <c r="I198" s="122">
        <v>140</v>
      </c>
      <c r="J198" s="137" t="s">
        <v>653</v>
      </c>
      <c r="K198" s="124">
        <f t="shared" si="98"/>
        <v>56</v>
      </c>
      <c r="L198" s="125">
        <f t="shared" si="99"/>
        <v>0.60215053763440862</v>
      </c>
      <c r="M198" s="126" t="s">
        <v>556</v>
      </c>
      <c r="N198" s="127">
        <v>42740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53</v>
      </c>
      <c r="B199" s="102">
        <v>42472</v>
      </c>
      <c r="C199" s="102"/>
      <c r="D199" s="103" t="s">
        <v>654</v>
      </c>
      <c r="E199" s="104" t="s">
        <v>580</v>
      </c>
      <c r="F199" s="105">
        <v>130</v>
      </c>
      <c r="G199" s="104"/>
      <c r="H199" s="104">
        <v>150</v>
      </c>
      <c r="I199" s="122" t="s">
        <v>655</v>
      </c>
      <c r="J199" s="123" t="s">
        <v>639</v>
      </c>
      <c r="K199" s="124">
        <f t="shared" si="98"/>
        <v>20</v>
      </c>
      <c r="L199" s="125">
        <f t="shared" si="99"/>
        <v>0.15384615384615385</v>
      </c>
      <c r="M199" s="126" t="s">
        <v>556</v>
      </c>
      <c r="N199" s="127">
        <v>42564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54</v>
      </c>
      <c r="B200" s="102">
        <v>42473</v>
      </c>
      <c r="C200" s="102"/>
      <c r="D200" s="103" t="s">
        <v>344</v>
      </c>
      <c r="E200" s="104" t="s">
        <v>580</v>
      </c>
      <c r="F200" s="105">
        <v>196</v>
      </c>
      <c r="G200" s="104"/>
      <c r="H200" s="104">
        <v>299</v>
      </c>
      <c r="I200" s="122">
        <v>299</v>
      </c>
      <c r="J200" s="123" t="s">
        <v>639</v>
      </c>
      <c r="K200" s="124">
        <v>103</v>
      </c>
      <c r="L200" s="125">
        <v>0.52551020408163296</v>
      </c>
      <c r="M200" s="126" t="s">
        <v>556</v>
      </c>
      <c r="N200" s="127">
        <v>42620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55</v>
      </c>
      <c r="B201" s="102">
        <v>42473</v>
      </c>
      <c r="C201" s="102"/>
      <c r="D201" s="103" t="s">
        <v>713</v>
      </c>
      <c r="E201" s="104" t="s">
        <v>580</v>
      </c>
      <c r="F201" s="105">
        <v>88</v>
      </c>
      <c r="G201" s="104"/>
      <c r="H201" s="104">
        <v>103</v>
      </c>
      <c r="I201" s="122">
        <v>103</v>
      </c>
      <c r="J201" s="123" t="s">
        <v>639</v>
      </c>
      <c r="K201" s="124">
        <v>15</v>
      </c>
      <c r="L201" s="125">
        <v>0.170454545454545</v>
      </c>
      <c r="M201" s="126" t="s">
        <v>556</v>
      </c>
      <c r="N201" s="127">
        <v>42530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56</v>
      </c>
      <c r="B202" s="102">
        <v>42492</v>
      </c>
      <c r="C202" s="102"/>
      <c r="D202" s="103" t="s">
        <v>656</v>
      </c>
      <c r="E202" s="104" t="s">
        <v>580</v>
      </c>
      <c r="F202" s="105">
        <v>127.5</v>
      </c>
      <c r="G202" s="104"/>
      <c r="H202" s="104">
        <v>148</v>
      </c>
      <c r="I202" s="122" t="s">
        <v>657</v>
      </c>
      <c r="J202" s="123" t="s">
        <v>639</v>
      </c>
      <c r="K202" s="124">
        <f>H202-F202</f>
        <v>20.5</v>
      </c>
      <c r="L202" s="125">
        <f>K202/F202</f>
        <v>0.16078431372549021</v>
      </c>
      <c r="M202" s="126" t="s">
        <v>556</v>
      </c>
      <c r="N202" s="127">
        <v>42564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57</v>
      </c>
      <c r="B203" s="102">
        <v>42493</v>
      </c>
      <c r="C203" s="102"/>
      <c r="D203" s="103" t="s">
        <v>658</v>
      </c>
      <c r="E203" s="104" t="s">
        <v>580</v>
      </c>
      <c r="F203" s="105">
        <v>675</v>
      </c>
      <c r="G203" s="104"/>
      <c r="H203" s="104">
        <v>815</v>
      </c>
      <c r="I203" s="122" t="s">
        <v>659</v>
      </c>
      <c r="J203" s="123" t="s">
        <v>639</v>
      </c>
      <c r="K203" s="124">
        <f>H203-F203</f>
        <v>140</v>
      </c>
      <c r="L203" s="125">
        <f>K203/F203</f>
        <v>0.2074074074074074</v>
      </c>
      <c r="M203" s="126" t="s">
        <v>556</v>
      </c>
      <c r="N203" s="127">
        <v>43154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7">
        <v>58</v>
      </c>
      <c r="B204" s="106">
        <v>42522</v>
      </c>
      <c r="C204" s="106"/>
      <c r="D204" s="107" t="s">
        <v>714</v>
      </c>
      <c r="E204" s="108" t="s">
        <v>580</v>
      </c>
      <c r="F204" s="109">
        <v>500</v>
      </c>
      <c r="G204" s="109"/>
      <c r="H204" s="110">
        <v>232.5</v>
      </c>
      <c r="I204" s="128" t="s">
        <v>715</v>
      </c>
      <c r="J204" s="129" t="s">
        <v>716</v>
      </c>
      <c r="K204" s="130">
        <f>H204-F204</f>
        <v>-267.5</v>
      </c>
      <c r="L204" s="131">
        <f>K204/F204</f>
        <v>-0.53500000000000003</v>
      </c>
      <c r="M204" s="132" t="s">
        <v>620</v>
      </c>
      <c r="N204" s="133">
        <v>43735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59</v>
      </c>
      <c r="B205" s="102">
        <v>42527</v>
      </c>
      <c r="C205" s="102"/>
      <c r="D205" s="103" t="s">
        <v>660</v>
      </c>
      <c r="E205" s="104" t="s">
        <v>580</v>
      </c>
      <c r="F205" s="105">
        <v>110</v>
      </c>
      <c r="G205" s="104"/>
      <c r="H205" s="104">
        <v>126.5</v>
      </c>
      <c r="I205" s="122">
        <v>125</v>
      </c>
      <c r="J205" s="123" t="s">
        <v>589</v>
      </c>
      <c r="K205" s="124">
        <f>H205-F205</f>
        <v>16.5</v>
      </c>
      <c r="L205" s="125">
        <f>K205/F205</f>
        <v>0.15</v>
      </c>
      <c r="M205" s="126" t="s">
        <v>556</v>
      </c>
      <c r="N205" s="127">
        <v>42552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60</v>
      </c>
      <c r="B206" s="102">
        <v>42538</v>
      </c>
      <c r="C206" s="102"/>
      <c r="D206" s="103" t="s">
        <v>661</v>
      </c>
      <c r="E206" s="104" t="s">
        <v>580</v>
      </c>
      <c r="F206" s="105">
        <v>44</v>
      </c>
      <c r="G206" s="104"/>
      <c r="H206" s="104">
        <v>69.5</v>
      </c>
      <c r="I206" s="122">
        <v>69.5</v>
      </c>
      <c r="J206" s="123" t="s">
        <v>662</v>
      </c>
      <c r="K206" s="124">
        <f>H206-F206</f>
        <v>25.5</v>
      </c>
      <c r="L206" s="125">
        <f>K206/F206</f>
        <v>0.57954545454545459</v>
      </c>
      <c r="M206" s="126" t="s">
        <v>556</v>
      </c>
      <c r="N206" s="127">
        <v>42977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61</v>
      </c>
      <c r="B207" s="102">
        <v>42549</v>
      </c>
      <c r="C207" s="102"/>
      <c r="D207" s="144" t="s">
        <v>717</v>
      </c>
      <c r="E207" s="104" t="s">
        <v>580</v>
      </c>
      <c r="F207" s="105">
        <v>262.5</v>
      </c>
      <c r="G207" s="104"/>
      <c r="H207" s="104">
        <v>340</v>
      </c>
      <c r="I207" s="122">
        <v>333</v>
      </c>
      <c r="J207" s="123" t="s">
        <v>718</v>
      </c>
      <c r="K207" s="124">
        <v>77.5</v>
      </c>
      <c r="L207" s="125">
        <v>0.29523809523809502</v>
      </c>
      <c r="M207" s="126" t="s">
        <v>556</v>
      </c>
      <c r="N207" s="127">
        <v>43017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62</v>
      </c>
      <c r="B208" s="102">
        <v>42549</v>
      </c>
      <c r="C208" s="102"/>
      <c r="D208" s="144" t="s">
        <v>719</v>
      </c>
      <c r="E208" s="104" t="s">
        <v>580</v>
      </c>
      <c r="F208" s="105">
        <v>840</v>
      </c>
      <c r="G208" s="104"/>
      <c r="H208" s="104">
        <v>1230</v>
      </c>
      <c r="I208" s="122">
        <v>1230</v>
      </c>
      <c r="J208" s="123" t="s">
        <v>639</v>
      </c>
      <c r="K208" s="124">
        <v>390</v>
      </c>
      <c r="L208" s="125">
        <v>0.46428571428571402</v>
      </c>
      <c r="M208" s="126" t="s">
        <v>556</v>
      </c>
      <c r="N208" s="127">
        <v>42649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4">
        <v>63</v>
      </c>
      <c r="B209" s="139">
        <v>42556</v>
      </c>
      <c r="C209" s="139"/>
      <c r="D209" s="140" t="s">
        <v>663</v>
      </c>
      <c r="E209" s="141" t="s">
        <v>580</v>
      </c>
      <c r="F209" s="142">
        <v>395</v>
      </c>
      <c r="G209" s="143"/>
      <c r="H209" s="143">
        <f>(468.5+342.5)/2</f>
        <v>405.5</v>
      </c>
      <c r="I209" s="143">
        <v>510</v>
      </c>
      <c r="J209" s="161" t="s">
        <v>664</v>
      </c>
      <c r="K209" s="162">
        <f t="shared" ref="K209:K215" si="100">H209-F209</f>
        <v>10.5</v>
      </c>
      <c r="L209" s="163">
        <f t="shared" ref="L209:L215" si="101">K209/F209</f>
        <v>2.6582278481012658E-2</v>
      </c>
      <c r="M209" s="164" t="s">
        <v>665</v>
      </c>
      <c r="N209" s="165">
        <v>43606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7">
        <v>64</v>
      </c>
      <c r="B210" s="106">
        <v>42584</v>
      </c>
      <c r="C210" s="106"/>
      <c r="D210" s="107" t="s">
        <v>666</v>
      </c>
      <c r="E210" s="108" t="s">
        <v>557</v>
      </c>
      <c r="F210" s="109">
        <f>169.5-12.8</f>
        <v>156.69999999999999</v>
      </c>
      <c r="G210" s="109"/>
      <c r="H210" s="110">
        <v>77</v>
      </c>
      <c r="I210" s="128" t="s">
        <v>667</v>
      </c>
      <c r="J210" s="341" t="s">
        <v>795</v>
      </c>
      <c r="K210" s="130">
        <f t="shared" si="100"/>
        <v>-79.699999999999989</v>
      </c>
      <c r="L210" s="131">
        <f t="shared" si="101"/>
        <v>-0.50861518825781749</v>
      </c>
      <c r="M210" s="132" t="s">
        <v>620</v>
      </c>
      <c r="N210" s="133">
        <v>43522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7">
        <v>65</v>
      </c>
      <c r="B211" s="106">
        <v>42586</v>
      </c>
      <c r="C211" s="106"/>
      <c r="D211" s="107" t="s">
        <v>668</v>
      </c>
      <c r="E211" s="108" t="s">
        <v>580</v>
      </c>
      <c r="F211" s="109">
        <v>400</v>
      </c>
      <c r="G211" s="109"/>
      <c r="H211" s="110">
        <v>305</v>
      </c>
      <c r="I211" s="128">
        <v>475</v>
      </c>
      <c r="J211" s="129" t="s">
        <v>669</v>
      </c>
      <c r="K211" s="130">
        <f t="shared" si="100"/>
        <v>-95</v>
      </c>
      <c r="L211" s="131">
        <f t="shared" si="101"/>
        <v>-0.23749999999999999</v>
      </c>
      <c r="M211" s="132" t="s">
        <v>620</v>
      </c>
      <c r="N211" s="133">
        <v>43606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66</v>
      </c>
      <c r="B212" s="102">
        <v>42593</v>
      </c>
      <c r="C212" s="102"/>
      <c r="D212" s="103" t="s">
        <v>670</v>
      </c>
      <c r="E212" s="104" t="s">
        <v>580</v>
      </c>
      <c r="F212" s="105">
        <v>86.5</v>
      </c>
      <c r="G212" s="104"/>
      <c r="H212" s="104">
        <v>130</v>
      </c>
      <c r="I212" s="122">
        <v>130</v>
      </c>
      <c r="J212" s="137" t="s">
        <v>671</v>
      </c>
      <c r="K212" s="124">
        <f t="shared" si="100"/>
        <v>43.5</v>
      </c>
      <c r="L212" s="125">
        <f t="shared" si="101"/>
        <v>0.50289017341040465</v>
      </c>
      <c r="M212" s="126" t="s">
        <v>556</v>
      </c>
      <c r="N212" s="127">
        <v>43091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7">
        <v>67</v>
      </c>
      <c r="B213" s="106">
        <v>42600</v>
      </c>
      <c r="C213" s="106"/>
      <c r="D213" s="107" t="s">
        <v>367</v>
      </c>
      <c r="E213" s="108" t="s">
        <v>580</v>
      </c>
      <c r="F213" s="109">
        <v>133.5</v>
      </c>
      <c r="G213" s="109"/>
      <c r="H213" s="110">
        <v>126.5</v>
      </c>
      <c r="I213" s="128">
        <v>178</v>
      </c>
      <c r="J213" s="129" t="s">
        <v>672</v>
      </c>
      <c r="K213" s="130">
        <f t="shared" si="100"/>
        <v>-7</v>
      </c>
      <c r="L213" s="131">
        <f t="shared" si="101"/>
        <v>-5.2434456928838954E-2</v>
      </c>
      <c r="M213" s="132" t="s">
        <v>620</v>
      </c>
      <c r="N213" s="133">
        <v>42615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68</v>
      </c>
      <c r="B214" s="102">
        <v>42613</v>
      </c>
      <c r="C214" s="102"/>
      <c r="D214" s="103" t="s">
        <v>673</v>
      </c>
      <c r="E214" s="104" t="s">
        <v>580</v>
      </c>
      <c r="F214" s="105">
        <v>560</v>
      </c>
      <c r="G214" s="104"/>
      <c r="H214" s="104">
        <v>725</v>
      </c>
      <c r="I214" s="122">
        <v>725</v>
      </c>
      <c r="J214" s="123" t="s">
        <v>582</v>
      </c>
      <c r="K214" s="124">
        <f t="shared" si="100"/>
        <v>165</v>
      </c>
      <c r="L214" s="125">
        <f t="shared" si="101"/>
        <v>0.29464285714285715</v>
      </c>
      <c r="M214" s="126" t="s">
        <v>556</v>
      </c>
      <c r="N214" s="127">
        <v>42456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69</v>
      </c>
      <c r="B215" s="102">
        <v>42614</v>
      </c>
      <c r="C215" s="102"/>
      <c r="D215" s="103" t="s">
        <v>674</v>
      </c>
      <c r="E215" s="104" t="s">
        <v>580</v>
      </c>
      <c r="F215" s="105">
        <v>160.5</v>
      </c>
      <c r="G215" s="104"/>
      <c r="H215" s="104">
        <v>210</v>
      </c>
      <c r="I215" s="122">
        <v>210</v>
      </c>
      <c r="J215" s="123" t="s">
        <v>582</v>
      </c>
      <c r="K215" s="124">
        <f t="shared" si="100"/>
        <v>49.5</v>
      </c>
      <c r="L215" s="125">
        <f t="shared" si="101"/>
        <v>0.30841121495327101</v>
      </c>
      <c r="M215" s="126" t="s">
        <v>556</v>
      </c>
      <c r="N215" s="127">
        <v>42871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70</v>
      </c>
      <c r="B216" s="102">
        <v>42646</v>
      </c>
      <c r="C216" s="102"/>
      <c r="D216" s="144" t="s">
        <v>390</v>
      </c>
      <c r="E216" s="104" t="s">
        <v>580</v>
      </c>
      <c r="F216" s="105">
        <v>430</v>
      </c>
      <c r="G216" s="104"/>
      <c r="H216" s="104">
        <v>596</v>
      </c>
      <c r="I216" s="122">
        <v>575</v>
      </c>
      <c r="J216" s="123" t="s">
        <v>720</v>
      </c>
      <c r="K216" s="124">
        <v>166</v>
      </c>
      <c r="L216" s="125">
        <v>0.38604651162790699</v>
      </c>
      <c r="M216" s="126" t="s">
        <v>556</v>
      </c>
      <c r="N216" s="127">
        <v>42769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71</v>
      </c>
      <c r="B217" s="102">
        <v>42657</v>
      </c>
      <c r="C217" s="102"/>
      <c r="D217" s="103" t="s">
        <v>675</v>
      </c>
      <c r="E217" s="104" t="s">
        <v>580</v>
      </c>
      <c r="F217" s="105">
        <v>280</v>
      </c>
      <c r="G217" s="104"/>
      <c r="H217" s="104">
        <v>345</v>
      </c>
      <c r="I217" s="122">
        <v>345</v>
      </c>
      <c r="J217" s="123" t="s">
        <v>582</v>
      </c>
      <c r="K217" s="124">
        <f t="shared" ref="K217:K222" si="102">H217-F217</f>
        <v>65</v>
      </c>
      <c r="L217" s="125">
        <f>K217/F217</f>
        <v>0.23214285714285715</v>
      </c>
      <c r="M217" s="126" t="s">
        <v>556</v>
      </c>
      <c r="N217" s="127">
        <v>42814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72</v>
      </c>
      <c r="B218" s="102">
        <v>42657</v>
      </c>
      <c r="C218" s="102"/>
      <c r="D218" s="103" t="s">
        <v>676</v>
      </c>
      <c r="E218" s="104" t="s">
        <v>580</v>
      </c>
      <c r="F218" s="105">
        <v>245</v>
      </c>
      <c r="G218" s="104"/>
      <c r="H218" s="104">
        <v>325.5</v>
      </c>
      <c r="I218" s="122">
        <v>330</v>
      </c>
      <c r="J218" s="123" t="s">
        <v>677</v>
      </c>
      <c r="K218" s="124">
        <f t="shared" si="102"/>
        <v>80.5</v>
      </c>
      <c r="L218" s="125">
        <f>K218/F218</f>
        <v>0.32857142857142857</v>
      </c>
      <c r="M218" s="126" t="s">
        <v>556</v>
      </c>
      <c r="N218" s="127">
        <v>42769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73</v>
      </c>
      <c r="B219" s="102">
        <v>42660</v>
      </c>
      <c r="C219" s="102"/>
      <c r="D219" s="103" t="s">
        <v>340</v>
      </c>
      <c r="E219" s="104" t="s">
        <v>580</v>
      </c>
      <c r="F219" s="105">
        <v>125</v>
      </c>
      <c r="G219" s="104"/>
      <c r="H219" s="104">
        <v>160</v>
      </c>
      <c r="I219" s="122">
        <v>160</v>
      </c>
      <c r="J219" s="123" t="s">
        <v>639</v>
      </c>
      <c r="K219" s="124">
        <f t="shared" si="102"/>
        <v>35</v>
      </c>
      <c r="L219" s="125">
        <v>0.28000000000000003</v>
      </c>
      <c r="M219" s="126" t="s">
        <v>556</v>
      </c>
      <c r="N219" s="127">
        <v>42803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74</v>
      </c>
      <c r="B220" s="102">
        <v>42660</v>
      </c>
      <c r="C220" s="102"/>
      <c r="D220" s="103" t="s">
        <v>455</v>
      </c>
      <c r="E220" s="104" t="s">
        <v>580</v>
      </c>
      <c r="F220" s="105">
        <v>114</v>
      </c>
      <c r="G220" s="104"/>
      <c r="H220" s="104">
        <v>145</v>
      </c>
      <c r="I220" s="122">
        <v>145</v>
      </c>
      <c r="J220" s="123" t="s">
        <v>639</v>
      </c>
      <c r="K220" s="124">
        <f t="shared" si="102"/>
        <v>31</v>
      </c>
      <c r="L220" s="125">
        <f>K220/F220</f>
        <v>0.27192982456140352</v>
      </c>
      <c r="M220" s="126" t="s">
        <v>556</v>
      </c>
      <c r="N220" s="127">
        <v>42859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75</v>
      </c>
      <c r="B221" s="102">
        <v>42660</v>
      </c>
      <c r="C221" s="102"/>
      <c r="D221" s="103" t="s">
        <v>678</v>
      </c>
      <c r="E221" s="104" t="s">
        <v>580</v>
      </c>
      <c r="F221" s="105">
        <v>212</v>
      </c>
      <c r="G221" s="104"/>
      <c r="H221" s="104">
        <v>280</v>
      </c>
      <c r="I221" s="122">
        <v>276</v>
      </c>
      <c r="J221" s="123" t="s">
        <v>679</v>
      </c>
      <c r="K221" s="124">
        <f t="shared" si="102"/>
        <v>68</v>
      </c>
      <c r="L221" s="125">
        <f>K221/F221</f>
        <v>0.32075471698113206</v>
      </c>
      <c r="M221" s="126" t="s">
        <v>556</v>
      </c>
      <c r="N221" s="127">
        <v>42858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76</v>
      </c>
      <c r="B222" s="102">
        <v>42678</v>
      </c>
      <c r="C222" s="102"/>
      <c r="D222" s="103" t="s">
        <v>149</v>
      </c>
      <c r="E222" s="104" t="s">
        <v>580</v>
      </c>
      <c r="F222" s="105">
        <v>155</v>
      </c>
      <c r="G222" s="104"/>
      <c r="H222" s="104">
        <v>210</v>
      </c>
      <c r="I222" s="122">
        <v>210</v>
      </c>
      <c r="J222" s="123" t="s">
        <v>680</v>
      </c>
      <c r="K222" s="124">
        <f t="shared" si="102"/>
        <v>55</v>
      </c>
      <c r="L222" s="125">
        <f>K222/F222</f>
        <v>0.35483870967741937</v>
      </c>
      <c r="M222" s="126" t="s">
        <v>556</v>
      </c>
      <c r="N222" s="127">
        <v>42944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7">
        <v>77</v>
      </c>
      <c r="B223" s="106">
        <v>42710</v>
      </c>
      <c r="C223" s="106"/>
      <c r="D223" s="107" t="s">
        <v>721</v>
      </c>
      <c r="E223" s="108" t="s">
        <v>580</v>
      </c>
      <c r="F223" s="109">
        <v>150.5</v>
      </c>
      <c r="G223" s="109"/>
      <c r="H223" s="110">
        <v>72.5</v>
      </c>
      <c r="I223" s="128">
        <v>174</v>
      </c>
      <c r="J223" s="129" t="s">
        <v>722</v>
      </c>
      <c r="K223" s="130">
        <v>-78</v>
      </c>
      <c r="L223" s="131">
        <v>-0.51827242524916906</v>
      </c>
      <c r="M223" s="132" t="s">
        <v>620</v>
      </c>
      <c r="N223" s="133">
        <v>43333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78</v>
      </c>
      <c r="B224" s="102">
        <v>42712</v>
      </c>
      <c r="C224" s="102"/>
      <c r="D224" s="103" t="s">
        <v>123</v>
      </c>
      <c r="E224" s="104" t="s">
        <v>580</v>
      </c>
      <c r="F224" s="105">
        <v>380</v>
      </c>
      <c r="G224" s="104"/>
      <c r="H224" s="104">
        <v>478</v>
      </c>
      <c r="I224" s="122">
        <v>468</v>
      </c>
      <c r="J224" s="123" t="s">
        <v>639</v>
      </c>
      <c r="K224" s="124">
        <f>H224-F224</f>
        <v>98</v>
      </c>
      <c r="L224" s="125">
        <f>K224/F224</f>
        <v>0.25789473684210529</v>
      </c>
      <c r="M224" s="126" t="s">
        <v>556</v>
      </c>
      <c r="N224" s="127">
        <v>43025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79</v>
      </c>
      <c r="B225" s="102">
        <v>42734</v>
      </c>
      <c r="C225" s="102"/>
      <c r="D225" s="103" t="s">
        <v>244</v>
      </c>
      <c r="E225" s="104" t="s">
        <v>580</v>
      </c>
      <c r="F225" s="105">
        <v>305</v>
      </c>
      <c r="G225" s="104"/>
      <c r="H225" s="104">
        <v>375</v>
      </c>
      <c r="I225" s="122">
        <v>375</v>
      </c>
      <c r="J225" s="123" t="s">
        <v>639</v>
      </c>
      <c r="K225" s="124">
        <f>H225-F225</f>
        <v>70</v>
      </c>
      <c r="L225" s="125">
        <f>K225/F225</f>
        <v>0.22950819672131148</v>
      </c>
      <c r="M225" s="126" t="s">
        <v>556</v>
      </c>
      <c r="N225" s="127">
        <v>42768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80</v>
      </c>
      <c r="B226" s="102">
        <v>42739</v>
      </c>
      <c r="C226" s="102"/>
      <c r="D226" s="103" t="s">
        <v>342</v>
      </c>
      <c r="E226" s="104" t="s">
        <v>580</v>
      </c>
      <c r="F226" s="105">
        <v>99.5</v>
      </c>
      <c r="G226" s="104"/>
      <c r="H226" s="104">
        <v>158</v>
      </c>
      <c r="I226" s="122">
        <v>158</v>
      </c>
      <c r="J226" s="123" t="s">
        <v>639</v>
      </c>
      <c r="K226" s="124">
        <f>H226-F226</f>
        <v>58.5</v>
      </c>
      <c r="L226" s="125">
        <f>K226/F226</f>
        <v>0.5879396984924623</v>
      </c>
      <c r="M226" s="126" t="s">
        <v>556</v>
      </c>
      <c r="N226" s="127">
        <v>42898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81</v>
      </c>
      <c r="B227" s="102">
        <v>42739</v>
      </c>
      <c r="C227" s="102"/>
      <c r="D227" s="103" t="s">
        <v>342</v>
      </c>
      <c r="E227" s="104" t="s">
        <v>580</v>
      </c>
      <c r="F227" s="105">
        <v>99.5</v>
      </c>
      <c r="G227" s="104"/>
      <c r="H227" s="104">
        <v>158</v>
      </c>
      <c r="I227" s="122">
        <v>158</v>
      </c>
      <c r="J227" s="123" t="s">
        <v>639</v>
      </c>
      <c r="K227" s="124">
        <v>58.5</v>
      </c>
      <c r="L227" s="125">
        <v>0.58793969849246197</v>
      </c>
      <c r="M227" s="126" t="s">
        <v>556</v>
      </c>
      <c r="N227" s="127">
        <v>42898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82</v>
      </c>
      <c r="B228" s="102">
        <v>42786</v>
      </c>
      <c r="C228" s="102"/>
      <c r="D228" s="103" t="s">
        <v>166</v>
      </c>
      <c r="E228" s="104" t="s">
        <v>580</v>
      </c>
      <c r="F228" s="105">
        <v>140.5</v>
      </c>
      <c r="G228" s="104"/>
      <c r="H228" s="104">
        <v>220</v>
      </c>
      <c r="I228" s="122">
        <v>220</v>
      </c>
      <c r="J228" s="123" t="s">
        <v>639</v>
      </c>
      <c r="K228" s="124">
        <f>H228-F228</f>
        <v>79.5</v>
      </c>
      <c r="L228" s="125">
        <f>K228/F228</f>
        <v>0.5658362989323843</v>
      </c>
      <c r="M228" s="126" t="s">
        <v>556</v>
      </c>
      <c r="N228" s="127">
        <v>42864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83</v>
      </c>
      <c r="B229" s="102">
        <v>42786</v>
      </c>
      <c r="C229" s="102"/>
      <c r="D229" s="103" t="s">
        <v>723</v>
      </c>
      <c r="E229" s="104" t="s">
        <v>580</v>
      </c>
      <c r="F229" s="105">
        <v>202.5</v>
      </c>
      <c r="G229" s="104"/>
      <c r="H229" s="104">
        <v>234</v>
      </c>
      <c r="I229" s="122">
        <v>234</v>
      </c>
      <c r="J229" s="123" t="s">
        <v>639</v>
      </c>
      <c r="K229" s="124">
        <v>31.5</v>
      </c>
      <c r="L229" s="125">
        <v>0.155555555555556</v>
      </c>
      <c r="M229" s="126" t="s">
        <v>556</v>
      </c>
      <c r="N229" s="127">
        <v>42836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84</v>
      </c>
      <c r="B230" s="102">
        <v>42818</v>
      </c>
      <c r="C230" s="102"/>
      <c r="D230" s="103" t="s">
        <v>517</v>
      </c>
      <c r="E230" s="104" t="s">
        <v>580</v>
      </c>
      <c r="F230" s="105">
        <v>300.5</v>
      </c>
      <c r="G230" s="104"/>
      <c r="H230" s="104">
        <v>417.5</v>
      </c>
      <c r="I230" s="122">
        <v>420</v>
      </c>
      <c r="J230" s="123" t="s">
        <v>681</v>
      </c>
      <c r="K230" s="124">
        <f>H230-F230</f>
        <v>117</v>
      </c>
      <c r="L230" s="125">
        <f>K230/F230</f>
        <v>0.38935108153078202</v>
      </c>
      <c r="M230" s="126" t="s">
        <v>556</v>
      </c>
      <c r="N230" s="127">
        <v>43070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85</v>
      </c>
      <c r="B231" s="102">
        <v>42818</v>
      </c>
      <c r="C231" s="102"/>
      <c r="D231" s="103" t="s">
        <v>719</v>
      </c>
      <c r="E231" s="104" t="s">
        <v>580</v>
      </c>
      <c r="F231" s="105">
        <v>850</v>
      </c>
      <c r="G231" s="104"/>
      <c r="H231" s="104">
        <v>1042.5</v>
      </c>
      <c r="I231" s="122">
        <v>1023</v>
      </c>
      <c r="J231" s="123" t="s">
        <v>724</v>
      </c>
      <c r="K231" s="124">
        <v>192.5</v>
      </c>
      <c r="L231" s="125">
        <v>0.22647058823529401</v>
      </c>
      <c r="M231" s="126" t="s">
        <v>556</v>
      </c>
      <c r="N231" s="127">
        <v>42830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86</v>
      </c>
      <c r="B232" s="102">
        <v>42830</v>
      </c>
      <c r="C232" s="102"/>
      <c r="D232" s="103" t="s">
        <v>471</v>
      </c>
      <c r="E232" s="104" t="s">
        <v>580</v>
      </c>
      <c r="F232" s="105">
        <v>785</v>
      </c>
      <c r="G232" s="104"/>
      <c r="H232" s="104">
        <v>930</v>
      </c>
      <c r="I232" s="122">
        <v>920</v>
      </c>
      <c r="J232" s="123" t="s">
        <v>682</v>
      </c>
      <c r="K232" s="124">
        <f>H232-F232</f>
        <v>145</v>
      </c>
      <c r="L232" s="125">
        <f>K232/F232</f>
        <v>0.18471337579617833</v>
      </c>
      <c r="M232" s="126" t="s">
        <v>556</v>
      </c>
      <c r="N232" s="127">
        <v>42976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87</v>
      </c>
      <c r="B233" s="106">
        <v>42831</v>
      </c>
      <c r="C233" s="106"/>
      <c r="D233" s="107" t="s">
        <v>725</v>
      </c>
      <c r="E233" s="108" t="s">
        <v>580</v>
      </c>
      <c r="F233" s="109">
        <v>40</v>
      </c>
      <c r="G233" s="109"/>
      <c r="H233" s="110">
        <v>13.1</v>
      </c>
      <c r="I233" s="128">
        <v>60</v>
      </c>
      <c r="J233" s="134" t="s">
        <v>726</v>
      </c>
      <c r="K233" s="130">
        <v>-26.9</v>
      </c>
      <c r="L233" s="131">
        <v>-0.67249999999999999</v>
      </c>
      <c r="M233" s="132" t="s">
        <v>620</v>
      </c>
      <c r="N233" s="133">
        <v>43138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88</v>
      </c>
      <c r="B234" s="102">
        <v>42837</v>
      </c>
      <c r="C234" s="102"/>
      <c r="D234" s="103" t="s">
        <v>87</v>
      </c>
      <c r="E234" s="104" t="s">
        <v>580</v>
      </c>
      <c r="F234" s="105">
        <v>289.5</v>
      </c>
      <c r="G234" s="104"/>
      <c r="H234" s="104">
        <v>354</v>
      </c>
      <c r="I234" s="122">
        <v>360</v>
      </c>
      <c r="J234" s="123" t="s">
        <v>683</v>
      </c>
      <c r="K234" s="124">
        <f t="shared" ref="K234:K242" si="103">H234-F234</f>
        <v>64.5</v>
      </c>
      <c r="L234" s="125">
        <f t="shared" ref="L234:L242" si="104">K234/F234</f>
        <v>0.22279792746113988</v>
      </c>
      <c r="M234" s="126" t="s">
        <v>556</v>
      </c>
      <c r="N234" s="127">
        <v>43040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89</v>
      </c>
      <c r="B235" s="102">
        <v>42845</v>
      </c>
      <c r="C235" s="102"/>
      <c r="D235" s="103" t="s">
        <v>416</v>
      </c>
      <c r="E235" s="104" t="s">
        <v>580</v>
      </c>
      <c r="F235" s="105">
        <v>700</v>
      </c>
      <c r="G235" s="104"/>
      <c r="H235" s="104">
        <v>840</v>
      </c>
      <c r="I235" s="122">
        <v>840</v>
      </c>
      <c r="J235" s="123" t="s">
        <v>684</v>
      </c>
      <c r="K235" s="124">
        <f t="shared" si="103"/>
        <v>140</v>
      </c>
      <c r="L235" s="125">
        <f t="shared" si="104"/>
        <v>0.2</v>
      </c>
      <c r="M235" s="126" t="s">
        <v>556</v>
      </c>
      <c r="N235" s="127">
        <v>42893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90</v>
      </c>
      <c r="B236" s="102">
        <v>42887</v>
      </c>
      <c r="C236" s="102"/>
      <c r="D236" s="144" t="s">
        <v>353</v>
      </c>
      <c r="E236" s="104" t="s">
        <v>580</v>
      </c>
      <c r="F236" s="105">
        <v>130</v>
      </c>
      <c r="G236" s="104"/>
      <c r="H236" s="104">
        <v>144.25</v>
      </c>
      <c r="I236" s="122">
        <v>170</v>
      </c>
      <c r="J236" s="123" t="s">
        <v>685</v>
      </c>
      <c r="K236" s="124">
        <f t="shared" si="103"/>
        <v>14.25</v>
      </c>
      <c r="L236" s="125">
        <f t="shared" si="104"/>
        <v>0.10961538461538461</v>
      </c>
      <c r="M236" s="126" t="s">
        <v>556</v>
      </c>
      <c r="N236" s="127">
        <v>43675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91</v>
      </c>
      <c r="B237" s="102">
        <v>42901</v>
      </c>
      <c r="C237" s="102"/>
      <c r="D237" s="144" t="s">
        <v>686</v>
      </c>
      <c r="E237" s="104" t="s">
        <v>580</v>
      </c>
      <c r="F237" s="105">
        <v>214.5</v>
      </c>
      <c r="G237" s="104"/>
      <c r="H237" s="104">
        <v>262</v>
      </c>
      <c r="I237" s="122">
        <v>262</v>
      </c>
      <c r="J237" s="123" t="s">
        <v>687</v>
      </c>
      <c r="K237" s="124">
        <f t="shared" si="103"/>
        <v>47.5</v>
      </c>
      <c r="L237" s="125">
        <f t="shared" si="104"/>
        <v>0.22144522144522144</v>
      </c>
      <c r="M237" s="126" t="s">
        <v>556</v>
      </c>
      <c r="N237" s="127">
        <v>42977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92</v>
      </c>
      <c r="B238" s="150">
        <v>42933</v>
      </c>
      <c r="C238" s="150"/>
      <c r="D238" s="151" t="s">
        <v>688</v>
      </c>
      <c r="E238" s="152" t="s">
        <v>580</v>
      </c>
      <c r="F238" s="153">
        <v>370</v>
      </c>
      <c r="G238" s="152"/>
      <c r="H238" s="152">
        <v>447.5</v>
      </c>
      <c r="I238" s="169">
        <v>450</v>
      </c>
      <c r="J238" s="209" t="s">
        <v>639</v>
      </c>
      <c r="K238" s="124">
        <f t="shared" si="103"/>
        <v>77.5</v>
      </c>
      <c r="L238" s="171">
        <f t="shared" si="104"/>
        <v>0.20945945945945946</v>
      </c>
      <c r="M238" s="172" t="s">
        <v>556</v>
      </c>
      <c r="N238" s="173">
        <v>43035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93</v>
      </c>
      <c r="B239" s="150">
        <v>42943</v>
      </c>
      <c r="C239" s="150"/>
      <c r="D239" s="151" t="s">
        <v>164</v>
      </c>
      <c r="E239" s="152" t="s">
        <v>580</v>
      </c>
      <c r="F239" s="153">
        <v>657.5</v>
      </c>
      <c r="G239" s="152"/>
      <c r="H239" s="152">
        <v>825</v>
      </c>
      <c r="I239" s="169">
        <v>820</v>
      </c>
      <c r="J239" s="209" t="s">
        <v>639</v>
      </c>
      <c r="K239" s="124">
        <f t="shared" si="103"/>
        <v>167.5</v>
      </c>
      <c r="L239" s="171">
        <f t="shared" si="104"/>
        <v>0.25475285171102663</v>
      </c>
      <c r="M239" s="172" t="s">
        <v>556</v>
      </c>
      <c r="N239" s="173">
        <v>43090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94</v>
      </c>
      <c r="B240" s="102">
        <v>42964</v>
      </c>
      <c r="C240" s="102"/>
      <c r="D240" s="103" t="s">
        <v>357</v>
      </c>
      <c r="E240" s="104" t="s">
        <v>580</v>
      </c>
      <c r="F240" s="105">
        <v>605</v>
      </c>
      <c r="G240" s="104"/>
      <c r="H240" s="104">
        <v>750</v>
      </c>
      <c r="I240" s="122">
        <v>750</v>
      </c>
      <c r="J240" s="123" t="s">
        <v>682</v>
      </c>
      <c r="K240" s="124">
        <f t="shared" si="103"/>
        <v>145</v>
      </c>
      <c r="L240" s="125">
        <f t="shared" si="104"/>
        <v>0.23966942148760331</v>
      </c>
      <c r="M240" s="126" t="s">
        <v>556</v>
      </c>
      <c r="N240" s="127">
        <v>43027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5">
        <v>95</v>
      </c>
      <c r="B241" s="145">
        <v>42979</v>
      </c>
      <c r="C241" s="145"/>
      <c r="D241" s="146" t="s">
        <v>475</v>
      </c>
      <c r="E241" s="147" t="s">
        <v>580</v>
      </c>
      <c r="F241" s="148">
        <v>255</v>
      </c>
      <c r="G241" s="149"/>
      <c r="H241" s="149">
        <v>217.25</v>
      </c>
      <c r="I241" s="149">
        <v>320</v>
      </c>
      <c r="J241" s="166" t="s">
        <v>689</v>
      </c>
      <c r="K241" s="130">
        <f t="shared" si="103"/>
        <v>-37.75</v>
      </c>
      <c r="L241" s="167">
        <f t="shared" si="104"/>
        <v>-0.14803921568627451</v>
      </c>
      <c r="M241" s="132" t="s">
        <v>620</v>
      </c>
      <c r="N241" s="168">
        <v>43661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96</v>
      </c>
      <c r="B242" s="102">
        <v>42997</v>
      </c>
      <c r="C242" s="102"/>
      <c r="D242" s="103" t="s">
        <v>690</v>
      </c>
      <c r="E242" s="104" t="s">
        <v>580</v>
      </c>
      <c r="F242" s="105">
        <v>215</v>
      </c>
      <c r="G242" s="104"/>
      <c r="H242" s="104">
        <v>258</v>
      </c>
      <c r="I242" s="122">
        <v>258</v>
      </c>
      <c r="J242" s="123" t="s">
        <v>639</v>
      </c>
      <c r="K242" s="124">
        <f t="shared" si="103"/>
        <v>43</v>
      </c>
      <c r="L242" s="125">
        <f t="shared" si="104"/>
        <v>0.2</v>
      </c>
      <c r="M242" s="126" t="s">
        <v>556</v>
      </c>
      <c r="N242" s="127">
        <v>43040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97</v>
      </c>
      <c r="B243" s="102">
        <v>42997</v>
      </c>
      <c r="C243" s="102"/>
      <c r="D243" s="103" t="s">
        <v>690</v>
      </c>
      <c r="E243" s="104" t="s">
        <v>580</v>
      </c>
      <c r="F243" s="105">
        <v>215</v>
      </c>
      <c r="G243" s="104"/>
      <c r="H243" s="104">
        <v>258</v>
      </c>
      <c r="I243" s="122">
        <v>258</v>
      </c>
      <c r="J243" s="209" t="s">
        <v>639</v>
      </c>
      <c r="K243" s="124">
        <v>43</v>
      </c>
      <c r="L243" s="125">
        <v>0.2</v>
      </c>
      <c r="M243" s="126" t="s">
        <v>556</v>
      </c>
      <c r="N243" s="127">
        <v>43040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98</v>
      </c>
      <c r="B244" s="190">
        <v>42998</v>
      </c>
      <c r="C244" s="190"/>
      <c r="D244" s="332" t="s">
        <v>780</v>
      </c>
      <c r="E244" s="191" t="s">
        <v>580</v>
      </c>
      <c r="F244" s="192">
        <v>75</v>
      </c>
      <c r="G244" s="191"/>
      <c r="H244" s="191">
        <v>90</v>
      </c>
      <c r="I244" s="210">
        <v>90</v>
      </c>
      <c r="J244" s="123" t="s">
        <v>691</v>
      </c>
      <c r="K244" s="124">
        <f t="shared" ref="K244:K249" si="105">H244-F244</f>
        <v>15</v>
      </c>
      <c r="L244" s="125">
        <f t="shared" ref="L244:L249" si="106">K244/F244</f>
        <v>0.2</v>
      </c>
      <c r="M244" s="126" t="s">
        <v>556</v>
      </c>
      <c r="N244" s="127">
        <v>43019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8">
        <v>99</v>
      </c>
      <c r="B245" s="150">
        <v>43011</v>
      </c>
      <c r="C245" s="150"/>
      <c r="D245" s="151" t="s">
        <v>692</v>
      </c>
      <c r="E245" s="152" t="s">
        <v>580</v>
      </c>
      <c r="F245" s="153">
        <v>315</v>
      </c>
      <c r="G245" s="152"/>
      <c r="H245" s="152">
        <v>392</v>
      </c>
      <c r="I245" s="169">
        <v>384</v>
      </c>
      <c r="J245" s="209" t="s">
        <v>693</v>
      </c>
      <c r="K245" s="124">
        <f t="shared" si="105"/>
        <v>77</v>
      </c>
      <c r="L245" s="171">
        <f t="shared" si="106"/>
        <v>0.24444444444444444</v>
      </c>
      <c r="M245" s="172" t="s">
        <v>556</v>
      </c>
      <c r="N245" s="173">
        <v>43017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8">
        <v>100</v>
      </c>
      <c r="B246" s="150">
        <v>43013</v>
      </c>
      <c r="C246" s="150"/>
      <c r="D246" s="151" t="s">
        <v>694</v>
      </c>
      <c r="E246" s="152" t="s">
        <v>580</v>
      </c>
      <c r="F246" s="153">
        <v>145</v>
      </c>
      <c r="G246" s="152"/>
      <c r="H246" s="152">
        <v>179</v>
      </c>
      <c r="I246" s="169">
        <v>180</v>
      </c>
      <c r="J246" s="209" t="s">
        <v>570</v>
      </c>
      <c r="K246" s="124">
        <f t="shared" si="105"/>
        <v>34</v>
      </c>
      <c r="L246" s="171">
        <f t="shared" si="106"/>
        <v>0.23448275862068965</v>
      </c>
      <c r="M246" s="172" t="s">
        <v>556</v>
      </c>
      <c r="N246" s="173">
        <v>43025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8">
        <v>101</v>
      </c>
      <c r="B247" s="150">
        <v>43014</v>
      </c>
      <c r="C247" s="150"/>
      <c r="D247" s="151" t="s">
        <v>330</v>
      </c>
      <c r="E247" s="152" t="s">
        <v>580</v>
      </c>
      <c r="F247" s="153">
        <v>256</v>
      </c>
      <c r="G247" s="152"/>
      <c r="H247" s="152">
        <v>323</v>
      </c>
      <c r="I247" s="169">
        <v>320</v>
      </c>
      <c r="J247" s="209" t="s">
        <v>639</v>
      </c>
      <c r="K247" s="124">
        <f t="shared" si="105"/>
        <v>67</v>
      </c>
      <c r="L247" s="171">
        <f t="shared" si="106"/>
        <v>0.26171875</v>
      </c>
      <c r="M247" s="172" t="s">
        <v>556</v>
      </c>
      <c r="N247" s="173">
        <v>43067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8">
        <v>102</v>
      </c>
      <c r="B248" s="150">
        <v>43017</v>
      </c>
      <c r="C248" s="150"/>
      <c r="D248" s="151" t="s">
        <v>350</v>
      </c>
      <c r="E248" s="152" t="s">
        <v>580</v>
      </c>
      <c r="F248" s="153">
        <v>137.5</v>
      </c>
      <c r="G248" s="152"/>
      <c r="H248" s="152">
        <v>184</v>
      </c>
      <c r="I248" s="169">
        <v>183</v>
      </c>
      <c r="J248" s="170" t="s">
        <v>695</v>
      </c>
      <c r="K248" s="124">
        <f t="shared" si="105"/>
        <v>46.5</v>
      </c>
      <c r="L248" s="171">
        <f t="shared" si="106"/>
        <v>0.33818181818181819</v>
      </c>
      <c r="M248" s="172" t="s">
        <v>556</v>
      </c>
      <c r="N248" s="173">
        <v>43108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103</v>
      </c>
      <c r="B249" s="150">
        <v>43018</v>
      </c>
      <c r="C249" s="150"/>
      <c r="D249" s="151" t="s">
        <v>696</v>
      </c>
      <c r="E249" s="152" t="s">
        <v>580</v>
      </c>
      <c r="F249" s="153">
        <v>125.5</v>
      </c>
      <c r="G249" s="152"/>
      <c r="H249" s="152">
        <v>158</v>
      </c>
      <c r="I249" s="169">
        <v>155</v>
      </c>
      <c r="J249" s="170" t="s">
        <v>697</v>
      </c>
      <c r="K249" s="124">
        <f t="shared" si="105"/>
        <v>32.5</v>
      </c>
      <c r="L249" s="171">
        <f t="shared" si="106"/>
        <v>0.25896414342629481</v>
      </c>
      <c r="M249" s="172" t="s">
        <v>556</v>
      </c>
      <c r="N249" s="173">
        <v>43067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104</v>
      </c>
      <c r="B250" s="150">
        <v>43018</v>
      </c>
      <c r="C250" s="150"/>
      <c r="D250" s="151" t="s">
        <v>727</v>
      </c>
      <c r="E250" s="152" t="s">
        <v>580</v>
      </c>
      <c r="F250" s="153">
        <v>895</v>
      </c>
      <c r="G250" s="152"/>
      <c r="H250" s="152">
        <v>1122.5</v>
      </c>
      <c r="I250" s="169">
        <v>1078</v>
      </c>
      <c r="J250" s="170" t="s">
        <v>728</v>
      </c>
      <c r="K250" s="124">
        <v>227.5</v>
      </c>
      <c r="L250" s="171">
        <v>0.25418994413407803</v>
      </c>
      <c r="M250" s="172" t="s">
        <v>556</v>
      </c>
      <c r="N250" s="173">
        <v>43117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105</v>
      </c>
      <c r="B251" s="150">
        <v>43020</v>
      </c>
      <c r="C251" s="150"/>
      <c r="D251" s="151" t="s">
        <v>338</v>
      </c>
      <c r="E251" s="152" t="s">
        <v>580</v>
      </c>
      <c r="F251" s="153">
        <v>525</v>
      </c>
      <c r="G251" s="152"/>
      <c r="H251" s="152">
        <v>629</v>
      </c>
      <c r="I251" s="169">
        <v>629</v>
      </c>
      <c r="J251" s="209" t="s">
        <v>639</v>
      </c>
      <c r="K251" s="124">
        <v>104</v>
      </c>
      <c r="L251" s="171">
        <v>0.19809523809523799</v>
      </c>
      <c r="M251" s="172" t="s">
        <v>556</v>
      </c>
      <c r="N251" s="173">
        <v>43119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106</v>
      </c>
      <c r="B252" s="150">
        <v>43046</v>
      </c>
      <c r="C252" s="150"/>
      <c r="D252" s="151" t="s">
        <v>379</v>
      </c>
      <c r="E252" s="152" t="s">
        <v>580</v>
      </c>
      <c r="F252" s="153">
        <v>740</v>
      </c>
      <c r="G252" s="152"/>
      <c r="H252" s="152">
        <v>892.5</v>
      </c>
      <c r="I252" s="169">
        <v>900</v>
      </c>
      <c r="J252" s="170" t="s">
        <v>698</v>
      </c>
      <c r="K252" s="124">
        <f>H252-F252</f>
        <v>152.5</v>
      </c>
      <c r="L252" s="171">
        <f>K252/F252</f>
        <v>0.20608108108108109</v>
      </c>
      <c r="M252" s="172" t="s">
        <v>556</v>
      </c>
      <c r="N252" s="173">
        <v>43052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6">
        <v>107</v>
      </c>
      <c r="B253" s="102">
        <v>43073</v>
      </c>
      <c r="C253" s="102"/>
      <c r="D253" s="103" t="s">
        <v>699</v>
      </c>
      <c r="E253" s="104" t="s">
        <v>580</v>
      </c>
      <c r="F253" s="105">
        <v>118.5</v>
      </c>
      <c r="G253" s="104"/>
      <c r="H253" s="104">
        <v>143.5</v>
      </c>
      <c r="I253" s="122">
        <v>145</v>
      </c>
      <c r="J253" s="137" t="s">
        <v>700</v>
      </c>
      <c r="K253" s="124">
        <f>H253-F253</f>
        <v>25</v>
      </c>
      <c r="L253" s="125">
        <f>K253/F253</f>
        <v>0.2109704641350211</v>
      </c>
      <c r="M253" s="126" t="s">
        <v>556</v>
      </c>
      <c r="N253" s="127">
        <v>43097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7">
        <v>108</v>
      </c>
      <c r="B254" s="106">
        <v>43090</v>
      </c>
      <c r="C254" s="106"/>
      <c r="D254" s="154" t="s">
        <v>420</v>
      </c>
      <c r="E254" s="108" t="s">
        <v>580</v>
      </c>
      <c r="F254" s="109">
        <v>715</v>
      </c>
      <c r="G254" s="109"/>
      <c r="H254" s="110">
        <v>500</v>
      </c>
      <c r="I254" s="128">
        <v>872</v>
      </c>
      <c r="J254" s="134" t="s">
        <v>701</v>
      </c>
      <c r="K254" s="130">
        <f>H254-F254</f>
        <v>-215</v>
      </c>
      <c r="L254" s="131">
        <f>K254/F254</f>
        <v>-0.30069930069930068</v>
      </c>
      <c r="M254" s="132" t="s">
        <v>620</v>
      </c>
      <c r="N254" s="133">
        <v>43670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109</v>
      </c>
      <c r="B255" s="102">
        <v>43098</v>
      </c>
      <c r="C255" s="102"/>
      <c r="D255" s="103" t="s">
        <v>692</v>
      </c>
      <c r="E255" s="104" t="s">
        <v>580</v>
      </c>
      <c r="F255" s="105">
        <v>435</v>
      </c>
      <c r="G255" s="104"/>
      <c r="H255" s="104">
        <v>542.5</v>
      </c>
      <c r="I255" s="122">
        <v>539</v>
      </c>
      <c r="J255" s="137" t="s">
        <v>639</v>
      </c>
      <c r="K255" s="124">
        <v>107.5</v>
      </c>
      <c r="L255" s="125">
        <v>0.247126436781609</v>
      </c>
      <c r="M255" s="126" t="s">
        <v>556</v>
      </c>
      <c r="N255" s="127">
        <v>43206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6">
        <v>110</v>
      </c>
      <c r="B256" s="102">
        <v>43098</v>
      </c>
      <c r="C256" s="102"/>
      <c r="D256" s="103" t="s">
        <v>530</v>
      </c>
      <c r="E256" s="104" t="s">
        <v>580</v>
      </c>
      <c r="F256" s="105">
        <v>885</v>
      </c>
      <c r="G256" s="104"/>
      <c r="H256" s="104">
        <v>1090</v>
      </c>
      <c r="I256" s="122">
        <v>1084</v>
      </c>
      <c r="J256" s="137" t="s">
        <v>639</v>
      </c>
      <c r="K256" s="124">
        <v>205</v>
      </c>
      <c r="L256" s="125">
        <v>0.23163841807909599</v>
      </c>
      <c r="M256" s="126" t="s">
        <v>556</v>
      </c>
      <c r="N256" s="127">
        <v>43213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6">
        <v>111</v>
      </c>
      <c r="B257" s="317">
        <v>43192</v>
      </c>
      <c r="C257" s="317"/>
      <c r="D257" s="112" t="s">
        <v>709</v>
      </c>
      <c r="E257" s="318" t="s">
        <v>580</v>
      </c>
      <c r="F257" s="319">
        <v>478.5</v>
      </c>
      <c r="G257" s="318"/>
      <c r="H257" s="318">
        <v>442</v>
      </c>
      <c r="I257" s="320">
        <v>613</v>
      </c>
      <c r="J257" s="341" t="s">
        <v>797</v>
      </c>
      <c r="K257" s="130">
        <f>H257-F257</f>
        <v>-36.5</v>
      </c>
      <c r="L257" s="131">
        <f>K257/F257</f>
        <v>-7.6280041797283177E-2</v>
      </c>
      <c r="M257" s="132" t="s">
        <v>620</v>
      </c>
      <c r="N257" s="133">
        <v>43762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7">
        <v>112</v>
      </c>
      <c r="B258" s="106">
        <v>43194</v>
      </c>
      <c r="C258" s="106"/>
      <c r="D258" s="331" t="s">
        <v>779</v>
      </c>
      <c r="E258" s="108" t="s">
        <v>580</v>
      </c>
      <c r="F258" s="109">
        <f>141.5-7.3</f>
        <v>134.19999999999999</v>
      </c>
      <c r="G258" s="109"/>
      <c r="H258" s="110">
        <v>77</v>
      </c>
      <c r="I258" s="128">
        <v>180</v>
      </c>
      <c r="J258" s="341" t="s">
        <v>796</v>
      </c>
      <c r="K258" s="130">
        <f>H258-F258</f>
        <v>-57.199999999999989</v>
      </c>
      <c r="L258" s="131">
        <f>K258/F258</f>
        <v>-0.42622950819672129</v>
      </c>
      <c r="M258" s="132" t="s">
        <v>620</v>
      </c>
      <c r="N258" s="133">
        <v>43522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7">
        <v>113</v>
      </c>
      <c r="B259" s="106">
        <v>43209</v>
      </c>
      <c r="C259" s="106"/>
      <c r="D259" s="107" t="s">
        <v>702</v>
      </c>
      <c r="E259" s="108" t="s">
        <v>580</v>
      </c>
      <c r="F259" s="109">
        <v>430</v>
      </c>
      <c r="G259" s="109"/>
      <c r="H259" s="110">
        <v>220</v>
      </c>
      <c r="I259" s="128">
        <v>537</v>
      </c>
      <c r="J259" s="134" t="s">
        <v>703</v>
      </c>
      <c r="K259" s="130">
        <f>H259-F259</f>
        <v>-210</v>
      </c>
      <c r="L259" s="131">
        <f>K259/F259</f>
        <v>-0.48837209302325579</v>
      </c>
      <c r="M259" s="132" t="s">
        <v>620</v>
      </c>
      <c r="N259" s="133">
        <v>43252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114</v>
      </c>
      <c r="B260" s="190">
        <v>43220</v>
      </c>
      <c r="C260" s="190"/>
      <c r="D260" s="151" t="s">
        <v>380</v>
      </c>
      <c r="E260" s="191" t="s">
        <v>580</v>
      </c>
      <c r="F260" s="191">
        <v>153.5</v>
      </c>
      <c r="G260" s="191"/>
      <c r="H260" s="191">
        <v>196</v>
      </c>
      <c r="I260" s="210">
        <v>196</v>
      </c>
      <c r="J260" s="137" t="s">
        <v>812</v>
      </c>
      <c r="K260" s="124">
        <f>H260-F260</f>
        <v>42.5</v>
      </c>
      <c r="L260" s="125">
        <f>K260/F260</f>
        <v>0.27687296416938112</v>
      </c>
      <c r="M260" s="126" t="s">
        <v>556</v>
      </c>
      <c r="N260" s="322">
        <v>43605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7">
        <v>115</v>
      </c>
      <c r="B261" s="106">
        <v>43306</v>
      </c>
      <c r="C261" s="106"/>
      <c r="D261" s="107" t="s">
        <v>725</v>
      </c>
      <c r="E261" s="108" t="s">
        <v>580</v>
      </c>
      <c r="F261" s="109">
        <v>27.5</v>
      </c>
      <c r="G261" s="109"/>
      <c r="H261" s="110">
        <v>13.1</v>
      </c>
      <c r="I261" s="128">
        <v>60</v>
      </c>
      <c r="J261" s="134" t="s">
        <v>729</v>
      </c>
      <c r="K261" s="130">
        <v>-14.4</v>
      </c>
      <c r="L261" s="131">
        <v>-0.52363636363636401</v>
      </c>
      <c r="M261" s="132" t="s">
        <v>620</v>
      </c>
      <c r="N261" s="133">
        <v>43138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6">
        <v>116</v>
      </c>
      <c r="B262" s="317">
        <v>43318</v>
      </c>
      <c r="C262" s="317"/>
      <c r="D262" s="112" t="s">
        <v>704</v>
      </c>
      <c r="E262" s="318" t="s">
        <v>580</v>
      </c>
      <c r="F262" s="318">
        <v>148.5</v>
      </c>
      <c r="G262" s="318"/>
      <c r="H262" s="318">
        <v>102</v>
      </c>
      <c r="I262" s="320">
        <v>182</v>
      </c>
      <c r="J262" s="134" t="s">
        <v>811</v>
      </c>
      <c r="K262" s="130">
        <f>H262-F262</f>
        <v>-46.5</v>
      </c>
      <c r="L262" s="131">
        <f>K262/F262</f>
        <v>-0.31313131313131315</v>
      </c>
      <c r="M262" s="132" t="s">
        <v>620</v>
      </c>
      <c r="N262" s="133">
        <v>43661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6">
        <v>117</v>
      </c>
      <c r="B263" s="102">
        <v>43335</v>
      </c>
      <c r="C263" s="102"/>
      <c r="D263" s="103" t="s">
        <v>730</v>
      </c>
      <c r="E263" s="104" t="s">
        <v>580</v>
      </c>
      <c r="F263" s="152">
        <v>285</v>
      </c>
      <c r="G263" s="104"/>
      <c r="H263" s="104">
        <v>355</v>
      </c>
      <c r="I263" s="122">
        <v>364</v>
      </c>
      <c r="J263" s="137" t="s">
        <v>731</v>
      </c>
      <c r="K263" s="124">
        <v>70</v>
      </c>
      <c r="L263" s="125">
        <v>0.24561403508771901</v>
      </c>
      <c r="M263" s="126" t="s">
        <v>556</v>
      </c>
      <c r="N263" s="127">
        <v>43455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6">
        <v>118</v>
      </c>
      <c r="B264" s="102">
        <v>43341</v>
      </c>
      <c r="C264" s="102"/>
      <c r="D264" s="103" t="s">
        <v>370</v>
      </c>
      <c r="E264" s="104" t="s">
        <v>580</v>
      </c>
      <c r="F264" s="152">
        <v>525</v>
      </c>
      <c r="G264" s="104"/>
      <c r="H264" s="104">
        <v>585</v>
      </c>
      <c r="I264" s="122">
        <v>635</v>
      </c>
      <c r="J264" s="137" t="s">
        <v>705</v>
      </c>
      <c r="K264" s="124">
        <f t="shared" ref="K264:K276" si="107">H264-F264</f>
        <v>60</v>
      </c>
      <c r="L264" s="125">
        <f t="shared" ref="L264:L276" si="108">K264/F264</f>
        <v>0.11428571428571428</v>
      </c>
      <c r="M264" s="126" t="s">
        <v>556</v>
      </c>
      <c r="N264" s="127">
        <v>43662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6">
        <v>119</v>
      </c>
      <c r="B265" s="102">
        <v>43395</v>
      </c>
      <c r="C265" s="102"/>
      <c r="D265" s="103" t="s">
        <v>357</v>
      </c>
      <c r="E265" s="104" t="s">
        <v>580</v>
      </c>
      <c r="F265" s="152">
        <v>475</v>
      </c>
      <c r="G265" s="104"/>
      <c r="H265" s="104">
        <v>574</v>
      </c>
      <c r="I265" s="122">
        <v>570</v>
      </c>
      <c r="J265" s="137" t="s">
        <v>639</v>
      </c>
      <c r="K265" s="124">
        <f t="shared" si="107"/>
        <v>99</v>
      </c>
      <c r="L265" s="125">
        <f t="shared" si="108"/>
        <v>0.20842105263157895</v>
      </c>
      <c r="M265" s="126" t="s">
        <v>556</v>
      </c>
      <c r="N265" s="127">
        <v>43403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8">
        <v>120</v>
      </c>
      <c r="B266" s="150">
        <v>43397</v>
      </c>
      <c r="C266" s="150"/>
      <c r="D266" s="357" t="s">
        <v>377</v>
      </c>
      <c r="E266" s="152" t="s">
        <v>580</v>
      </c>
      <c r="F266" s="152">
        <v>707.5</v>
      </c>
      <c r="G266" s="152"/>
      <c r="H266" s="152">
        <v>872</v>
      </c>
      <c r="I266" s="169">
        <v>872</v>
      </c>
      <c r="J266" s="170" t="s">
        <v>639</v>
      </c>
      <c r="K266" s="124">
        <f t="shared" si="107"/>
        <v>164.5</v>
      </c>
      <c r="L266" s="171">
        <f t="shared" si="108"/>
        <v>0.23250883392226149</v>
      </c>
      <c r="M266" s="172" t="s">
        <v>556</v>
      </c>
      <c r="N266" s="173">
        <v>43482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8">
        <v>121</v>
      </c>
      <c r="B267" s="150">
        <v>43398</v>
      </c>
      <c r="C267" s="150"/>
      <c r="D267" s="357" t="s">
        <v>339</v>
      </c>
      <c r="E267" s="152" t="s">
        <v>580</v>
      </c>
      <c r="F267" s="152">
        <v>162</v>
      </c>
      <c r="G267" s="152"/>
      <c r="H267" s="152">
        <v>204</v>
      </c>
      <c r="I267" s="169">
        <v>209</v>
      </c>
      <c r="J267" s="170" t="s">
        <v>810</v>
      </c>
      <c r="K267" s="124">
        <f t="shared" si="107"/>
        <v>42</v>
      </c>
      <c r="L267" s="171">
        <f t="shared" si="108"/>
        <v>0.25925925925925924</v>
      </c>
      <c r="M267" s="172" t="s">
        <v>556</v>
      </c>
      <c r="N267" s="173">
        <v>43539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122</v>
      </c>
      <c r="B268" s="190">
        <v>43399</v>
      </c>
      <c r="C268" s="190"/>
      <c r="D268" s="151" t="s">
        <v>465</v>
      </c>
      <c r="E268" s="191" t="s">
        <v>580</v>
      </c>
      <c r="F268" s="191">
        <v>240</v>
      </c>
      <c r="G268" s="191"/>
      <c r="H268" s="191">
        <v>297</v>
      </c>
      <c r="I268" s="210">
        <v>297</v>
      </c>
      <c r="J268" s="170" t="s">
        <v>639</v>
      </c>
      <c r="K268" s="211">
        <f t="shared" si="107"/>
        <v>57</v>
      </c>
      <c r="L268" s="212">
        <f t="shared" si="108"/>
        <v>0.23749999999999999</v>
      </c>
      <c r="M268" s="213" t="s">
        <v>556</v>
      </c>
      <c r="N268" s="214">
        <v>43417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6">
        <v>123</v>
      </c>
      <c r="B269" s="102">
        <v>43439</v>
      </c>
      <c r="C269" s="102"/>
      <c r="D269" s="144" t="s">
        <v>706</v>
      </c>
      <c r="E269" s="104" t="s">
        <v>580</v>
      </c>
      <c r="F269" s="104">
        <v>202.5</v>
      </c>
      <c r="G269" s="104"/>
      <c r="H269" s="104">
        <v>255</v>
      </c>
      <c r="I269" s="122">
        <v>252</v>
      </c>
      <c r="J269" s="137" t="s">
        <v>639</v>
      </c>
      <c r="K269" s="124">
        <f t="shared" si="107"/>
        <v>52.5</v>
      </c>
      <c r="L269" s="125">
        <f t="shared" si="108"/>
        <v>0.25925925925925924</v>
      </c>
      <c r="M269" s="126" t="s">
        <v>556</v>
      </c>
      <c r="N269" s="127">
        <v>43542</v>
      </c>
      <c r="O269" s="54"/>
      <c r="P269" s="13"/>
      <c r="Q269" s="13"/>
      <c r="R269" s="90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124</v>
      </c>
      <c r="B270" s="190">
        <v>43465</v>
      </c>
      <c r="C270" s="102"/>
      <c r="D270" s="357" t="s">
        <v>402</v>
      </c>
      <c r="E270" s="191" t="s">
        <v>580</v>
      </c>
      <c r="F270" s="191">
        <v>710</v>
      </c>
      <c r="G270" s="191"/>
      <c r="H270" s="191">
        <v>866</v>
      </c>
      <c r="I270" s="210">
        <v>866</v>
      </c>
      <c r="J270" s="170" t="s">
        <v>639</v>
      </c>
      <c r="K270" s="124">
        <f t="shared" si="107"/>
        <v>156</v>
      </c>
      <c r="L270" s="125">
        <f t="shared" si="108"/>
        <v>0.21971830985915494</v>
      </c>
      <c r="M270" s="126" t="s">
        <v>556</v>
      </c>
      <c r="N270" s="322">
        <v>43553</v>
      </c>
      <c r="O270" s="54"/>
      <c r="P270" s="13"/>
      <c r="Q270" s="13"/>
      <c r="R270" s="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125</v>
      </c>
      <c r="B271" s="190">
        <v>43522</v>
      </c>
      <c r="C271" s="190"/>
      <c r="D271" s="357" t="s">
        <v>139</v>
      </c>
      <c r="E271" s="191" t="s">
        <v>580</v>
      </c>
      <c r="F271" s="191">
        <v>337.25</v>
      </c>
      <c r="G271" s="191"/>
      <c r="H271" s="191">
        <v>398.5</v>
      </c>
      <c r="I271" s="210">
        <v>411</v>
      </c>
      <c r="J271" s="137" t="s">
        <v>809</v>
      </c>
      <c r="K271" s="124">
        <f t="shared" si="107"/>
        <v>61.25</v>
      </c>
      <c r="L271" s="125">
        <f t="shared" si="108"/>
        <v>0.1816160118606375</v>
      </c>
      <c r="M271" s="126" t="s">
        <v>556</v>
      </c>
      <c r="N271" s="322">
        <v>43760</v>
      </c>
      <c r="O271" s="54"/>
      <c r="P271" s="13"/>
      <c r="Q271" s="13"/>
      <c r="R271" s="90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27">
        <v>126</v>
      </c>
      <c r="B272" s="155">
        <v>43559</v>
      </c>
      <c r="C272" s="155"/>
      <c r="D272" s="156" t="s">
        <v>394</v>
      </c>
      <c r="E272" s="157" t="s">
        <v>580</v>
      </c>
      <c r="F272" s="157">
        <v>130</v>
      </c>
      <c r="G272" s="157"/>
      <c r="H272" s="157">
        <v>65</v>
      </c>
      <c r="I272" s="174">
        <v>158</v>
      </c>
      <c r="J272" s="134" t="s">
        <v>707</v>
      </c>
      <c r="K272" s="130">
        <f t="shared" si="107"/>
        <v>-65</v>
      </c>
      <c r="L272" s="131">
        <f t="shared" si="108"/>
        <v>-0.5</v>
      </c>
      <c r="M272" s="132" t="s">
        <v>620</v>
      </c>
      <c r="N272" s="133">
        <v>43726</v>
      </c>
      <c r="O272" s="54"/>
      <c r="P272" s="13"/>
      <c r="Q272" s="13"/>
      <c r="R272" s="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28">
        <v>127</v>
      </c>
      <c r="B273" s="175">
        <v>43017</v>
      </c>
      <c r="C273" s="175"/>
      <c r="D273" s="176" t="s">
        <v>166</v>
      </c>
      <c r="E273" s="177" t="s">
        <v>580</v>
      </c>
      <c r="F273" s="178">
        <v>141.5</v>
      </c>
      <c r="G273" s="179"/>
      <c r="H273" s="179">
        <v>183.5</v>
      </c>
      <c r="I273" s="179">
        <v>210</v>
      </c>
      <c r="J273" s="200" t="s">
        <v>801</v>
      </c>
      <c r="K273" s="201">
        <f t="shared" si="107"/>
        <v>42</v>
      </c>
      <c r="L273" s="202">
        <f t="shared" si="108"/>
        <v>0.29681978798586572</v>
      </c>
      <c r="M273" s="178" t="s">
        <v>556</v>
      </c>
      <c r="N273" s="203">
        <v>43042</v>
      </c>
      <c r="O273" s="54"/>
      <c r="P273" s="13"/>
      <c r="Q273" s="13"/>
      <c r="R273" s="90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7">
        <v>128</v>
      </c>
      <c r="B274" s="155">
        <v>43074</v>
      </c>
      <c r="C274" s="155"/>
      <c r="D274" s="156" t="s">
        <v>295</v>
      </c>
      <c r="E274" s="157" t="s">
        <v>580</v>
      </c>
      <c r="F274" s="158">
        <v>172</v>
      </c>
      <c r="G274" s="157"/>
      <c r="H274" s="157">
        <v>155.25</v>
      </c>
      <c r="I274" s="174">
        <v>230</v>
      </c>
      <c r="J274" s="341" t="s">
        <v>794</v>
      </c>
      <c r="K274" s="130">
        <f t="shared" ref="K274" si="109">H274-F274</f>
        <v>-16.75</v>
      </c>
      <c r="L274" s="131">
        <f t="shared" ref="L274" si="110">K274/F274</f>
        <v>-9.7383720930232565E-2</v>
      </c>
      <c r="M274" s="132" t="s">
        <v>620</v>
      </c>
      <c r="N274" s="133">
        <v>43787</v>
      </c>
      <c r="O274" s="54"/>
      <c r="P274" s="13"/>
      <c r="Q274" s="13"/>
      <c r="R274" s="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129</v>
      </c>
      <c r="B275" s="190">
        <v>43398</v>
      </c>
      <c r="C275" s="190"/>
      <c r="D275" s="151" t="s">
        <v>103</v>
      </c>
      <c r="E275" s="191" t="s">
        <v>580</v>
      </c>
      <c r="F275" s="191">
        <v>698.5</v>
      </c>
      <c r="G275" s="191"/>
      <c r="H275" s="191">
        <v>890</v>
      </c>
      <c r="I275" s="210">
        <v>890</v>
      </c>
      <c r="J275" s="137" t="s">
        <v>925</v>
      </c>
      <c r="K275" s="124">
        <f t="shared" si="107"/>
        <v>191.5</v>
      </c>
      <c r="L275" s="125">
        <f t="shared" si="108"/>
        <v>0.27415891195418757</v>
      </c>
      <c r="M275" s="126" t="s">
        <v>556</v>
      </c>
      <c r="N275" s="322">
        <v>44328</v>
      </c>
      <c r="O275" s="54"/>
      <c r="P275" s="13"/>
      <c r="Q275" s="13"/>
      <c r="R275" s="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130</v>
      </c>
      <c r="B276" s="190">
        <v>42877</v>
      </c>
      <c r="C276" s="190"/>
      <c r="D276" s="151" t="s">
        <v>369</v>
      </c>
      <c r="E276" s="191" t="s">
        <v>580</v>
      </c>
      <c r="F276" s="191">
        <v>127.6</v>
      </c>
      <c r="G276" s="191"/>
      <c r="H276" s="191">
        <v>138</v>
      </c>
      <c r="I276" s="210">
        <v>190</v>
      </c>
      <c r="J276" s="137" t="s">
        <v>798</v>
      </c>
      <c r="K276" s="124">
        <f t="shared" si="107"/>
        <v>10.400000000000006</v>
      </c>
      <c r="L276" s="125">
        <f t="shared" si="108"/>
        <v>8.1504702194357417E-2</v>
      </c>
      <c r="M276" s="126" t="s">
        <v>556</v>
      </c>
      <c r="N276" s="322">
        <v>43774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131</v>
      </c>
      <c r="B277" s="190">
        <v>43158</v>
      </c>
      <c r="C277" s="190"/>
      <c r="D277" s="151" t="s">
        <v>711</v>
      </c>
      <c r="E277" s="191" t="s">
        <v>580</v>
      </c>
      <c r="F277" s="191">
        <v>317</v>
      </c>
      <c r="G277" s="191"/>
      <c r="H277" s="191">
        <v>382.5</v>
      </c>
      <c r="I277" s="210">
        <v>398</v>
      </c>
      <c r="J277" s="137" t="s">
        <v>836</v>
      </c>
      <c r="K277" s="124">
        <f t="shared" ref="K277" si="111">H277-F277</f>
        <v>65.5</v>
      </c>
      <c r="L277" s="125">
        <f t="shared" ref="L277" si="112">K277/F277</f>
        <v>0.20662460567823343</v>
      </c>
      <c r="M277" s="126" t="s">
        <v>556</v>
      </c>
      <c r="N277" s="322">
        <v>44238</v>
      </c>
      <c r="O277" s="54"/>
      <c r="P277" s="13"/>
      <c r="Q277" s="13"/>
      <c r="R277" s="1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27">
        <v>132</v>
      </c>
      <c r="B278" s="155">
        <v>43164</v>
      </c>
      <c r="C278" s="155"/>
      <c r="D278" s="156" t="s">
        <v>133</v>
      </c>
      <c r="E278" s="157" t="s">
        <v>580</v>
      </c>
      <c r="F278" s="158">
        <f>510-14.4</f>
        <v>495.6</v>
      </c>
      <c r="G278" s="157"/>
      <c r="H278" s="157">
        <v>350</v>
      </c>
      <c r="I278" s="174">
        <v>672</v>
      </c>
      <c r="J278" s="341" t="s">
        <v>803</v>
      </c>
      <c r="K278" s="130">
        <f t="shared" ref="K278" si="113">H278-F278</f>
        <v>-145.60000000000002</v>
      </c>
      <c r="L278" s="131">
        <f t="shared" ref="L278" si="114">K278/F278</f>
        <v>-0.29378531073446329</v>
      </c>
      <c r="M278" s="132" t="s">
        <v>620</v>
      </c>
      <c r="N278" s="133">
        <v>43887</v>
      </c>
      <c r="O278" s="54"/>
      <c r="P278" s="13"/>
      <c r="Q278" s="13"/>
      <c r="R278" s="1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27">
        <v>133</v>
      </c>
      <c r="B279" s="155">
        <v>43237</v>
      </c>
      <c r="C279" s="155"/>
      <c r="D279" s="156" t="s">
        <v>459</v>
      </c>
      <c r="E279" s="157" t="s">
        <v>580</v>
      </c>
      <c r="F279" s="158">
        <v>230.3</v>
      </c>
      <c r="G279" s="157"/>
      <c r="H279" s="157">
        <v>102.5</v>
      </c>
      <c r="I279" s="174">
        <v>348</v>
      </c>
      <c r="J279" s="341" t="s">
        <v>805</v>
      </c>
      <c r="K279" s="130">
        <f t="shared" ref="K279:K280" si="115">H279-F279</f>
        <v>-127.80000000000001</v>
      </c>
      <c r="L279" s="131">
        <f t="shared" ref="L279:L280" si="116">K279/F279</f>
        <v>-0.55492835432045162</v>
      </c>
      <c r="M279" s="132" t="s">
        <v>620</v>
      </c>
      <c r="N279" s="133">
        <v>43896</v>
      </c>
      <c r="O279" s="54"/>
      <c r="P279" s="13"/>
      <c r="Q279" s="13"/>
      <c r="R279" s="3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134</v>
      </c>
      <c r="B280" s="190">
        <v>43258</v>
      </c>
      <c r="C280" s="190"/>
      <c r="D280" s="151" t="s">
        <v>426</v>
      </c>
      <c r="E280" s="191" t="s">
        <v>580</v>
      </c>
      <c r="F280" s="191">
        <f>342.5-5.1</f>
        <v>337.4</v>
      </c>
      <c r="G280" s="191"/>
      <c r="H280" s="191">
        <v>412.5</v>
      </c>
      <c r="I280" s="210">
        <v>439</v>
      </c>
      <c r="J280" s="137" t="s">
        <v>834</v>
      </c>
      <c r="K280" s="124">
        <f t="shared" si="115"/>
        <v>75.100000000000023</v>
      </c>
      <c r="L280" s="125">
        <f t="shared" si="116"/>
        <v>0.22258446947243635</v>
      </c>
      <c r="M280" s="126" t="s">
        <v>556</v>
      </c>
      <c r="N280" s="322">
        <v>44230</v>
      </c>
      <c r="O280" s="54"/>
      <c r="P280" s="13"/>
      <c r="Q280" s="13"/>
      <c r="R280" s="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135</v>
      </c>
      <c r="B281" s="182">
        <v>43285</v>
      </c>
      <c r="C281" s="182"/>
      <c r="D281" s="185" t="s">
        <v>48</v>
      </c>
      <c r="E281" s="183" t="s">
        <v>580</v>
      </c>
      <c r="F281" s="181">
        <f>127.5-5.53</f>
        <v>121.97</v>
      </c>
      <c r="G281" s="183"/>
      <c r="H281" s="183"/>
      <c r="I281" s="204">
        <v>170</v>
      </c>
      <c r="J281" s="216" t="s">
        <v>558</v>
      </c>
      <c r="K281" s="206"/>
      <c r="L281" s="207"/>
      <c r="M281" s="205" t="s">
        <v>558</v>
      </c>
      <c r="N281" s="208"/>
      <c r="O281" s="54"/>
      <c r="P281" s="13"/>
      <c r="Q281" s="13"/>
      <c r="R281" s="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27">
        <v>136</v>
      </c>
      <c r="B282" s="155">
        <v>43294</v>
      </c>
      <c r="C282" s="155"/>
      <c r="D282" s="156" t="s">
        <v>239</v>
      </c>
      <c r="E282" s="157" t="s">
        <v>580</v>
      </c>
      <c r="F282" s="158">
        <v>46.5</v>
      </c>
      <c r="G282" s="157"/>
      <c r="H282" s="157">
        <v>17</v>
      </c>
      <c r="I282" s="174">
        <v>59</v>
      </c>
      <c r="J282" s="341" t="s">
        <v>802</v>
      </c>
      <c r="K282" s="130">
        <f t="shared" ref="K282" si="117">H282-F282</f>
        <v>-29.5</v>
      </c>
      <c r="L282" s="131">
        <f t="shared" ref="L282" si="118">K282/F282</f>
        <v>-0.63440860215053763</v>
      </c>
      <c r="M282" s="132" t="s">
        <v>620</v>
      </c>
      <c r="N282" s="133">
        <v>43887</v>
      </c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29">
        <v>137</v>
      </c>
      <c r="B283" s="180">
        <v>43396</v>
      </c>
      <c r="C283" s="180"/>
      <c r="D283" s="185" t="s">
        <v>404</v>
      </c>
      <c r="E283" s="183" t="s">
        <v>580</v>
      </c>
      <c r="F283" s="184">
        <v>156.5</v>
      </c>
      <c r="G283" s="183"/>
      <c r="H283" s="183"/>
      <c r="I283" s="204">
        <v>191</v>
      </c>
      <c r="J283" s="216" t="s">
        <v>558</v>
      </c>
      <c r="K283" s="206"/>
      <c r="L283" s="207"/>
      <c r="M283" s="205" t="s">
        <v>558</v>
      </c>
      <c r="N283" s="208"/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138</v>
      </c>
      <c r="B284" s="190">
        <v>43439</v>
      </c>
      <c r="C284" s="190"/>
      <c r="D284" s="151" t="s">
        <v>321</v>
      </c>
      <c r="E284" s="191" t="s">
        <v>580</v>
      </c>
      <c r="F284" s="191">
        <v>259.5</v>
      </c>
      <c r="G284" s="191"/>
      <c r="H284" s="191">
        <v>320</v>
      </c>
      <c r="I284" s="210">
        <v>320</v>
      </c>
      <c r="J284" s="137" t="s">
        <v>639</v>
      </c>
      <c r="K284" s="124">
        <f t="shared" ref="K284" si="119">H284-F284</f>
        <v>60.5</v>
      </c>
      <c r="L284" s="125">
        <f t="shared" ref="L284" si="120">K284/F284</f>
        <v>0.23314065510597304</v>
      </c>
      <c r="M284" s="126" t="s">
        <v>556</v>
      </c>
      <c r="N284" s="322">
        <v>44323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7">
        <v>139</v>
      </c>
      <c r="B285" s="155">
        <v>43439</v>
      </c>
      <c r="C285" s="155"/>
      <c r="D285" s="156" t="s">
        <v>732</v>
      </c>
      <c r="E285" s="157" t="s">
        <v>580</v>
      </c>
      <c r="F285" s="157">
        <v>715</v>
      </c>
      <c r="G285" s="157"/>
      <c r="H285" s="157">
        <v>445</v>
      </c>
      <c r="I285" s="174">
        <v>840</v>
      </c>
      <c r="J285" s="134" t="s">
        <v>782</v>
      </c>
      <c r="K285" s="130">
        <f t="shared" ref="K285:K288" si="121">H285-F285</f>
        <v>-270</v>
      </c>
      <c r="L285" s="131">
        <f t="shared" ref="L285:L288" si="122">K285/F285</f>
        <v>-0.3776223776223776</v>
      </c>
      <c r="M285" s="132" t="s">
        <v>620</v>
      </c>
      <c r="N285" s="133">
        <v>43800</v>
      </c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140</v>
      </c>
      <c r="B286" s="190">
        <v>43469</v>
      </c>
      <c r="C286" s="190"/>
      <c r="D286" s="151" t="s">
        <v>143</v>
      </c>
      <c r="E286" s="191" t="s">
        <v>580</v>
      </c>
      <c r="F286" s="191">
        <v>875</v>
      </c>
      <c r="G286" s="191"/>
      <c r="H286" s="191">
        <v>1165</v>
      </c>
      <c r="I286" s="210">
        <v>1185</v>
      </c>
      <c r="J286" s="137" t="s">
        <v>807</v>
      </c>
      <c r="K286" s="124">
        <f t="shared" si="121"/>
        <v>290</v>
      </c>
      <c r="L286" s="125">
        <f t="shared" si="122"/>
        <v>0.33142857142857141</v>
      </c>
      <c r="M286" s="126" t="s">
        <v>556</v>
      </c>
      <c r="N286" s="322">
        <v>43847</v>
      </c>
      <c r="O286" s="54"/>
      <c r="P286" s="13"/>
      <c r="Q286" s="13"/>
      <c r="R286" s="3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141</v>
      </c>
      <c r="B287" s="190">
        <v>43559</v>
      </c>
      <c r="C287" s="190"/>
      <c r="D287" s="357" t="s">
        <v>336</v>
      </c>
      <c r="E287" s="191" t="s">
        <v>580</v>
      </c>
      <c r="F287" s="191">
        <f>387-14.63</f>
        <v>372.37</v>
      </c>
      <c r="G287" s="191"/>
      <c r="H287" s="191">
        <v>490</v>
      </c>
      <c r="I287" s="210">
        <v>490</v>
      </c>
      <c r="J287" s="137" t="s">
        <v>639</v>
      </c>
      <c r="K287" s="124">
        <f t="shared" si="121"/>
        <v>117.63</v>
      </c>
      <c r="L287" s="125">
        <f t="shared" si="122"/>
        <v>0.31589548030185027</v>
      </c>
      <c r="M287" s="126" t="s">
        <v>556</v>
      </c>
      <c r="N287" s="322">
        <v>43850</v>
      </c>
      <c r="O287" s="54"/>
      <c r="P287" s="13"/>
      <c r="Q287" s="13"/>
      <c r="R287" s="3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327">
        <v>142</v>
      </c>
      <c r="B288" s="155">
        <v>43578</v>
      </c>
      <c r="C288" s="155"/>
      <c r="D288" s="156" t="s">
        <v>733</v>
      </c>
      <c r="E288" s="157" t="s">
        <v>557</v>
      </c>
      <c r="F288" s="157">
        <v>220</v>
      </c>
      <c r="G288" s="157"/>
      <c r="H288" s="157">
        <v>127.5</v>
      </c>
      <c r="I288" s="174">
        <v>284</v>
      </c>
      <c r="J288" s="341" t="s">
        <v>806</v>
      </c>
      <c r="K288" s="130">
        <f t="shared" si="121"/>
        <v>-92.5</v>
      </c>
      <c r="L288" s="131">
        <f t="shared" si="122"/>
        <v>-0.42045454545454547</v>
      </c>
      <c r="M288" s="132" t="s">
        <v>620</v>
      </c>
      <c r="N288" s="133">
        <v>43896</v>
      </c>
      <c r="O288" s="54"/>
      <c r="P288" s="13"/>
      <c r="Q288" s="13"/>
      <c r="R288" s="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143</v>
      </c>
      <c r="B289" s="190">
        <v>43622</v>
      </c>
      <c r="C289" s="190"/>
      <c r="D289" s="357" t="s">
        <v>466</v>
      </c>
      <c r="E289" s="191" t="s">
        <v>557</v>
      </c>
      <c r="F289" s="191">
        <v>332.8</v>
      </c>
      <c r="G289" s="191"/>
      <c r="H289" s="191">
        <v>405</v>
      </c>
      <c r="I289" s="210">
        <v>419</v>
      </c>
      <c r="J289" s="137" t="s">
        <v>808</v>
      </c>
      <c r="K289" s="124">
        <f t="shared" ref="K289" si="123">H289-F289</f>
        <v>72.199999999999989</v>
      </c>
      <c r="L289" s="125">
        <f t="shared" ref="L289" si="124">K289/F289</f>
        <v>0.21694711538461534</v>
      </c>
      <c r="M289" s="126" t="s">
        <v>556</v>
      </c>
      <c r="N289" s="322">
        <v>43860</v>
      </c>
      <c r="O289" s="54"/>
      <c r="P289" s="13"/>
      <c r="Q289" s="13"/>
      <c r="R289" s="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40">
        <v>144</v>
      </c>
      <c r="B290" s="139">
        <v>43641</v>
      </c>
      <c r="C290" s="139"/>
      <c r="D290" s="140" t="s">
        <v>137</v>
      </c>
      <c r="E290" s="141" t="s">
        <v>580</v>
      </c>
      <c r="F290" s="142">
        <v>386</v>
      </c>
      <c r="G290" s="143"/>
      <c r="H290" s="143">
        <v>395</v>
      </c>
      <c r="I290" s="143">
        <v>452</v>
      </c>
      <c r="J290" s="161" t="s">
        <v>799</v>
      </c>
      <c r="K290" s="162">
        <f t="shared" ref="K290" si="125">H290-F290</f>
        <v>9</v>
      </c>
      <c r="L290" s="163">
        <f t="shared" ref="L290" si="126">K290/F290</f>
        <v>2.3316062176165803E-2</v>
      </c>
      <c r="M290" s="164" t="s">
        <v>665</v>
      </c>
      <c r="N290" s="165">
        <v>43868</v>
      </c>
      <c r="O290" s="13"/>
      <c r="P290" s="13"/>
      <c r="Q290" s="13"/>
      <c r="R290" s="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330">
        <v>145</v>
      </c>
      <c r="B291" s="180">
        <v>43707</v>
      </c>
      <c r="C291" s="180"/>
      <c r="D291" s="185" t="s">
        <v>255</v>
      </c>
      <c r="E291" s="183" t="s">
        <v>580</v>
      </c>
      <c r="F291" s="183" t="s">
        <v>712</v>
      </c>
      <c r="G291" s="183"/>
      <c r="H291" s="183"/>
      <c r="I291" s="204">
        <v>190</v>
      </c>
      <c r="J291" s="216" t="s">
        <v>558</v>
      </c>
      <c r="K291" s="206"/>
      <c r="L291" s="207"/>
      <c r="M291" s="321" t="s">
        <v>558</v>
      </c>
      <c r="N291" s="208"/>
      <c r="O291" s="13"/>
      <c r="P291" s="13"/>
      <c r="Q291" s="13"/>
      <c r="R291" s="3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146</v>
      </c>
      <c r="B292" s="190">
        <v>43731</v>
      </c>
      <c r="C292" s="190"/>
      <c r="D292" s="151" t="s">
        <v>418</v>
      </c>
      <c r="E292" s="191" t="s">
        <v>580</v>
      </c>
      <c r="F292" s="191">
        <v>235</v>
      </c>
      <c r="G292" s="191"/>
      <c r="H292" s="191">
        <v>295</v>
      </c>
      <c r="I292" s="210">
        <v>296</v>
      </c>
      <c r="J292" s="137" t="s">
        <v>787</v>
      </c>
      <c r="K292" s="124">
        <f t="shared" ref="K292" si="127">H292-F292</f>
        <v>60</v>
      </c>
      <c r="L292" s="125">
        <f t="shared" ref="L292" si="128">K292/F292</f>
        <v>0.25531914893617019</v>
      </c>
      <c r="M292" s="126" t="s">
        <v>556</v>
      </c>
      <c r="N292" s="322">
        <v>43844</v>
      </c>
      <c r="O292" s="54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147</v>
      </c>
      <c r="B293" s="190">
        <v>43752</v>
      </c>
      <c r="C293" s="190"/>
      <c r="D293" s="151" t="s">
        <v>778</v>
      </c>
      <c r="E293" s="191" t="s">
        <v>580</v>
      </c>
      <c r="F293" s="191">
        <v>277.5</v>
      </c>
      <c r="G293" s="191"/>
      <c r="H293" s="191">
        <v>333</v>
      </c>
      <c r="I293" s="210">
        <v>333</v>
      </c>
      <c r="J293" s="137" t="s">
        <v>788</v>
      </c>
      <c r="K293" s="124">
        <f t="shared" ref="K293" si="129">H293-F293</f>
        <v>55.5</v>
      </c>
      <c r="L293" s="125">
        <f t="shared" ref="L293" si="130">K293/F293</f>
        <v>0.2</v>
      </c>
      <c r="M293" s="126" t="s">
        <v>556</v>
      </c>
      <c r="N293" s="322">
        <v>43846</v>
      </c>
      <c r="O293" s="54"/>
      <c r="P293" s="13"/>
      <c r="Q293" s="13"/>
      <c r="R293" s="3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148</v>
      </c>
      <c r="B294" s="190">
        <v>43752</v>
      </c>
      <c r="C294" s="190"/>
      <c r="D294" s="151" t="s">
        <v>777</v>
      </c>
      <c r="E294" s="191" t="s">
        <v>580</v>
      </c>
      <c r="F294" s="191">
        <v>930</v>
      </c>
      <c r="G294" s="191"/>
      <c r="H294" s="191">
        <v>1165</v>
      </c>
      <c r="I294" s="210">
        <v>1200</v>
      </c>
      <c r="J294" s="137" t="s">
        <v>789</v>
      </c>
      <c r="K294" s="124">
        <f t="shared" ref="K294:K295" si="131">H294-F294</f>
        <v>235</v>
      </c>
      <c r="L294" s="125">
        <f t="shared" ref="L294:L295" si="132">K294/F294</f>
        <v>0.25268817204301075</v>
      </c>
      <c r="M294" s="126" t="s">
        <v>556</v>
      </c>
      <c r="N294" s="322">
        <v>43847</v>
      </c>
      <c r="O294" s="54"/>
      <c r="P294" s="13"/>
      <c r="Q294" s="13"/>
      <c r="R294" s="3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498">
        <v>149</v>
      </c>
      <c r="B295" s="499">
        <v>43753</v>
      </c>
      <c r="C295" s="500"/>
      <c r="D295" s="501" t="s">
        <v>776</v>
      </c>
      <c r="E295" s="502" t="s">
        <v>580</v>
      </c>
      <c r="F295" s="503">
        <v>111</v>
      </c>
      <c r="G295" s="502"/>
      <c r="H295" s="502">
        <v>141</v>
      </c>
      <c r="I295" s="504">
        <v>141</v>
      </c>
      <c r="J295" s="505" t="s">
        <v>926</v>
      </c>
      <c r="K295" s="506">
        <f t="shared" si="131"/>
        <v>30</v>
      </c>
      <c r="L295" s="507">
        <f t="shared" si="132"/>
        <v>0.27027027027027029</v>
      </c>
      <c r="M295" s="508" t="s">
        <v>556</v>
      </c>
      <c r="N295" s="322">
        <v>44328</v>
      </c>
      <c r="O295" s="13"/>
      <c r="P295" s="13"/>
      <c r="Q295" s="13"/>
      <c r="R295" s="3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150</v>
      </c>
      <c r="B296" s="190">
        <v>43753</v>
      </c>
      <c r="C296" s="190"/>
      <c r="D296" s="151" t="s">
        <v>775</v>
      </c>
      <c r="E296" s="191" t="s">
        <v>580</v>
      </c>
      <c r="F296" s="192">
        <v>296</v>
      </c>
      <c r="G296" s="191"/>
      <c r="H296" s="191">
        <v>370</v>
      </c>
      <c r="I296" s="210">
        <v>370</v>
      </c>
      <c r="J296" s="137" t="s">
        <v>639</v>
      </c>
      <c r="K296" s="124">
        <f t="shared" ref="K296:K297" si="133">H296-F296</f>
        <v>74</v>
      </c>
      <c r="L296" s="125">
        <f t="shared" ref="L296:L297" si="134">K296/F296</f>
        <v>0.25</v>
      </c>
      <c r="M296" s="126" t="s">
        <v>556</v>
      </c>
      <c r="N296" s="322">
        <v>43853</v>
      </c>
      <c r="O296" s="54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151</v>
      </c>
      <c r="B297" s="190">
        <v>43754</v>
      </c>
      <c r="C297" s="190"/>
      <c r="D297" s="151" t="s">
        <v>774</v>
      </c>
      <c r="E297" s="191" t="s">
        <v>580</v>
      </c>
      <c r="F297" s="192">
        <v>300</v>
      </c>
      <c r="G297" s="191"/>
      <c r="H297" s="191">
        <v>382.5</v>
      </c>
      <c r="I297" s="210">
        <v>344</v>
      </c>
      <c r="J297" s="437" t="s">
        <v>837</v>
      </c>
      <c r="K297" s="124">
        <f t="shared" si="133"/>
        <v>82.5</v>
      </c>
      <c r="L297" s="125">
        <f t="shared" si="134"/>
        <v>0.27500000000000002</v>
      </c>
      <c r="M297" s="126" t="s">
        <v>556</v>
      </c>
      <c r="N297" s="322">
        <v>44238</v>
      </c>
      <c r="O297" s="13"/>
      <c r="P297" s="13"/>
      <c r="Q297" s="13"/>
      <c r="R297" s="3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16">
        <v>152</v>
      </c>
      <c r="B298" s="194">
        <v>43832</v>
      </c>
      <c r="C298" s="194"/>
      <c r="D298" s="198" t="s">
        <v>758</v>
      </c>
      <c r="E298" s="195" t="s">
        <v>580</v>
      </c>
      <c r="F298" s="196" t="s">
        <v>786</v>
      </c>
      <c r="G298" s="195"/>
      <c r="H298" s="195"/>
      <c r="I298" s="215">
        <v>590</v>
      </c>
      <c r="J298" s="216" t="s">
        <v>558</v>
      </c>
      <c r="K298" s="216"/>
      <c r="L298" s="119"/>
      <c r="M298" s="313" t="s">
        <v>558</v>
      </c>
      <c r="N298" s="218"/>
      <c r="O298" s="13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153</v>
      </c>
      <c r="B299" s="190">
        <v>43966</v>
      </c>
      <c r="C299" s="190"/>
      <c r="D299" s="151" t="s">
        <v>64</v>
      </c>
      <c r="E299" s="191" t="s">
        <v>580</v>
      </c>
      <c r="F299" s="192">
        <v>67.5</v>
      </c>
      <c r="G299" s="191"/>
      <c r="H299" s="191">
        <v>86</v>
      </c>
      <c r="I299" s="210">
        <v>86</v>
      </c>
      <c r="J299" s="137" t="s">
        <v>816</v>
      </c>
      <c r="K299" s="124">
        <f t="shared" ref="K299" si="135">H299-F299</f>
        <v>18.5</v>
      </c>
      <c r="L299" s="125">
        <f t="shared" ref="L299" si="136">K299/F299</f>
        <v>0.27407407407407408</v>
      </c>
      <c r="M299" s="126" t="s">
        <v>556</v>
      </c>
      <c r="N299" s="322">
        <v>44008</v>
      </c>
      <c r="O299" s="54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3">
        <v>154</v>
      </c>
      <c r="B300" s="194">
        <v>44035</v>
      </c>
      <c r="C300" s="194"/>
      <c r="D300" s="198" t="s">
        <v>465</v>
      </c>
      <c r="E300" s="195" t="s">
        <v>580</v>
      </c>
      <c r="F300" s="196" t="s">
        <v>819</v>
      </c>
      <c r="G300" s="195"/>
      <c r="H300" s="195"/>
      <c r="I300" s="215">
        <v>296</v>
      </c>
      <c r="J300" s="216" t="s">
        <v>558</v>
      </c>
      <c r="K300" s="216"/>
      <c r="L300" s="119"/>
      <c r="M300" s="217"/>
      <c r="N300" s="218"/>
      <c r="O300" s="13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155</v>
      </c>
      <c r="B301" s="190">
        <v>44092</v>
      </c>
      <c r="C301" s="190"/>
      <c r="D301" s="151" t="s">
        <v>398</v>
      </c>
      <c r="E301" s="191" t="s">
        <v>580</v>
      </c>
      <c r="F301" s="191">
        <v>206</v>
      </c>
      <c r="G301" s="191"/>
      <c r="H301" s="191">
        <v>248</v>
      </c>
      <c r="I301" s="210">
        <v>248</v>
      </c>
      <c r="J301" s="137" t="s">
        <v>639</v>
      </c>
      <c r="K301" s="124">
        <f t="shared" ref="K301:K302" si="137">H301-F301</f>
        <v>42</v>
      </c>
      <c r="L301" s="125">
        <f t="shared" ref="L301:L302" si="138">K301/F301</f>
        <v>0.20388349514563106</v>
      </c>
      <c r="M301" s="126" t="s">
        <v>556</v>
      </c>
      <c r="N301" s="322">
        <v>44214</v>
      </c>
      <c r="O301" s="54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89">
        <v>156</v>
      </c>
      <c r="B302" s="190">
        <v>44140</v>
      </c>
      <c r="C302" s="190"/>
      <c r="D302" s="151" t="s">
        <v>398</v>
      </c>
      <c r="E302" s="191" t="s">
        <v>580</v>
      </c>
      <c r="F302" s="191">
        <v>182.5</v>
      </c>
      <c r="G302" s="191"/>
      <c r="H302" s="191">
        <v>248</v>
      </c>
      <c r="I302" s="210">
        <v>248</v>
      </c>
      <c r="J302" s="137" t="s">
        <v>639</v>
      </c>
      <c r="K302" s="124">
        <f t="shared" si="137"/>
        <v>65.5</v>
      </c>
      <c r="L302" s="125">
        <f t="shared" si="138"/>
        <v>0.35890410958904112</v>
      </c>
      <c r="M302" s="126" t="s">
        <v>556</v>
      </c>
      <c r="N302" s="322">
        <v>44214</v>
      </c>
      <c r="O302" s="54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157</v>
      </c>
      <c r="B303" s="190">
        <v>44140</v>
      </c>
      <c r="C303" s="190"/>
      <c r="D303" s="151" t="s">
        <v>321</v>
      </c>
      <c r="E303" s="191" t="s">
        <v>580</v>
      </c>
      <c r="F303" s="191">
        <v>247.5</v>
      </c>
      <c r="G303" s="191"/>
      <c r="H303" s="191">
        <v>320</v>
      </c>
      <c r="I303" s="210">
        <v>320</v>
      </c>
      <c r="J303" s="137" t="s">
        <v>639</v>
      </c>
      <c r="K303" s="124">
        <f t="shared" ref="K303" si="139">H303-F303</f>
        <v>72.5</v>
      </c>
      <c r="L303" s="125">
        <f t="shared" ref="L303" si="140">K303/F303</f>
        <v>0.29292929292929293</v>
      </c>
      <c r="M303" s="126" t="s">
        <v>556</v>
      </c>
      <c r="N303" s="322">
        <v>44323</v>
      </c>
      <c r="O303" s="13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158</v>
      </c>
      <c r="B304" s="190">
        <v>44140</v>
      </c>
      <c r="C304" s="190"/>
      <c r="D304" s="151" t="s">
        <v>461</v>
      </c>
      <c r="E304" s="191" t="s">
        <v>580</v>
      </c>
      <c r="F304" s="192">
        <v>925</v>
      </c>
      <c r="G304" s="191"/>
      <c r="H304" s="191">
        <v>1095</v>
      </c>
      <c r="I304" s="210">
        <v>1093</v>
      </c>
      <c r="J304" s="437" t="s">
        <v>826</v>
      </c>
      <c r="K304" s="124">
        <f t="shared" ref="K304" si="141">H304-F304</f>
        <v>170</v>
      </c>
      <c r="L304" s="125">
        <f t="shared" ref="L304" si="142">K304/F304</f>
        <v>0.18378378378378379</v>
      </c>
      <c r="M304" s="126" t="s">
        <v>556</v>
      </c>
      <c r="N304" s="322">
        <v>44201</v>
      </c>
      <c r="O304" s="13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159</v>
      </c>
      <c r="B305" s="190">
        <v>44140</v>
      </c>
      <c r="C305" s="190"/>
      <c r="D305" s="151" t="s">
        <v>336</v>
      </c>
      <c r="E305" s="191" t="s">
        <v>580</v>
      </c>
      <c r="F305" s="192">
        <v>332.5</v>
      </c>
      <c r="G305" s="191"/>
      <c r="H305" s="191">
        <v>393</v>
      </c>
      <c r="I305" s="210">
        <v>406</v>
      </c>
      <c r="J305" s="437" t="s">
        <v>840</v>
      </c>
      <c r="K305" s="124">
        <f t="shared" ref="K305" si="143">H305-F305</f>
        <v>60.5</v>
      </c>
      <c r="L305" s="125">
        <f t="shared" ref="L305" si="144">K305/F305</f>
        <v>0.18195488721804512</v>
      </c>
      <c r="M305" s="126" t="s">
        <v>556</v>
      </c>
      <c r="N305" s="322">
        <v>44256</v>
      </c>
      <c r="O305" s="13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3">
        <v>160</v>
      </c>
      <c r="B306" s="194">
        <v>44141</v>
      </c>
      <c r="C306" s="194"/>
      <c r="D306" s="198" t="s">
        <v>465</v>
      </c>
      <c r="E306" s="195" t="s">
        <v>580</v>
      </c>
      <c r="F306" s="196" t="s">
        <v>823</v>
      </c>
      <c r="G306" s="195"/>
      <c r="H306" s="195"/>
      <c r="I306" s="215">
        <v>290</v>
      </c>
      <c r="J306" s="216" t="s">
        <v>558</v>
      </c>
      <c r="K306" s="216"/>
      <c r="L306" s="119"/>
      <c r="M306" s="217"/>
      <c r="N306" s="218"/>
      <c r="O306" s="13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3">
        <v>161</v>
      </c>
      <c r="B307" s="194">
        <v>44187</v>
      </c>
      <c r="C307" s="194"/>
      <c r="D307" s="198" t="s">
        <v>754</v>
      </c>
      <c r="E307" s="195" t="s">
        <v>580</v>
      </c>
      <c r="F307" s="434" t="s">
        <v>825</v>
      </c>
      <c r="G307" s="195"/>
      <c r="H307" s="195"/>
      <c r="I307" s="215">
        <v>239</v>
      </c>
      <c r="J307" s="435" t="s">
        <v>558</v>
      </c>
      <c r="K307" s="216"/>
      <c r="L307" s="119"/>
      <c r="M307" s="217"/>
      <c r="N307" s="218"/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3">
        <v>162</v>
      </c>
      <c r="B308" s="194">
        <v>44258</v>
      </c>
      <c r="C308" s="194"/>
      <c r="D308" s="198" t="s">
        <v>758</v>
      </c>
      <c r="E308" s="195" t="s">
        <v>580</v>
      </c>
      <c r="F308" s="196" t="s">
        <v>786</v>
      </c>
      <c r="G308" s="195"/>
      <c r="H308" s="195"/>
      <c r="I308" s="215">
        <v>590</v>
      </c>
      <c r="J308" s="216" t="s">
        <v>558</v>
      </c>
      <c r="K308" s="216"/>
      <c r="L308" s="119"/>
      <c r="M308" s="313"/>
      <c r="N308" s="218"/>
      <c r="O308" s="13"/>
      <c r="P308" s="13"/>
      <c r="R308" s="314" t="s">
        <v>710</v>
      </c>
    </row>
    <row r="309" spans="1:26">
      <c r="A309" s="193">
        <v>163</v>
      </c>
      <c r="B309" s="194">
        <v>44274</v>
      </c>
      <c r="C309" s="194"/>
      <c r="D309" s="198" t="s">
        <v>336</v>
      </c>
      <c r="E309" s="454" t="s">
        <v>580</v>
      </c>
      <c r="F309" s="434" t="s">
        <v>841</v>
      </c>
      <c r="G309" s="195"/>
      <c r="H309" s="195"/>
      <c r="I309" s="215">
        <v>420</v>
      </c>
      <c r="J309" s="435" t="s">
        <v>558</v>
      </c>
      <c r="K309" s="216"/>
      <c r="L309" s="119"/>
      <c r="M309" s="217"/>
      <c r="N309" s="218"/>
      <c r="O309" s="13"/>
      <c r="R309" s="455" t="s">
        <v>710</v>
      </c>
    </row>
    <row r="310" spans="1:26">
      <c r="A310" s="189">
        <v>164</v>
      </c>
      <c r="B310" s="190">
        <v>44295</v>
      </c>
      <c r="C310" s="190"/>
      <c r="D310" s="332" t="s">
        <v>844</v>
      </c>
      <c r="E310" s="191" t="s">
        <v>580</v>
      </c>
      <c r="F310" s="192">
        <v>555</v>
      </c>
      <c r="G310" s="191"/>
      <c r="H310" s="191">
        <v>663</v>
      </c>
      <c r="I310" s="210">
        <v>663</v>
      </c>
      <c r="J310" s="437" t="s">
        <v>876</v>
      </c>
      <c r="K310" s="124">
        <f t="shared" ref="K310" si="145">H310-F310</f>
        <v>108</v>
      </c>
      <c r="L310" s="125">
        <f t="shared" ref="L310" si="146">K310/F310</f>
        <v>0.19459459459459461</v>
      </c>
      <c r="M310" s="126" t="s">
        <v>556</v>
      </c>
      <c r="N310" s="322">
        <v>44321</v>
      </c>
      <c r="O310" s="13"/>
      <c r="P310" s="13"/>
      <c r="Q310" s="13"/>
      <c r="R310" s="3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3">
        <v>165</v>
      </c>
      <c r="B311" s="194">
        <v>44308</v>
      </c>
      <c r="C311" s="194"/>
      <c r="D311" s="198" t="s">
        <v>369</v>
      </c>
      <c r="E311" s="454" t="s">
        <v>580</v>
      </c>
      <c r="F311" s="434" t="s">
        <v>850</v>
      </c>
      <c r="G311" s="195"/>
      <c r="H311" s="195"/>
      <c r="I311" s="215">
        <v>155</v>
      </c>
      <c r="J311" s="435" t="s">
        <v>558</v>
      </c>
      <c r="K311" s="216"/>
      <c r="L311" s="119"/>
      <c r="M311" s="217"/>
      <c r="N311" s="218"/>
      <c r="O311" s="13"/>
      <c r="R311" s="219"/>
    </row>
    <row r="312" spans="1:26">
      <c r="O312" s="13"/>
      <c r="R312" s="219"/>
    </row>
    <row r="313" spans="1:26">
      <c r="R313" s="219"/>
    </row>
    <row r="314" spans="1:26">
      <c r="R314" s="219"/>
    </row>
    <row r="315" spans="1:26">
      <c r="R315" s="219"/>
    </row>
    <row r="316" spans="1:26">
      <c r="R316" s="219"/>
    </row>
    <row r="317" spans="1:26">
      <c r="R317" s="219"/>
    </row>
    <row r="318" spans="1:26">
      <c r="R318" s="219"/>
    </row>
    <row r="319" spans="1:26">
      <c r="A319" s="193"/>
      <c r="B319" s="184" t="s">
        <v>781</v>
      </c>
      <c r="R319" s="219"/>
    </row>
    <row r="329" spans="1:6">
      <c r="A329" s="199"/>
    </row>
    <row r="330" spans="1:6">
      <c r="A330" s="199"/>
      <c r="F330" s="436"/>
    </row>
    <row r="331" spans="1:6">
      <c r="A331" s="195"/>
    </row>
  </sheetData>
  <autoFilter ref="R1:R327"/>
  <mergeCells count="9">
    <mergeCell ref="P72:P73"/>
    <mergeCell ref="M72:M73"/>
    <mergeCell ref="G72:G73"/>
    <mergeCell ref="I72:I73"/>
    <mergeCell ref="A72:A73"/>
    <mergeCell ref="B72:B73"/>
    <mergeCell ref="J72:J73"/>
    <mergeCell ref="N72:N73"/>
    <mergeCell ref="O72:O73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2021-05-25T02:46:44Z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