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F&amp;O)'!$R$1:$R$361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22" i="6"/>
  <c r="P21"/>
  <c r="P20"/>
  <c r="P19"/>
  <c r="L101"/>
  <c r="K101"/>
  <c r="M101" s="1"/>
  <c r="L103"/>
  <c r="K103"/>
  <c r="L105"/>
  <c r="K105"/>
  <c r="L104"/>
  <c r="K104"/>
  <c r="L98"/>
  <c r="K98"/>
  <c r="L34"/>
  <c r="K34"/>
  <c r="M34" s="1"/>
  <c r="K143"/>
  <c r="M143" s="1"/>
  <c r="K142"/>
  <c r="M142" s="1"/>
  <c r="L100"/>
  <c r="K100"/>
  <c r="L99"/>
  <c r="K99"/>
  <c r="K141"/>
  <c r="M141" s="1"/>
  <c r="L42"/>
  <c r="K42"/>
  <c r="K140"/>
  <c r="M140" s="1"/>
  <c r="K139"/>
  <c r="M139" s="1"/>
  <c r="K138"/>
  <c r="M138" s="1"/>
  <c r="K137"/>
  <c r="M137" s="1"/>
  <c r="K136"/>
  <c r="M136" s="1"/>
  <c r="K135"/>
  <c r="M135" s="1"/>
  <c r="K117"/>
  <c r="M117" s="1"/>
  <c r="L97"/>
  <c r="K97"/>
  <c r="L95"/>
  <c r="K95"/>
  <c r="M85"/>
  <c r="K86"/>
  <c r="K85"/>
  <c r="L16"/>
  <c r="K16"/>
  <c r="M16" s="1"/>
  <c r="L87"/>
  <c r="K87"/>
  <c r="L94"/>
  <c r="K94"/>
  <c r="L92"/>
  <c r="K92"/>
  <c r="L93"/>
  <c r="K93"/>
  <c r="H14"/>
  <c r="K14" s="1"/>
  <c r="M133"/>
  <c r="K133"/>
  <c r="L91"/>
  <c r="K91"/>
  <c r="L90"/>
  <c r="K90"/>
  <c r="L40"/>
  <c r="K40"/>
  <c r="L41"/>
  <c r="K41"/>
  <c r="M41" s="1"/>
  <c r="L82"/>
  <c r="K82"/>
  <c r="L15"/>
  <c r="K15"/>
  <c r="L89"/>
  <c r="K89"/>
  <c r="K132"/>
  <c r="M132" s="1"/>
  <c r="K131"/>
  <c r="M131" s="1"/>
  <c r="L88"/>
  <c r="K88"/>
  <c r="L39"/>
  <c r="K39"/>
  <c r="L38"/>
  <c r="K38"/>
  <c r="L37"/>
  <c r="K37"/>
  <c r="L18"/>
  <c r="K130"/>
  <c r="M130" s="1"/>
  <c r="K129"/>
  <c r="M129" s="1"/>
  <c r="K128"/>
  <c r="M128" s="1"/>
  <c r="K18"/>
  <c r="L78"/>
  <c r="K78"/>
  <c r="L84"/>
  <c r="K84"/>
  <c r="L83"/>
  <c r="K83"/>
  <c r="P12"/>
  <c r="L12"/>
  <c r="K12"/>
  <c r="L36"/>
  <c r="K36"/>
  <c r="K125"/>
  <c r="M125" s="1"/>
  <c r="K124"/>
  <c r="M124" s="1"/>
  <c r="K127"/>
  <c r="M127" s="1"/>
  <c r="K126"/>
  <c r="M126" s="1"/>
  <c r="K123"/>
  <c r="M123" s="1"/>
  <c r="L77"/>
  <c r="K77"/>
  <c r="L17"/>
  <c r="K17"/>
  <c r="L81"/>
  <c r="K81"/>
  <c r="L80"/>
  <c r="K80"/>
  <c r="L79"/>
  <c r="K79"/>
  <c r="K122"/>
  <c r="M122" s="1"/>
  <c r="K121"/>
  <c r="M121" s="1"/>
  <c r="K120"/>
  <c r="M120" s="1"/>
  <c r="L76"/>
  <c r="K76"/>
  <c r="L75"/>
  <c r="K75"/>
  <c r="L74"/>
  <c r="K74"/>
  <c r="K118"/>
  <c r="M118" s="1"/>
  <c r="K119"/>
  <c r="M119" s="1"/>
  <c r="L73"/>
  <c r="K73"/>
  <c r="L35"/>
  <c r="K35"/>
  <c r="P155"/>
  <c r="L155"/>
  <c r="K155"/>
  <c r="K112"/>
  <c r="M112" s="1"/>
  <c r="K116"/>
  <c r="M116" s="1"/>
  <c r="K115"/>
  <c r="M115" s="1"/>
  <c r="L69"/>
  <c r="L72"/>
  <c r="K72"/>
  <c r="L71"/>
  <c r="K71"/>
  <c r="L70"/>
  <c r="K70"/>
  <c r="K69"/>
  <c r="L68"/>
  <c r="K68"/>
  <c r="L14"/>
  <c r="K114"/>
  <c r="M114" s="1"/>
  <c r="K113"/>
  <c r="M113" s="1"/>
  <c r="L67"/>
  <c r="K67"/>
  <c r="L66"/>
  <c r="K66"/>
  <c r="L64"/>
  <c r="K64"/>
  <c r="L63"/>
  <c r="K63"/>
  <c r="L65"/>
  <c r="K65"/>
  <c r="L33"/>
  <c r="K33"/>
  <c r="L60"/>
  <c r="K60"/>
  <c r="L61"/>
  <c r="K61"/>
  <c r="L62"/>
  <c r="K62"/>
  <c r="L32"/>
  <c r="K32"/>
  <c r="L11"/>
  <c r="K11"/>
  <c r="L13"/>
  <c r="K13"/>
  <c r="H349"/>
  <c r="L10"/>
  <c r="K10"/>
  <c r="M91" l="1"/>
  <c r="M104"/>
  <c r="M105"/>
  <c r="M103"/>
  <c r="M98"/>
  <c r="M100"/>
  <c r="M99"/>
  <c r="M40"/>
  <c r="M97"/>
  <c r="M79"/>
  <c r="M42"/>
  <c r="M84"/>
  <c r="M95"/>
  <c r="M76"/>
  <c r="M80"/>
  <c r="M17"/>
  <c r="M12"/>
  <c r="M83"/>
  <c r="M39"/>
  <c r="M82"/>
  <c r="M88"/>
  <c r="M38"/>
  <c r="M87"/>
  <c r="M92"/>
  <c r="M94"/>
  <c r="M93"/>
  <c r="M14"/>
  <c r="M15"/>
  <c r="M90"/>
  <c r="M89"/>
  <c r="M37"/>
  <c r="M33"/>
  <c r="M75"/>
  <c r="M36"/>
  <c r="M18"/>
  <c r="M78"/>
  <c r="M77"/>
  <c r="M81"/>
  <c r="M35"/>
  <c r="M72"/>
  <c r="M73"/>
  <c r="M70"/>
  <c r="M155"/>
  <c r="M71"/>
  <c r="M74"/>
  <c r="M67"/>
  <c r="M69"/>
  <c r="M68"/>
  <c r="M66"/>
  <c r="M64"/>
  <c r="M63"/>
  <c r="M65"/>
  <c r="M32"/>
  <c r="M60"/>
  <c r="M61"/>
  <c r="M62"/>
  <c r="M11"/>
  <c r="M13"/>
  <c r="M10"/>
  <c r="K349" l="1"/>
  <c r="L349" s="1"/>
  <c r="K338"/>
  <c r="L338" s="1"/>
  <c r="K328"/>
  <c r="L328" s="1"/>
  <c r="K344" l="1"/>
  <c r="L344" s="1"/>
  <c r="K345" l="1"/>
  <c r="L345" s="1"/>
  <c r="K342" l="1"/>
  <c r="L342" s="1"/>
  <c r="K321"/>
  <c r="L321" s="1"/>
  <c r="K341"/>
  <c r="L341" s="1"/>
  <c r="K340"/>
  <c r="L340" s="1"/>
  <c r="K339"/>
  <c r="L339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K329"/>
  <c r="L329" s="1"/>
  <c r="K327"/>
  <c r="L327" s="1"/>
  <c r="K326"/>
  <c r="L326" s="1"/>
  <c r="K325"/>
  <c r="L325" s="1"/>
  <c r="K324"/>
  <c r="L324" s="1"/>
  <c r="K323"/>
  <c r="L323" s="1"/>
  <c r="K322"/>
  <c r="L322" s="1"/>
  <c r="K320"/>
  <c r="L320" s="1"/>
  <c r="K319"/>
  <c r="L319" s="1"/>
  <c r="K318"/>
  <c r="L318" s="1"/>
  <c r="F317"/>
  <c r="K317" s="1"/>
  <c r="L317" s="1"/>
  <c r="K316"/>
  <c r="L316" s="1"/>
  <c r="K315"/>
  <c r="L315" s="1"/>
  <c r="K314"/>
  <c r="L314" s="1"/>
  <c r="K313"/>
  <c r="L313" s="1"/>
  <c r="K312"/>
  <c r="L312" s="1"/>
  <c r="F311"/>
  <c r="K311" s="1"/>
  <c r="L311" s="1"/>
  <c r="F310"/>
  <c r="K310" s="1"/>
  <c r="L310" s="1"/>
  <c r="K309"/>
  <c r="L309" s="1"/>
  <c r="F308"/>
  <c r="K308" s="1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0"/>
  <c r="L290" s="1"/>
  <c r="K289"/>
  <c r="L289" s="1"/>
  <c r="F288"/>
  <c r="K288" s="1"/>
  <c r="L288" s="1"/>
  <c r="K287"/>
  <c r="L287" s="1"/>
  <c r="K284"/>
  <c r="L284" s="1"/>
  <c r="K283"/>
  <c r="L283" s="1"/>
  <c r="K282"/>
  <c r="L282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0"/>
  <c r="L260" s="1"/>
  <c r="K258"/>
  <c r="L258" s="1"/>
  <c r="K256"/>
  <c r="L256" s="1"/>
  <c r="K255"/>
  <c r="L255" s="1"/>
  <c r="K254"/>
  <c r="L254" s="1"/>
  <c r="K252"/>
  <c r="L252" s="1"/>
  <c r="K251"/>
  <c r="L251" s="1"/>
  <c r="K250"/>
  <c r="L250" s="1"/>
  <c r="K249"/>
  <c r="K248"/>
  <c r="L248" s="1"/>
  <c r="K247"/>
  <c r="L247" s="1"/>
  <c r="K245"/>
  <c r="L245" s="1"/>
  <c r="K244"/>
  <c r="L244" s="1"/>
  <c r="K243"/>
  <c r="L243" s="1"/>
  <c r="K242"/>
  <c r="L242" s="1"/>
  <c r="K241"/>
  <c r="L241" s="1"/>
  <c r="F240"/>
  <c r="K240" s="1"/>
  <c r="L240" s="1"/>
  <c r="H239"/>
  <c r="K239" s="1"/>
  <c r="L239" s="1"/>
  <c r="K236"/>
  <c r="L236" s="1"/>
  <c r="K235"/>
  <c r="L235" s="1"/>
  <c r="K234"/>
  <c r="L234" s="1"/>
  <c r="K233"/>
  <c r="L233" s="1"/>
  <c r="K232"/>
  <c r="L232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H205"/>
  <c r="K205" s="1"/>
  <c r="L205" s="1"/>
  <c r="F204"/>
  <c r="K204" s="1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M7"/>
  <c r="D7" i="5"/>
  <c r="K6" i="4"/>
  <c r="K6" i="3"/>
  <c r="L6" i="2"/>
</calcChain>
</file>

<file path=xl/sharedStrings.xml><?xml version="1.0" encoding="utf-8"?>
<sst xmlns="http://schemas.openxmlformats.org/spreadsheetml/2006/main" count="3493" uniqueCount="1235">
  <si>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</si>
  <si>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</si>
  <si>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</si>
  <si>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</si>
  <si>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</si>
  <si>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</si>
  <si>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</si>
  <si>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</si>
  <si>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</si>
  <si>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</si>
  <si>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</si>
  <si>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</si>
  <si>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</si>
  <si>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</si>
  <si>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</si>
  <si>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</si>
  <si>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</si>
  <si>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</si>
  <si>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</si>
  <si>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</si>
  <si>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</si>
  <si>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</si>
  <si>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</si>
  <si>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</si>
  <si>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</si>
  <si>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</si>
  <si>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</si>
  <si>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</si>
  <si>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</si>
  <si>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</si>
  <si>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</si>
  <si>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</si>
  <si>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</si>
  <si>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</si>
  <si>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</si>
  <si>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</si>
  <si>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</si>
  <si>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</si>
  <si>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</si>
  <si>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</si>
  <si>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</si>
  <si>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</si>
  <si>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</si>
  <si>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</si>
  <si>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</si>
  <si>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</si>
  <si>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</si>
  <si>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</si>
  <si>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</si>
  <si>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</si>
  <si>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</si>
  <si>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</si>
  <si>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</si>
  <si>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</si>
  <si>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</si>
  <si>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</si>
  <si>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</si>
  <si>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</si>
  <si>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</si>
  <si>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</si>
  <si>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</si>
  <si>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</si>
  <si>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</si>
  <si>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</si>
  <si>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</si>
  <si>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</si>
  <si>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</si>
  <si>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</si>
  <si>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</si>
  <si>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</si>
  <si>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</si>
  <si>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</si>
  <si>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</si>
  <si>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</si>
  <si>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</si>
  <si>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</si>
  <si>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</si>
  <si>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</si>
  <si>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</si>
  <si>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</si>
  <si>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</si>
  <si>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</si>
  <si>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</si>
  <si>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</si>
  <si>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</si>
  <si>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</si>
  <si>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</si>
  <si>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</si>
  <si>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</si>
  <si>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</si>
  <si>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</si>
  <si>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</si>
  <si>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</si>
  <si>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</si>
  <si>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</si>
  <si>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</si>
  <si>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</si>
  <si>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</si>
  <si>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</si>
  <si>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</si>
  <si>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</si>
  <si>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</si>
  <si>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</si>
  <si>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</si>
  <si>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</si>
  <si>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</si>
  <si>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</si>
  <si>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</si>
  <si>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</si>
  <si>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</si>
  <si>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</si>
  <si>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</si>
  <si>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</si>
  <si>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</si>
  <si>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</si>
  <si>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</si>
  <si>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</si>
  <si>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</si>
  <si>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</si>
  <si>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</si>
  <si>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</si>
  <si>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</si>
  <si>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</si>
  <si>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</si>
  <si>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</si>
  <si>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</si>
  <si>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</si>
  <si>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</si>
  <si>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</si>
  <si>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</si>
  <si>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</si>
  <si>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</si>
  <si>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</si>
  <si>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</si>
  <si>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</si>
  <si>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</si>
  <si>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</si>
  <si>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</si>
  <si>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</si>
  <si>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</si>
  <si>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</si>
  <si>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</si>
  <si>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</si>
  <si>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</si>
  <si>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</si>
  <si>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</si>
  <si>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</si>
  <si>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</si>
  <si>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</si>
  <si>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</si>
  <si>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</si>
  <si>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</si>
  <si>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</si>
  <si>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</si>
  <si>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</si>
  <si>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</si>
  <si>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</si>
  <si>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</si>
  <si>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</si>
  <si>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</si>
  <si>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</si>
  <si>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</si>
  <si>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</si>
  <si>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</si>
  <si>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</si>
  <si>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</si>
  <si>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</si>
  <si>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</si>
  <si>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</si>
  <si>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</si>
  <si>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</si>
  <si>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</si>
  <si>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</si>
  <si>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</si>
  <si>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</si>
  <si>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</si>
  <si>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</si>
  <si>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</si>
  <si>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</si>
  <si>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</si>
  <si>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</si>
  <si>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</si>
  <si>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</si>
  <si>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</si>
  <si>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</si>
  <si>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</si>
  <si>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</si>
  <si>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</si>
  <si>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</si>
  <si>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</si>
  <si>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</si>
  <si>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</si>
  <si>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</si>
  <si>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</si>
  <si>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</si>
  <si>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</si>
  <si>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</si>
  <si>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</si>
  <si>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</si>
  <si>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</si>
  <si>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</si>
  <si>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</si>
  <si>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</si>
  <si>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</si>
  <si>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</si>
  <si>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</si>
  <si>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</si>
  <si>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</si>
  <si>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</si>
  <si>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</si>
  <si>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</si>
  <si>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</si>
  <si>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</si>
  <si>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</si>
  <si>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</si>
  <si>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</si>
  <si>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</si>
  <si>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</si>
  <si>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</si>
  <si>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</si>
  <si>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</si>
  <si>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</si>
  <si>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</si>
  <si>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</si>
  <si>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</si>
  <si>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</si>
  <si>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</si>
  <si>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</si>
  <si>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</si>
  <si>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</si>
  <si>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</si>
  <si>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</si>
  <si>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</si>
  <si>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</si>
  <si>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</si>
  <si>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</si>
  <si>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</si>
  <si>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</si>
  <si>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</si>
  <si>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</si>
  <si>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</si>
  <si>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</si>
  <si>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</si>
  <si>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</si>
  <si>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</si>
  <si>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</si>
  <si>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</si>
  <si>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</si>
  <si>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</si>
  <si>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</si>
  <si>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</si>
  <si>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</si>
  <si>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</si>
  <si>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</si>
  <si>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</si>
  <si>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</si>
  <si>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</si>
  <si>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</si>
  <si>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</si>
  <si>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</si>
  <si>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</si>
  <si>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</si>
  <si>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</si>
  <si>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</si>
  <si>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</si>
  <si>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</si>
  <si>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</si>
  <si>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</si>
  <si>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</si>
  <si>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</si>
  <si>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</si>
  <si>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</si>
  <si>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</si>
  <si>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</si>
  <si>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</si>
  <si>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</si>
  <si>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</si>
  <si>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</si>
  <si>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</si>
  <si>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</si>
  <si>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</si>
  <si>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</si>
  <si>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</si>
  <si>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</si>
  <si>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</si>
  <si>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</si>
  <si>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</si>
  <si>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</si>
  <si>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</si>
  <si>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</si>
  <si>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</si>
  <si>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</si>
  <si>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</si>
  <si>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</si>
  <si>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</si>
  <si>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</si>
  <si>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</si>
  <si>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</si>
  <si>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</si>
  <si>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</si>
  <si>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</si>
  <si>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</si>
  <si>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</si>
  <si>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</si>
  <si>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</si>
  <si>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</si>
  <si>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</si>
  <si>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</si>
  <si>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</si>
  <si>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</si>
  <si>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</si>
  <si>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</si>
  <si>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</si>
  <si>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</si>
  <si>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</si>
  <si>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</si>
  <si>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</si>
  <si>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</si>
  <si>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</si>
  <si>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</si>
  <si>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</si>
  <si>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</si>
  <si>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</si>
  <si>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</si>
  <si>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</si>
  <si>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</si>
  <si>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</si>
  <si>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</si>
  <si>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</si>
  <si>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</si>
  <si>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</si>
  <si>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</si>
  <si>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</si>
  <si>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</si>
  <si>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</si>
  <si>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</si>
  <si>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</si>
  <si>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</si>
  <si>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</si>
  <si>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</si>
  <si>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</si>
  <si>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</si>
  <si>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</si>
  <si>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</si>
  <si>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</si>
  <si>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</si>
  <si>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</si>
  <si>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</si>
  <si>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</si>
  <si>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</si>
  <si>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</si>
  <si>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</si>
  <si>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</si>
  <si>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</si>
  <si>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</si>
  <si>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</si>
  <si>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</si>
  <si>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</si>
  <si>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</si>
  <si>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</si>
  <si>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</si>
  <si>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</si>
  <si>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</si>
  <si>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</si>
  <si>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</si>
  <si>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</si>
  <si>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</si>
  <si>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</si>
  <si>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</si>
  <si>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</si>
  <si>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</si>
  <si>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</si>
  <si>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</si>
  <si>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</si>
  <si>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</si>
  <si>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</si>
  <si>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</si>
  <si>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</si>
  <si>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</si>
  <si>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</si>
  <si>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</si>
  <si>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</si>
  <si>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</si>
  <si>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</si>
  <si>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</si>
  <si>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</si>
  <si>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</si>
  <si>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</si>
  <si>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</si>
  <si>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</si>
  <si>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</si>
  <si>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</si>
  <si>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</si>
  <si>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</si>
  <si>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</si>
  <si>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</si>
  <si>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</si>
  <si>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</si>
  <si>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</si>
  <si>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</si>
  <si>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</si>
  <si>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</si>
  <si>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</si>
  <si>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</si>
  <si>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</si>
  <si>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</si>
  <si>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</si>
  <si>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</si>
  <si>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</si>
  <si>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</si>
  <si>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</si>
  <si>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</si>
  <si>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</si>
  <si>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</si>
  <si>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</si>
  <si>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</si>
  <si>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</si>
  <si>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</si>
  <si>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</si>
  <si>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</si>
  <si>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</si>
  <si>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</si>
  <si>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</si>
  <si>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</si>
  <si>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</si>
  <si>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</si>
  <si>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</si>
  <si>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</si>
  <si>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</si>
  <si>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</si>
  <si>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</si>
  <si>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</si>
  <si>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</si>
  <si>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</si>
  <si>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</si>
  <si>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</si>
  <si>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</si>
  <si>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</si>
  <si>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</si>
  <si>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</si>
  <si>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</si>
  <si>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</si>
  <si>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</si>
  <si>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</si>
  <si>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</si>
  <si>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</si>
  <si>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</si>
  <si>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</si>
  <si>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</si>
  <si>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</si>
  <si>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</si>
  <si>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</si>
  <si>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</si>
  <si>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</si>
  <si>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</si>
  <si>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</si>
  <si>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</si>
  <si>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</si>
  <si>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</si>
  <si>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</si>
  <si>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</si>
  <si>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</si>
  <si>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</si>
  <si>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</si>
  <si>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</si>
  <si>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</si>
  <si>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</si>
  <si>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</si>
  <si>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</si>
  <si>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</si>
  <si>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</si>
  <si>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</si>
  <si>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</si>
  <si>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</si>
  <si>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</si>
  <si>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</si>
  <si>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</si>
  <si>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</si>
  <si>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</si>
  <si>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</si>
  <si>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</si>
  <si>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</si>
  <si>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</si>
  <si>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</si>
  <si>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</si>
  <si>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</si>
  <si>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</si>
  <si>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</si>
  <si>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</si>
  <si>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</si>
  <si>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</si>
  <si>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</si>
  <si>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</si>
  <si>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</si>
  <si>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</si>
  <si>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</si>
  <si>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</si>
  <si>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</si>
  <si>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</si>
  <si>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</si>
  <si>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</si>
  <si>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</si>
  <si>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</si>
  <si>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</si>
  <si>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</si>
  <si>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</si>
  <si>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</si>
  <si>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</si>
  <si>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</si>
  <si>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</si>
  <si>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</si>
  <si>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</si>
  <si>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</si>
  <si>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</si>
  <si>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</si>
  <si>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</si>
  <si>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</si>
  <si>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</si>
  <si>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</si>
  <si>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</si>
  <si>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</si>
  <si>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</si>
  <si>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</si>
  <si>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</si>
  <si>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</si>
  <si>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</si>
  <si>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</si>
  <si>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</si>
  <si>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</si>
  <si>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</si>
  <si>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</si>
  <si>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</si>
  <si>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</si>
  <si>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</si>
  <si>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</si>
  <si>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</si>
  <si>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</si>
  <si>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</si>
  <si>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</si>
  <si>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</si>
  <si>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</si>
  <si>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</si>
  <si>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</si>
  <si>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</si>
  <si>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</si>
  <si>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</si>
  <si>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</si>
  <si>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</si>
  <si>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</si>
  <si>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</si>
  <si>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</si>
  <si>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</si>
  <si>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</si>
  <si>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</si>
  <si>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</si>
  <si>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</si>
  <si>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</si>
  <si>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</si>
  <si>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</si>
  <si>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</si>
  <si>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</si>
  <si>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</si>
  <si>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</si>
  <si>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</si>
  <si>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</si>
  <si>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</si>
  <si>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</si>
  <si>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</si>
  <si>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</si>
  <si>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</si>
  <si>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</si>
  <si>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</si>
  <si>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</si>
  <si>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</si>
  <si>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</si>
  <si>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</si>
  <si>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</si>
  <si>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</si>
  <si>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</si>
  <si>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</si>
  <si>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</si>
  <si>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</si>
  <si>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</si>
  <si>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</si>
  <si>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</si>
  <si>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</si>
  <si>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</si>
  <si>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</si>
  <si>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</si>
  <si>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</si>
  <si>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</si>
  <si>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</si>
  <si>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</si>
  <si>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</si>
  <si>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</si>
  <si>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</si>
  <si>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</si>
  <si>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</si>
  <si>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</si>
  <si>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</si>
  <si>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</si>
  <si>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</si>
  <si>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</si>
  <si>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</si>
  <si>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</si>
  <si>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</si>
  <si>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</si>
  <si>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</si>
  <si>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</si>
  <si>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</si>
  <si>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</si>
  <si>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</si>
  <si>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</si>
  <si>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</si>
  <si>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</si>
  <si>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</si>
  <si>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</si>
  <si>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</si>
  <si>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</si>
  <si>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</si>
  <si>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</si>
  <si>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</si>
  <si>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</si>
  <si>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</si>
  <si>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</si>
  <si>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</si>
  <si>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</si>
  <si>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</si>
  <si>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</si>
  <si>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</si>
  <si>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</si>
  <si>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</si>
  <si>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</si>
  <si>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</si>
  <si>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</si>
  <si>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</si>
  <si>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</si>
  <si>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</si>
  <si>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</si>
  <si>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</si>
  <si>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</si>
  <si>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</si>
  <si>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</si>
  <si>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</si>
  <si>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</si>
  <si>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</si>
  <si>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</si>
  <si>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</si>
  <si>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</si>
  <si>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</si>
  <si>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</si>
  <si>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</si>
  <si>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</si>
  <si>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</si>
  <si>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</si>
  <si>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</si>
  <si>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</si>
  <si>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</si>
  <si>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</si>
  <si>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</si>
  <si>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</si>
  <si>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</si>
  <si>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</si>
  <si>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</si>
  <si>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</si>
  <si>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</si>
  <si>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</si>
  <si>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</si>
  <si>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</si>
  <si>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</si>
  <si>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</si>
  <si>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</si>
  <si>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</si>
  <si>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</si>
  <si>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</si>
  <si>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</si>
  <si>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</si>
  <si>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</si>
  <si>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</si>
  <si>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</si>
  <si>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</si>
  <si>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</si>
  <si>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</si>
  <si>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</si>
  <si>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</si>
  <si>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</si>
  <si>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</si>
  <si>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</si>
  <si>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</si>
  <si>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</si>
  <si>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</si>
  <si>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</si>
  <si>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</si>
  <si>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</si>
  <si>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</si>
  <si>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</si>
  <si>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</si>
  <si>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</si>
  <si>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</si>
  <si>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</si>
  <si>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</si>
  <si>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</si>
  <si>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</si>
  <si>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</si>
  <si>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</si>
  <si>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</si>
  <si>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</si>
  <si>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</si>
  <si>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</si>
  <si>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</si>
  <si>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</si>
  <si>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</si>
  <si>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</si>
  <si>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</si>
  <si>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</si>
  <si>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</si>
  <si>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</si>
  <si>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</si>
  <si>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</si>
  <si>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</si>
  <si>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</si>
  <si>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</si>
  <si>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</si>
  <si>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</si>
  <si>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</si>
  <si>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</si>
  <si>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</si>
  <si>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</si>
  <si>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</si>
  <si>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</si>
  <si>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</si>
  <si>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</si>
  <si>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</si>
  <si>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</si>
  <si>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</si>
  <si>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</si>
  <si>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</si>
  <si>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</si>
  <si>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</si>
  <si>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</si>
  <si>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</si>
  <si>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</si>
  <si>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</si>
  <si>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</si>
  <si>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</si>
  <si>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</si>
  <si>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</si>
  <si>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</si>
  <si>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</si>
  <si>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</si>
  <si>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</si>
  <si>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</si>
  <si>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</si>
  <si>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</si>
  <si>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</si>
  <si>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</si>
  <si>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</si>
  <si>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</si>
  <si>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</si>
  <si>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</si>
  <si>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</si>
  <si>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</si>
  <si>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</si>
  <si>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</si>
  <si>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</si>
  <si>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</si>
  <si>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</si>
  <si>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</si>
  <si>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</si>
  <si>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</si>
  <si>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</si>
  <si>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</si>
  <si>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</si>
  <si>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</si>
  <si>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</si>
  <si>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</si>
  <si>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</si>
  <si>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</si>
  <si>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</si>
  <si>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</si>
  <si>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</si>
  <si>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</si>
  <si>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</si>
  <si>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</si>
  <si>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</si>
  <si>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</si>
  <si>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</si>
  <si>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</si>
  <si>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</si>
  <si>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</si>
  <si>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</si>
  <si>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</si>
  <si>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</si>
  <si>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</si>
  <si>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</si>
  <si>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</si>
  <si>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</si>
  <si>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</si>
  <si>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</si>
  <si>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</si>
  <si>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</si>
  <si>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</si>
  <si>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</si>
  <si>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</si>
  <si>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</si>
  <si>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</si>
  <si>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</si>
  <si>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</si>
  <si>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</si>
  <si>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</si>
  <si>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</si>
  <si>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</si>
  <si>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</si>
  <si>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</si>
  <si>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</si>
  <si>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</si>
  <si>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</si>
  <si>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</si>
  <si>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</si>
  <si>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</si>
  <si>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</si>
  <si>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</si>
  <si>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</si>
  <si>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</si>
  <si>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</si>
  <si>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</si>
  <si>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</si>
  <si>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</si>
  <si>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</si>
  <si>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</si>
  <si>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</si>
  <si>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</si>
  <si>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</si>
  <si>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</si>
  <si>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</si>
  <si>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</si>
  <si>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</si>
  <si>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</si>
  <si>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</si>
  <si>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</si>
  <si>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</si>
  <si>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</si>
  <si>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</si>
  <si>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</si>
  <si>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</si>
  <si>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</si>
  <si>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</si>
  <si>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</si>
  <si>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</si>
  <si>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</si>
  <si>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</si>
  <si>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</si>
  <si>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</si>
  <si>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</si>
  <si>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</si>
  <si>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</si>
  <si>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</si>
  <si>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</si>
  <si>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</si>
  <si>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</si>
  <si>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</si>
  <si>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</si>
  <si>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</si>
  <si>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</si>
  <si>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</si>
  <si>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</si>
  <si>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</si>
  <si>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</si>
  <si>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</si>
  <si>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</si>
  <si>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</si>
  <si>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</si>
  <si>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</si>
  <si>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</si>
  <si>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</si>
  <si>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</si>
  <si>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</si>
  <si>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</si>
  <si>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</si>
  <si>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</si>
  <si>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</si>
  <si>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</si>
  <si>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</si>
  <si>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</si>
  <si>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</si>
  <si>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</si>
  <si>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</si>
  <si>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</si>
  <si>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</si>
  <si>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</si>
  <si>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</si>
  <si>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</si>
  <si>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</si>
  <si>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</si>
  <si>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</si>
  <si>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</si>
  <si>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</si>
  <si>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</si>
  <si>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</si>
  <si>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</si>
  <si>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</si>
  <si>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</si>
  <si>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</si>
  <si>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</si>
  <si>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</si>
  <si>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</si>
  <si>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</si>
  <si>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</si>
  <si>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</si>
  <si>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</si>
  <si>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</si>
  <si>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</si>
  <si>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</si>
  <si>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</si>
  <si>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</si>
  <si>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</si>
  <si>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</si>
  <si>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</si>
  <si>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400-450</t>
  </si>
  <si>
    <t>BANKNIFTY 38200 PE 07-APR</t>
  </si>
  <si>
    <t>Loss of Rs.17/-</t>
  </si>
  <si>
    <t>XTX MARKETS LLP</t>
  </si>
  <si>
    <t>GRAVITON RESEARCH CAPITAL LLP</t>
  </si>
  <si>
    <t>QE SECURITIES</t>
  </si>
  <si>
    <t>Profit of Rs.13.5/-</t>
  </si>
  <si>
    <t>2520-2560</t>
  </si>
  <si>
    <t>4800-5000</t>
  </si>
  <si>
    <t>NIFTY 17800 CE 07-APR</t>
  </si>
  <si>
    <t>140-170</t>
  </si>
  <si>
    <t>BANKNIFTY 37800 CE 07-APR</t>
  </si>
  <si>
    <t>300-400</t>
  </si>
  <si>
    <t>4800-4900</t>
  </si>
  <si>
    <t>465-475</t>
  </si>
  <si>
    <t>INFY APR FUT</t>
  </si>
  <si>
    <t>1870-1900</t>
  </si>
  <si>
    <t>N</t>
  </si>
  <si>
    <t>Profit of Rs.34.5/-</t>
  </si>
  <si>
    <t>Profit of Rs.3.5/-</t>
  </si>
  <si>
    <t>Part profit of Rs.27/-</t>
  </si>
  <si>
    <t>Profit of Rs.63/-</t>
  </si>
  <si>
    <t>114-116</t>
  </si>
  <si>
    <t>1590-1620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</si>
  <si>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</si>
  <si>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</si>
  <si>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</si>
  <si>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</si>
  <si>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</si>
  <si>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</si>
  <si>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</si>
  <si>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</si>
  <si>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HCLTECH APR FUT</t>
  </si>
  <si>
    <t>1190-1200</t>
  </si>
  <si>
    <t>COLPAL APR FUT</t>
  </si>
  <si>
    <t>1610-1630</t>
  </si>
  <si>
    <t>2550-2600</t>
  </si>
  <si>
    <t>165-170</t>
  </si>
  <si>
    <t>Profit of Rs.10/-</t>
  </si>
  <si>
    <t>Profit of Rs.9.5/-</t>
  </si>
  <si>
    <t>Loss of Rs.42/-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</si>
  <si>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</si>
  <si>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</si>
  <si>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</si>
  <si>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</si>
  <si>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</si>
  <si>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</si>
  <si>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</si>
  <si>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1160-1175</t>
  </si>
  <si>
    <t>LT 1820 CE APR</t>
  </si>
  <si>
    <t>45-50</t>
  </si>
  <si>
    <t>ITC APR FUT</t>
  </si>
  <si>
    <t>ITC 280 CE APR</t>
  </si>
  <si>
    <t>NIFTY 17750 CE 13-APR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</si>
  <si>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</si>
  <si>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</si>
  <si>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</si>
  <si>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</si>
  <si>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</si>
  <si>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</si>
  <si>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Loss of Rs.12/-</t>
  </si>
  <si>
    <t>Loss of Rs.50/-</t>
  </si>
  <si>
    <t>RELIANCE APR FUT</t>
  </si>
  <si>
    <t>2660-2700</t>
  </si>
  <si>
    <t>170-180</t>
  </si>
  <si>
    <t>17800-17900</t>
  </si>
  <si>
    <t>BANKNIFTY 37600 CE 13-APR</t>
  </si>
  <si>
    <t>250-350</t>
  </si>
  <si>
    <t xml:space="preserve">SBILIFE </t>
  </si>
  <si>
    <t>1180-1200</t>
  </si>
  <si>
    <t>NIFTY 17550 CE 13-APR</t>
  </si>
  <si>
    <t>90-100</t>
  </si>
  <si>
    <t>Loss of Rs.36/-</t>
  </si>
  <si>
    <t>Profit of Rs.16/-</t>
  </si>
  <si>
    <t>Loss of Rs.2.85/-</t>
  </si>
  <si>
    <t>Loss of Rs.48/-</t>
  </si>
  <si>
    <t xml:space="preserve">NIFTY 17600 PE 13-APR </t>
  </si>
  <si>
    <t>50-60</t>
  </si>
  <si>
    <t>NIFTY 17600 CE 13-APR</t>
  </si>
  <si>
    <t>BANKNIFTY 38000 CE 21-APR</t>
  </si>
  <si>
    <t>500-600</t>
  </si>
  <si>
    <t>Profit of Rs.5-</t>
  </si>
  <si>
    <t>1280-1300</t>
  </si>
  <si>
    <t>1400-1450</t>
  </si>
  <si>
    <t>2580-2610</t>
  </si>
  <si>
    <t>2800-2900</t>
  </si>
  <si>
    <t>BANKNIFTY 38000 CE 13 APR</t>
  </si>
  <si>
    <t>BCLENTERPR</t>
  </si>
  <si>
    <t>ANUSTUP TRADING  PRIVATE LIMITED</t>
  </si>
  <si>
    <t>RIIL</t>
  </si>
  <si>
    <t>Reliance Indl Infra Ltd</t>
  </si>
  <si>
    <t>Profit of Rs.31.5/-</t>
  </si>
  <si>
    <t>Loss of Rs.74/-</t>
  </si>
  <si>
    <t>ABCAPITAL APR FUT</t>
  </si>
  <si>
    <t>2970-3000</t>
  </si>
  <si>
    <t>118-121</t>
  </si>
  <si>
    <t>2260-2300</t>
  </si>
  <si>
    <t>Profit of Rs.45/-</t>
  </si>
  <si>
    <t>Profit of Rs.2.2/-</t>
  </si>
  <si>
    <t>Loss of Rs.190/-</t>
  </si>
  <si>
    <t>ADVIKCA</t>
  </si>
  <si>
    <t>VANRAJ DADBHAI KAHOR</t>
  </si>
  <si>
    <t>KBCGLOBAL</t>
  </si>
  <si>
    <t>KBC Global Limited</t>
  </si>
  <si>
    <t>Part profit of Rs.265/-</t>
  </si>
  <si>
    <t>Loss of Rs.10.25/-</t>
  </si>
  <si>
    <t>Loss of Rs.3/-</t>
  </si>
  <si>
    <t>Loss of Rs.55/-</t>
  </si>
  <si>
    <t>440-450</t>
  </si>
  <si>
    <t>1120-1130</t>
  </si>
  <si>
    <t>Loss of Rs.15/-</t>
  </si>
  <si>
    <t>Profit of Rs.10-</t>
  </si>
  <si>
    <t>2500-2520</t>
  </si>
  <si>
    <t>2895-2905</t>
  </si>
  <si>
    <t>157-159</t>
  </si>
  <si>
    <t>JUBLFOOD 600 CE APR</t>
  </si>
  <si>
    <t>20-22</t>
  </si>
  <si>
    <t>GGL</t>
  </si>
  <si>
    <t>KRETTOSYS</t>
  </si>
  <si>
    <t>Loss of Rs.105/-</t>
  </si>
  <si>
    <t>Loss of Rs.3.65/-</t>
  </si>
  <si>
    <t>CROMPTON APR FUT</t>
  </si>
  <si>
    <t>385-390</t>
  </si>
  <si>
    <t>765-775</t>
  </si>
  <si>
    <t>SBIN APR FUT</t>
  </si>
  <si>
    <t>520-525</t>
  </si>
  <si>
    <t>Loss of Rs.47.5/-</t>
  </si>
  <si>
    <t>NIFTY 17100 PE 21-APR</t>
  </si>
  <si>
    <t>90-110</t>
  </si>
  <si>
    <t>BANKNIFTY 36200 CE 21-APR</t>
  </si>
  <si>
    <t>320-400</t>
  </si>
  <si>
    <t>Profit of Rs.24.5/-</t>
  </si>
  <si>
    <t>Profit of Rs.26.5/-</t>
  </si>
  <si>
    <t>PIDILITIND 2380 CE APR</t>
  </si>
  <si>
    <t>55-70</t>
  </si>
  <si>
    <t>830-900</t>
  </si>
  <si>
    <t>1125-1130</t>
  </si>
  <si>
    <t>1160-1190</t>
  </si>
  <si>
    <t>120.5-121.50</t>
  </si>
  <si>
    <t>17-132</t>
  </si>
  <si>
    <t xml:space="preserve">CANBK </t>
  </si>
  <si>
    <t>233-234</t>
  </si>
  <si>
    <t>242-250</t>
  </si>
  <si>
    <t>212-214</t>
  </si>
  <si>
    <t>KALPESH JAVERILAL OSWAL</t>
  </si>
  <si>
    <t>YACOOBALI AIYUB MOHAMMED</t>
  </si>
  <si>
    <t>JETMALL</t>
  </si>
  <si>
    <t>BHARAT KUMAR PUKHRAJJI</t>
  </si>
  <si>
    <t>ANUSTUP TRADING PRIVATE LIMITED</t>
  </si>
  <si>
    <t>Profit of Rs.7.75/-</t>
  </si>
  <si>
    <t>ICICIBANK  APR FUT</t>
  </si>
  <si>
    <t>770-778</t>
  </si>
  <si>
    <t>755-760</t>
  </si>
  <si>
    <t>2440-2460</t>
  </si>
  <si>
    <t>1975-1985</t>
  </si>
  <si>
    <t>2050-2100</t>
  </si>
  <si>
    <t>1370-1380</t>
  </si>
  <si>
    <t>381-383</t>
  </si>
  <si>
    <t>395-400</t>
  </si>
  <si>
    <t>NIFTY 17250 PE 21-APR</t>
  </si>
  <si>
    <t>NIFTY 17400 PE 21-APR</t>
  </si>
  <si>
    <t>Loss of Rs.36.5/-</t>
  </si>
  <si>
    <t>Profit of Rs.2/-</t>
  </si>
  <si>
    <t>Profit of Rs.6/-</t>
  </si>
  <si>
    <t>Profit of Rs.7.5/-</t>
  </si>
  <si>
    <t>NISHCHAYA TRADINGS PRIVATE LIMITED</t>
  </si>
  <si>
    <t>ARCFIN</t>
  </si>
  <si>
    <t>TOPGAIN FINANCE PRIVATE LIMITED</t>
  </si>
  <si>
    <t>RISHIAGARWAL</t>
  </si>
  <si>
    <t>ELIXIR WEALTH MANAGEMENT PRIVATE LIMITED</t>
  </si>
  <si>
    <t>B.W.TRADERS</t>
  </si>
  <si>
    <t>ASPIRA</t>
  </si>
  <si>
    <t>VINCENT COMMERCIAL COMPANY LIMITED</t>
  </si>
  <si>
    <t>DARSHANORNA</t>
  </si>
  <si>
    <t>VIVID MERCANTILE LIMITED</t>
  </si>
  <si>
    <t>EIGHTY</t>
  </si>
  <si>
    <t>EVEXIA</t>
  </si>
  <si>
    <t>JIMESH BHUPENDRA GANDHI</t>
  </si>
  <si>
    <t>MANJULABEN DHARMESHBHAI PATEL</t>
  </si>
  <si>
    <t>NAVKAR</t>
  </si>
  <si>
    <t>EFFICENT TIE UP PRIVATE LIMITED</t>
  </si>
  <si>
    <t>ANILKUMAR</t>
  </si>
  <si>
    <t>KESAR TRACOM INDIA LLP</t>
  </si>
  <si>
    <t>OMANSH</t>
  </si>
  <si>
    <t>NARANG</t>
  </si>
  <si>
    <t>PANTH</t>
  </si>
  <si>
    <t>PURAV BHARATBHAI PATEL</t>
  </si>
  <si>
    <t>SHALPRO</t>
  </si>
  <si>
    <t>SILVERO</t>
  </si>
  <si>
    <t>RATHI KHUBCHAND BHANWARLAL</t>
  </si>
  <si>
    <t>PARESH DHIRAJLAL SHAH</t>
  </si>
  <si>
    <t>HARIOMPIPE</t>
  </si>
  <si>
    <t>Hariom Pipe Industries L</t>
  </si>
  <si>
    <t>ORTINLAB</t>
  </si>
  <si>
    <t>Ortin Laboratories Ltd</t>
  </si>
  <si>
    <t>MANSI SHARES &amp; STOCK ADVISORS PVT LTD</t>
  </si>
  <si>
    <t>Profit of Rs.2.5/-</t>
  </si>
  <si>
    <t>MPHASIS APR FUT</t>
  </si>
  <si>
    <t>3000-3050</t>
  </si>
  <si>
    <t>MTARTECH</t>
  </si>
  <si>
    <t>1705-1715</t>
  </si>
  <si>
    <t>1760-1800</t>
  </si>
  <si>
    <t>Loss of Rs.37/-</t>
  </si>
  <si>
    <t>CROMPTON 380 CE APR</t>
  </si>
  <si>
    <t>9.75-10.25</t>
  </si>
  <si>
    <t>15-18</t>
  </si>
  <si>
    <t>NIFTY 17400 CE 28-APR</t>
  </si>
  <si>
    <t>75-80</t>
  </si>
  <si>
    <t>120-150</t>
  </si>
  <si>
    <t>380-390</t>
  </si>
  <si>
    <t>500-550</t>
  </si>
  <si>
    <t>BANKNIFTY 36200 CE 28-APR</t>
  </si>
  <si>
    <t>Loss of Rs.6.5/-</t>
  </si>
  <si>
    <t>Loss of Rs.8.5/-</t>
  </si>
  <si>
    <t>ARWA UMESH</t>
  </si>
  <si>
    <t>UMESH CHAMDIA</t>
  </si>
  <si>
    <t>AARNA FINVEST</t>
  </si>
  <si>
    <t>DHANRAJ ASHOK CHOPRA HUF</t>
  </si>
  <si>
    <t>KARISHMA KARISHMA</t>
  </si>
  <si>
    <t>PRABHULAL LALLUBHAI PAREKH</t>
  </si>
  <si>
    <t>CLARA</t>
  </si>
  <si>
    <t>SHERWOOD SECURITIES PVT LTD</t>
  </si>
  <si>
    <t>ROHIT LOHIA</t>
  </si>
  <si>
    <t>COMSYN</t>
  </si>
  <si>
    <t>HITESH RAMANIKLAL DHRUV</t>
  </si>
  <si>
    <t>NIRAJ RAJNIKANT SHAH</t>
  </si>
  <si>
    <t>DHYAANI</t>
  </si>
  <si>
    <t>DEEPAK KUMAR PRASAD</t>
  </si>
  <si>
    <t>JAIMIN KAILASH GUPTA</t>
  </si>
  <si>
    <t>SHAISHAV RAKESHBHAI SHAH</t>
  </si>
  <si>
    <t>KOCL</t>
  </si>
  <si>
    <t>SURESH CHANDRA TAK HUF</t>
  </si>
  <si>
    <t>MAYANKBHAI HASMUKHRAY SHETH</t>
  </si>
  <si>
    <t>SAPNA MAYANKBHAI SHETH</t>
  </si>
  <si>
    <t>HITEN BHIKHABHAI CHOTALIYA</t>
  </si>
  <si>
    <t>NAYAN MAHENDRABHAI THAKKAR</t>
  </si>
  <si>
    <t>JMP SECURITIES PVT LTD</t>
  </si>
  <si>
    <t>LELAVOIR</t>
  </si>
  <si>
    <t>RAJESH GANESHVIRRANNA SHETTY</t>
  </si>
  <si>
    <t>MAYUKH</t>
  </si>
  <si>
    <t>KIRTESH BABULAL SHAH</t>
  </si>
  <si>
    <t>MINDSPACE</t>
  </si>
  <si>
    <t>CASA MARIA PROPERTIES LLP</t>
  </si>
  <si>
    <t>RAGHUKOOL ESTATE DEVELOPEMENT LLP</t>
  </si>
  <si>
    <t>RAVI CHANDRU RAHEJA</t>
  </si>
  <si>
    <t>NEEL CHANDRU RAHEJA</t>
  </si>
  <si>
    <t>MTCL</t>
  </si>
  <si>
    <t>BHAWANI KUMAR SHAH</t>
  </si>
  <si>
    <t>NATURAL</t>
  </si>
  <si>
    <t>RIPALBEN DHARMIKKUMAR PARIKH</t>
  </si>
  <si>
    <t>NOVARATHANMAL PRAVEENKUMAR</t>
  </si>
  <si>
    <t>PALCO</t>
  </si>
  <si>
    <t>PRAMOD RAMANLAL AGRAWAL</t>
  </si>
  <si>
    <t>VINOD KUMAR ARORA</t>
  </si>
  <si>
    <t>PURPLE</t>
  </si>
  <si>
    <t>USHA RANI AGARWAL</t>
  </si>
  <si>
    <t>MANJUNATH KOSURU</t>
  </si>
  <si>
    <t>RAJNISH</t>
  </si>
  <si>
    <t>GAURI NANDAN TRADERS</t>
  </si>
  <si>
    <t>VEDANT COMMODEAL PRIVATE LIMITED</t>
  </si>
  <si>
    <t>RGRL</t>
  </si>
  <si>
    <t>MURUGESANMARIS</t>
  </si>
  <si>
    <t>SANKHYAIN</t>
  </si>
  <si>
    <t>MANSI SHARE &amp; STOCK ADVISORS PRIVATE LIMITED</t>
  </si>
  <si>
    <t>VIDYABEN MAHENDRA PATEL</t>
  </si>
  <si>
    <t>MADHUSUDHANCHAKRAVARTHY</t>
  </si>
  <si>
    <t>NATTAYA CHOWDHURY</t>
  </si>
  <si>
    <t>SUPREME</t>
  </si>
  <si>
    <t>AKHIL JALAN HUF</t>
  </si>
  <si>
    <t>NIKHIL JALAN HUF</t>
  </si>
  <si>
    <t>KAMAL KUMAR JALAN ( HUF)</t>
  </si>
  <si>
    <t>VANDANA VANDANA</t>
  </si>
  <si>
    <t>TRIOMERC</t>
  </si>
  <si>
    <t>ADI RASAYAN LIMITED</t>
  </si>
  <si>
    <t>TRIVENIENT</t>
  </si>
  <si>
    <t>TTIENT</t>
  </si>
  <si>
    <t>MAHESH FOGLA HUF</t>
  </si>
  <si>
    <t>KASHYAPI ADVISORS LLP</t>
  </si>
  <si>
    <t>VANSHI INFRA PROJECTS LLP</t>
  </si>
  <si>
    <t>PRAGNAY ADVISORS LLP .</t>
  </si>
  <si>
    <t>ABAN</t>
  </si>
  <si>
    <t>Aban Offshore Ltd.</t>
  </si>
  <si>
    <t>BAJAJHIND</t>
  </si>
  <si>
    <t>Bajaj Hindustan Sugar Ltd</t>
  </si>
  <si>
    <t>BOMDYEING</t>
  </si>
  <si>
    <t>Bombay Dyeing &amp; Mfg Co.</t>
  </si>
  <si>
    <t>HRTI PRIVATE LIMITED</t>
  </si>
  <si>
    <t>CYBERMEDIA</t>
  </si>
  <si>
    <t>Cyber Media (India) Ltd.</t>
  </si>
  <si>
    <t>SANJAY DUTT</t>
  </si>
  <si>
    <t>VENKATA NARAYANA KONANKI</t>
  </si>
  <si>
    <t>KMSUGAR</t>
  </si>
  <si>
    <t>K.M.Sugar Mills Limited</t>
  </si>
  <si>
    <t>TOWER RESEARCH CAPITAL MARKETS INDIA PRIVATE LIMITED</t>
  </si>
  <si>
    <t>MBL  &amp; CO. LIMITED</t>
  </si>
  <si>
    <t>LSIL</t>
  </si>
  <si>
    <t>Lloyds Steels Ind. Ltd.</t>
  </si>
  <si>
    <t>ONMOBILE</t>
  </si>
  <si>
    <t>OnMobile Global Limited</t>
  </si>
  <si>
    <t>ORION STOCKS LTD</t>
  </si>
  <si>
    <t>RANASUG</t>
  </si>
  <si>
    <t>Rana Sugars Ltd</t>
  </si>
  <si>
    <t>SWARAJ</t>
  </si>
  <si>
    <t>Swaraj Suiting Limited</t>
  </si>
  <si>
    <t>SUMICKSHA BANSAL</t>
  </si>
  <si>
    <t>BIRLATYRE</t>
  </si>
  <si>
    <t>Birla Tyres Limited</t>
  </si>
  <si>
    <t>EUSTON INDUSTRIES LIMITED</t>
  </si>
  <si>
    <t>DENORA</t>
  </si>
  <si>
    <t>De Nora India Limited</t>
  </si>
  <si>
    <t>PRABIR KUMAR GHOUSHAL</t>
  </si>
  <si>
    <t>MERCATOR</t>
  </si>
  <si>
    <t>Mercator Limited</t>
  </si>
  <si>
    <t>ANAND RATHI GLOBAL FINANCE LTD</t>
  </si>
  <si>
    <t>SAKHTISUG</t>
  </si>
  <si>
    <t>Sakthi Sugars Ltd.</t>
  </si>
  <si>
    <t>ASSET RECONSTRUCTION COMPANY INDIA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</si>
</sst>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0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8" borderId="2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2" fontId="32" fillId="14" borderId="3" xfId="0" applyNumberFormat="1" applyFont="1" applyFill="1" applyBorder="1" applyAlignment="1">
      <alignment horizontal="center" vertical="center"/>
    </xf>
    <xf numFmtId="0" fontId="31" fillId="19" borderId="24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1" fillId="23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1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3" fillId="22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2" fontId="31" fillId="2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5" borderId="21" xfId="0" applyFont="1" applyFill="1" applyBorder="1" applyAlignment="1">
      <alignment horizontal="left" vertical="center"/>
    </xf>
    <xf numFmtId="0" fontId="32" fillId="25" borderId="21" xfId="0" applyFont="1" applyFill="1" applyBorder="1" applyAlignment="1">
      <alignment horizontal="center" vertical="center"/>
    </xf>
    <xf numFmtId="17" fontId="32" fillId="25" borderId="21" xfId="0" applyNumberFormat="1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21" borderId="25" xfId="0" applyFont="1" applyFill="1" applyBorder="1" applyAlignment="1">
      <alignment horizontal="center" vertical="center"/>
    </xf>
    <xf numFmtId="0" fontId="32" fillId="21" borderId="24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0" fontId="32" fillId="22" borderId="23" xfId="0" applyFont="1" applyFill="1" applyBorder="1" applyAlignment="1">
      <alignment horizontal="center" vertical="center"/>
    </xf>
    <xf numFmtId="0" fontId="32" fillId="22" borderId="24" xfId="0" applyFont="1" applyFill="1" applyBorder="1" applyAlignment="1">
      <alignment horizontal="center" vertical="center"/>
    </xf>
    <xf numFmtId="166" fontId="32" fillId="22" borderId="23" xfId="0" applyNumberFormat="1" applyFont="1" applyFill="1" applyBorder="1" applyAlignment="1">
      <alignment horizontal="center" vertical="center"/>
    </xf>
    <xf numFmtId="166" fontId="32" fillId="22" borderId="24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0" fontId="31" fillId="21" borderId="24" xfId="0" applyFont="1" applyFill="1" applyBorder="1" applyAlignment="1">
      <alignment horizontal="center" vertical="center"/>
    </xf>
    <xf numFmtId="166" fontId="31" fillId="22" borderId="23" xfId="0" applyNumberFormat="1" applyFont="1" applyFill="1" applyBorder="1" applyAlignment="1">
      <alignment horizontal="center" vertical="center"/>
    </xf>
    <xf numFmtId="166" fontId="31" fillId="22" borderId="24" xfId="0" applyNumberFormat="1" applyFont="1" applyFill="1" applyBorder="1" applyAlignment="1">
      <alignment horizontal="center" vertical="center"/>
    </xf>
    <xf numFmtId="0" fontId="31" fillId="22" borderId="26" xfId="0" applyFont="1" applyFill="1" applyBorder="1" applyAlignment="1">
      <alignment horizontal="center" vertical="center"/>
    </xf>
    <xf numFmtId="0" fontId="31" fillId="22" borderId="27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44676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9" sqref="D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44676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4" t="s">
        <v>16</v>
      </c>
      <c r="B9" s="476" t="s">
        <v>17</v>
      </c>
      <c r="C9" s="476" t="s">
        <v>18</v>
      </c>
      <c r="D9" s="476" t="s">
        <v>19</v>
      </c>
      <c r="E9" s="23" t="s">
        <v>20</v>
      </c>
      <c r="F9" s="23" t="s">
        <v>21</v>
      </c>
      <c r="G9" s="471" t="s">
        <v>22</v>
      </c>
      <c r="H9" s="472"/>
      <c r="I9" s="473"/>
      <c r="J9" s="471" t="s">
        <v>23</v>
      </c>
      <c r="K9" s="472"/>
      <c r="L9" s="473"/>
      <c r="M9" s="23"/>
      <c r="N9" s="24"/>
      <c r="O9" s="24"/>
      <c r="P9" s="24"/>
    </row>
    <row r="10" spans="1:16" ht="59.25" customHeight="1">
      <c r="A10" s="475"/>
      <c r="B10" s="477"/>
      <c r="C10" s="477"/>
      <c r="D10" s="47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17177.75</v>
      </c>
      <c r="F11" s="32">
        <v>17218.416666666668</v>
      </c>
      <c r="G11" s="33">
        <v>17115.833333333336</v>
      </c>
      <c r="H11" s="33">
        <v>17053.916666666668</v>
      </c>
      <c r="I11" s="33">
        <v>16951.333333333336</v>
      </c>
      <c r="J11" s="33">
        <v>17280.333333333336</v>
      </c>
      <c r="K11" s="33">
        <v>17382.916666666672</v>
      </c>
      <c r="L11" s="33">
        <v>17444.833333333336</v>
      </c>
      <c r="M11" s="34">
        <v>17321</v>
      </c>
      <c r="N11" s="34">
        <v>17156.5</v>
      </c>
      <c r="O11" s="35">
        <v>11652600</v>
      </c>
      <c r="P11" s="36">
        <v>-2.7900943101096601E-2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36093.85</v>
      </c>
      <c r="F12" s="37">
        <v>36274.933333333327</v>
      </c>
      <c r="G12" s="38">
        <v>35849.916666666657</v>
      </c>
      <c r="H12" s="38">
        <v>35605.98333333333</v>
      </c>
      <c r="I12" s="38">
        <v>35180.96666666666</v>
      </c>
      <c r="J12" s="38">
        <v>36518.866666666654</v>
      </c>
      <c r="K12" s="38">
        <v>36943.883333333331</v>
      </c>
      <c r="L12" s="38">
        <v>37187.816666666651</v>
      </c>
      <c r="M12" s="28">
        <v>36699.949999999997</v>
      </c>
      <c r="N12" s="28">
        <v>36031</v>
      </c>
      <c r="O12" s="39">
        <v>2863275</v>
      </c>
      <c r="P12" s="40">
        <v>8.066464116548093E-2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16702</v>
      </c>
      <c r="F13" s="37">
        <v>16800.7</v>
      </c>
      <c r="G13" s="38">
        <v>16551.45</v>
      </c>
      <c r="H13" s="38">
        <v>16400.900000000001</v>
      </c>
      <c r="I13" s="38">
        <v>16151.650000000001</v>
      </c>
      <c r="J13" s="38">
        <v>16951.25</v>
      </c>
      <c r="K13" s="38">
        <v>17200.5</v>
      </c>
      <c r="L13" s="38">
        <v>17351.05</v>
      </c>
      <c r="M13" s="28">
        <v>17049.95</v>
      </c>
      <c r="N13" s="28">
        <v>16650.150000000001</v>
      </c>
      <c r="O13" s="39">
        <v>4120</v>
      </c>
      <c r="P13" s="40">
        <v>0.25609756097560976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7400.05</v>
      </c>
      <c r="F14" s="37">
        <v>7429.9000000000005</v>
      </c>
      <c r="G14" s="38">
        <v>7370.1000000000013</v>
      </c>
      <c r="H14" s="38">
        <v>7340.1500000000005</v>
      </c>
      <c r="I14" s="38">
        <v>7280.3500000000013</v>
      </c>
      <c r="J14" s="38">
        <v>7459.8500000000013</v>
      </c>
      <c r="K14" s="38">
        <v>7519.6500000000005</v>
      </c>
      <c r="L14" s="38">
        <v>7549.6000000000013</v>
      </c>
      <c r="M14" s="28">
        <v>7489.7</v>
      </c>
      <c r="N14" s="28">
        <v>7399.95</v>
      </c>
      <c r="O14" s="39">
        <v>1875</v>
      </c>
      <c r="P14" s="40">
        <v>0.19047619047619047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922.5</v>
      </c>
      <c r="F15" s="37">
        <v>929.66666666666663</v>
      </c>
      <c r="G15" s="38">
        <v>912.83333333333326</v>
      </c>
      <c r="H15" s="38">
        <v>903.16666666666663</v>
      </c>
      <c r="I15" s="38">
        <v>886.33333333333326</v>
      </c>
      <c r="J15" s="38">
        <v>939.33333333333326</v>
      </c>
      <c r="K15" s="38">
        <v>956.16666666666652</v>
      </c>
      <c r="L15" s="38">
        <v>965.83333333333326</v>
      </c>
      <c r="M15" s="28">
        <v>946.5</v>
      </c>
      <c r="N15" s="28">
        <v>920</v>
      </c>
      <c r="O15" s="39">
        <v>2254200</v>
      </c>
      <c r="P15" s="40">
        <v>0.11381772364552709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2162.25</v>
      </c>
      <c r="F16" s="37">
        <v>2167.9</v>
      </c>
      <c r="G16" s="38">
        <v>2129.9</v>
      </c>
      <c r="H16" s="38">
        <v>2097.5500000000002</v>
      </c>
      <c r="I16" s="38">
        <v>2059.5500000000002</v>
      </c>
      <c r="J16" s="38">
        <v>2200.25</v>
      </c>
      <c r="K16" s="38">
        <v>2238.25</v>
      </c>
      <c r="L16" s="38">
        <v>2270.6</v>
      </c>
      <c r="M16" s="28">
        <v>2205.9</v>
      </c>
      <c r="N16" s="28">
        <v>2135.5500000000002</v>
      </c>
      <c r="O16" s="39">
        <v>280000</v>
      </c>
      <c r="P16" s="40">
        <v>5.1643192488262914E-2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17553.25</v>
      </c>
      <c r="F17" s="37">
        <v>17564.583333333332</v>
      </c>
      <c r="G17" s="38">
        <v>17229.166666666664</v>
      </c>
      <c r="H17" s="38">
        <v>16905.083333333332</v>
      </c>
      <c r="I17" s="38">
        <v>16569.666666666664</v>
      </c>
      <c r="J17" s="38">
        <v>17888.666666666664</v>
      </c>
      <c r="K17" s="38">
        <v>18224.083333333328</v>
      </c>
      <c r="L17" s="38">
        <v>18548.166666666664</v>
      </c>
      <c r="M17" s="28">
        <v>17900</v>
      </c>
      <c r="N17" s="28">
        <v>17240.5</v>
      </c>
      <c r="O17" s="39">
        <v>35000</v>
      </c>
      <c r="P17" s="40">
        <v>0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112.3</v>
      </c>
      <c r="F18" s="37">
        <v>113.26666666666667</v>
      </c>
      <c r="G18" s="38">
        <v>110.78333333333333</v>
      </c>
      <c r="H18" s="38">
        <v>109.26666666666667</v>
      </c>
      <c r="I18" s="38">
        <v>106.78333333333333</v>
      </c>
      <c r="J18" s="38">
        <v>114.78333333333333</v>
      </c>
      <c r="K18" s="38">
        <v>117.26666666666665</v>
      </c>
      <c r="L18" s="38">
        <v>118.78333333333333</v>
      </c>
      <c r="M18" s="28">
        <v>115.75</v>
      </c>
      <c r="N18" s="28">
        <v>111.75</v>
      </c>
      <c r="O18" s="39">
        <v>22180400</v>
      </c>
      <c r="P18" s="40">
        <v>-1.1374779368503628E-2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285.2</v>
      </c>
      <c r="F19" s="37">
        <v>287.61666666666662</v>
      </c>
      <c r="G19" s="38">
        <v>281.33333333333326</v>
      </c>
      <c r="H19" s="38">
        <v>277.46666666666664</v>
      </c>
      <c r="I19" s="38">
        <v>271.18333333333328</v>
      </c>
      <c r="J19" s="38">
        <v>291.48333333333323</v>
      </c>
      <c r="K19" s="38">
        <v>297.76666666666665</v>
      </c>
      <c r="L19" s="38">
        <v>301.63333333333321</v>
      </c>
      <c r="M19" s="28">
        <v>293.89999999999998</v>
      </c>
      <c r="N19" s="28">
        <v>283.75</v>
      </c>
      <c r="O19" s="39">
        <v>12204400</v>
      </c>
      <c r="P19" s="40">
        <v>1.6237280796709243E-2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2261.6</v>
      </c>
      <c r="F20" s="37">
        <v>2253.5</v>
      </c>
      <c r="G20" s="38">
        <v>2223.65</v>
      </c>
      <c r="H20" s="38">
        <v>2185.7000000000003</v>
      </c>
      <c r="I20" s="38">
        <v>2155.8500000000004</v>
      </c>
      <c r="J20" s="38">
        <v>2291.4499999999998</v>
      </c>
      <c r="K20" s="38">
        <v>2321.3000000000002</v>
      </c>
      <c r="L20" s="38">
        <v>2359.2499999999995</v>
      </c>
      <c r="M20" s="28">
        <v>2283.35</v>
      </c>
      <c r="N20" s="28">
        <v>2215.5500000000002</v>
      </c>
      <c r="O20" s="39">
        <v>3316000</v>
      </c>
      <c r="P20" s="40">
        <v>-3.0066145520144319E-3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2276.6</v>
      </c>
      <c r="F21" s="37">
        <v>2284.35</v>
      </c>
      <c r="G21" s="38">
        <v>2260.25</v>
      </c>
      <c r="H21" s="38">
        <v>2243.9</v>
      </c>
      <c r="I21" s="38">
        <v>2219.8000000000002</v>
      </c>
      <c r="J21" s="38">
        <v>2300.6999999999998</v>
      </c>
      <c r="K21" s="38">
        <v>2324.7999999999993</v>
      </c>
      <c r="L21" s="38">
        <v>2341.1499999999996</v>
      </c>
      <c r="M21" s="28">
        <v>2308.4499999999998</v>
      </c>
      <c r="N21" s="28">
        <v>2268</v>
      </c>
      <c r="O21" s="39">
        <v>19965000</v>
      </c>
      <c r="P21" s="40">
        <v>7.290431623823819E-3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873.45</v>
      </c>
      <c r="F22" s="37">
        <v>867.4</v>
      </c>
      <c r="G22" s="38">
        <v>847.15</v>
      </c>
      <c r="H22" s="38">
        <v>820.85</v>
      </c>
      <c r="I22" s="38">
        <v>800.6</v>
      </c>
      <c r="J22" s="38">
        <v>893.69999999999993</v>
      </c>
      <c r="K22" s="38">
        <v>913.94999999999993</v>
      </c>
      <c r="L22" s="38">
        <v>940.24999999999989</v>
      </c>
      <c r="M22" s="28">
        <v>887.65</v>
      </c>
      <c r="N22" s="28">
        <v>841.1</v>
      </c>
      <c r="O22" s="39">
        <v>79190000</v>
      </c>
      <c r="P22" s="40">
        <v>1.3972694825461355E-2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3370.55</v>
      </c>
      <c r="F23" s="37">
        <v>3381.6333333333337</v>
      </c>
      <c r="G23" s="38">
        <v>3324.1166666666672</v>
      </c>
      <c r="H23" s="38">
        <v>3277.6833333333334</v>
      </c>
      <c r="I23" s="38">
        <v>3220.166666666667</v>
      </c>
      <c r="J23" s="38">
        <v>3428.0666666666675</v>
      </c>
      <c r="K23" s="38">
        <v>3485.5833333333339</v>
      </c>
      <c r="L23" s="38">
        <v>3532.0166666666678</v>
      </c>
      <c r="M23" s="28">
        <v>3439.15</v>
      </c>
      <c r="N23" s="28">
        <v>3335.2</v>
      </c>
      <c r="O23" s="39">
        <v>208200</v>
      </c>
      <c r="P23" s="40">
        <v>6.332992849846783E-2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569.4</v>
      </c>
      <c r="F24" s="37">
        <v>569.68333333333328</v>
      </c>
      <c r="G24" s="38">
        <v>563.71666666666658</v>
      </c>
      <c r="H24" s="38">
        <v>558.0333333333333</v>
      </c>
      <c r="I24" s="38">
        <v>552.06666666666661</v>
      </c>
      <c r="J24" s="38">
        <v>575.36666666666656</v>
      </c>
      <c r="K24" s="38">
        <v>581.33333333333326</v>
      </c>
      <c r="L24" s="38">
        <v>587.01666666666654</v>
      </c>
      <c r="M24" s="28">
        <v>575.65</v>
      </c>
      <c r="N24" s="28">
        <v>564</v>
      </c>
      <c r="O24" s="39">
        <v>6961000</v>
      </c>
      <c r="P24" s="40">
        <v>-1.2912482065997131E-3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374.1</v>
      </c>
      <c r="F25" s="37">
        <v>375.61666666666662</v>
      </c>
      <c r="G25" s="38">
        <v>369.73333333333323</v>
      </c>
      <c r="H25" s="38">
        <v>365.36666666666662</v>
      </c>
      <c r="I25" s="38">
        <v>359.48333333333323</v>
      </c>
      <c r="J25" s="38">
        <v>379.98333333333323</v>
      </c>
      <c r="K25" s="38">
        <v>385.86666666666656</v>
      </c>
      <c r="L25" s="38">
        <v>390.23333333333323</v>
      </c>
      <c r="M25" s="28">
        <v>381.5</v>
      </c>
      <c r="N25" s="28">
        <v>371.25</v>
      </c>
      <c r="O25" s="39">
        <v>31864500</v>
      </c>
      <c r="P25" s="40">
        <v>6.7295388844130612E-3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768.1</v>
      </c>
      <c r="F26" s="37">
        <v>765.63333333333321</v>
      </c>
      <c r="G26" s="38">
        <v>760.76666666666642</v>
      </c>
      <c r="H26" s="38">
        <v>753.43333333333317</v>
      </c>
      <c r="I26" s="38">
        <v>748.56666666666638</v>
      </c>
      <c r="J26" s="38">
        <v>772.96666666666647</v>
      </c>
      <c r="K26" s="38">
        <v>777.83333333333326</v>
      </c>
      <c r="L26" s="38">
        <v>785.16666666666652</v>
      </c>
      <c r="M26" s="28">
        <v>770.5</v>
      </c>
      <c r="N26" s="28">
        <v>758.3</v>
      </c>
      <c r="O26" s="39">
        <v>1834700</v>
      </c>
      <c r="P26" s="40">
        <v>7.5502667213787442E-2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4811.8</v>
      </c>
      <c r="F27" s="37">
        <v>4827.7666666666664</v>
      </c>
      <c r="G27" s="38">
        <v>4783.583333333333</v>
      </c>
      <c r="H27" s="38">
        <v>4755.3666666666668</v>
      </c>
      <c r="I27" s="38">
        <v>4711.1833333333334</v>
      </c>
      <c r="J27" s="38">
        <v>4855.9833333333327</v>
      </c>
      <c r="K27" s="38">
        <v>4900.166666666667</v>
      </c>
      <c r="L27" s="38">
        <v>4928.3833333333323</v>
      </c>
      <c r="M27" s="28">
        <v>4871.95</v>
      </c>
      <c r="N27" s="28">
        <v>4799.55</v>
      </c>
      <c r="O27" s="39">
        <v>1832500</v>
      </c>
      <c r="P27" s="40">
        <v>-3.3364103916655674E-2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199.6</v>
      </c>
      <c r="F28" s="37">
        <v>200.91666666666666</v>
      </c>
      <c r="G28" s="38">
        <v>197.68333333333331</v>
      </c>
      <c r="H28" s="38">
        <v>195.76666666666665</v>
      </c>
      <c r="I28" s="38">
        <v>192.5333333333333</v>
      </c>
      <c r="J28" s="38">
        <v>202.83333333333331</v>
      </c>
      <c r="K28" s="38">
        <v>206.06666666666666</v>
      </c>
      <c r="L28" s="38">
        <v>207.98333333333332</v>
      </c>
      <c r="M28" s="28">
        <v>204.15</v>
      </c>
      <c r="N28" s="28">
        <v>199</v>
      </c>
      <c r="O28" s="39">
        <v>14180000</v>
      </c>
      <c r="P28" s="40">
        <v>6.757011104837192E-2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129.05000000000001</v>
      </c>
      <c r="F29" s="37">
        <v>128.78333333333333</v>
      </c>
      <c r="G29" s="38">
        <v>126.86666666666667</v>
      </c>
      <c r="H29" s="38">
        <v>124.68333333333334</v>
      </c>
      <c r="I29" s="38">
        <v>122.76666666666668</v>
      </c>
      <c r="J29" s="38">
        <v>130.96666666666667</v>
      </c>
      <c r="K29" s="38">
        <v>132.88333333333335</v>
      </c>
      <c r="L29" s="38">
        <v>135.06666666666666</v>
      </c>
      <c r="M29" s="28">
        <v>130.69999999999999</v>
      </c>
      <c r="N29" s="28">
        <v>126.6</v>
      </c>
      <c r="O29" s="39">
        <v>33538500</v>
      </c>
      <c r="P29" s="40">
        <v>-4.4082286935613144E-3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3162.15</v>
      </c>
      <c r="F30" s="37">
        <v>3149.2999999999997</v>
      </c>
      <c r="G30" s="38">
        <v>3128.5999999999995</v>
      </c>
      <c r="H30" s="38">
        <v>3095.0499999999997</v>
      </c>
      <c r="I30" s="38">
        <v>3074.3499999999995</v>
      </c>
      <c r="J30" s="38">
        <v>3182.8499999999995</v>
      </c>
      <c r="K30" s="38">
        <v>3203.5499999999993</v>
      </c>
      <c r="L30" s="38">
        <v>3237.0999999999995</v>
      </c>
      <c r="M30" s="28">
        <v>3170</v>
      </c>
      <c r="N30" s="28">
        <v>3115.75</v>
      </c>
      <c r="O30" s="39">
        <v>5125200</v>
      </c>
      <c r="P30" s="40">
        <v>-1.1170920877467154E-2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2156.0500000000002</v>
      </c>
      <c r="F31" s="37">
        <v>2154.7166666666667</v>
      </c>
      <c r="G31" s="38">
        <v>2114.5833333333335</v>
      </c>
      <c r="H31" s="38">
        <v>2073.1166666666668</v>
      </c>
      <c r="I31" s="38">
        <v>2032.9833333333336</v>
      </c>
      <c r="J31" s="38">
        <v>2196.1833333333334</v>
      </c>
      <c r="K31" s="38">
        <v>2236.3166666666666</v>
      </c>
      <c r="L31" s="38">
        <v>2277.7833333333333</v>
      </c>
      <c r="M31" s="28">
        <v>2194.85</v>
      </c>
      <c r="N31" s="28">
        <v>2113.25</v>
      </c>
      <c r="O31" s="39">
        <v>662200</v>
      </c>
      <c r="P31" s="40">
        <v>-2.5495750708215296E-2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9863.2999999999993</v>
      </c>
      <c r="F32" s="37">
        <v>9882.65</v>
      </c>
      <c r="G32" s="38">
        <v>9755.6999999999989</v>
      </c>
      <c r="H32" s="38">
        <v>9648.0999999999985</v>
      </c>
      <c r="I32" s="38">
        <v>9521.1499999999978</v>
      </c>
      <c r="J32" s="38">
        <v>9990.25</v>
      </c>
      <c r="K32" s="38">
        <v>10117.200000000001</v>
      </c>
      <c r="L32" s="38">
        <v>10224.800000000001</v>
      </c>
      <c r="M32" s="28">
        <v>10009.6</v>
      </c>
      <c r="N32" s="28">
        <v>9775.0499999999993</v>
      </c>
      <c r="O32" s="39">
        <v>135300</v>
      </c>
      <c r="P32" s="40">
        <v>-2.8540656973613354E-2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1374.55</v>
      </c>
      <c r="F33" s="37">
        <v>1390</v>
      </c>
      <c r="G33" s="38">
        <v>1350.65</v>
      </c>
      <c r="H33" s="38">
        <v>1326.75</v>
      </c>
      <c r="I33" s="38">
        <v>1287.4000000000001</v>
      </c>
      <c r="J33" s="38">
        <v>1413.9</v>
      </c>
      <c r="K33" s="38">
        <v>1453.25</v>
      </c>
      <c r="L33" s="38">
        <v>1477.15</v>
      </c>
      <c r="M33" s="28">
        <v>1429.35</v>
      </c>
      <c r="N33" s="28">
        <v>1366.1</v>
      </c>
      <c r="O33" s="39">
        <v>2889500</v>
      </c>
      <c r="P33" s="40">
        <v>1.9070735090152566E-3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666.65</v>
      </c>
      <c r="F34" s="37">
        <v>672.48333333333323</v>
      </c>
      <c r="G34" s="38">
        <v>658.91666666666652</v>
      </c>
      <c r="H34" s="38">
        <v>651.18333333333328</v>
      </c>
      <c r="I34" s="38">
        <v>637.61666666666656</v>
      </c>
      <c r="J34" s="38">
        <v>680.21666666666647</v>
      </c>
      <c r="K34" s="38">
        <v>693.7833333333333</v>
      </c>
      <c r="L34" s="38">
        <v>701.51666666666642</v>
      </c>
      <c r="M34" s="28">
        <v>686.05</v>
      </c>
      <c r="N34" s="28">
        <v>664.75</v>
      </c>
      <c r="O34" s="39">
        <v>16113000</v>
      </c>
      <c r="P34" s="40">
        <v>1.6080211880438896E-2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781.55</v>
      </c>
      <c r="F35" s="37">
        <v>786.68333333333339</v>
      </c>
      <c r="G35" s="38">
        <v>773.51666666666677</v>
      </c>
      <c r="H35" s="38">
        <v>765.48333333333335</v>
      </c>
      <c r="I35" s="38">
        <v>752.31666666666672</v>
      </c>
      <c r="J35" s="38">
        <v>794.71666666666681</v>
      </c>
      <c r="K35" s="38">
        <v>807.88333333333333</v>
      </c>
      <c r="L35" s="38">
        <v>815.91666666666686</v>
      </c>
      <c r="M35" s="28">
        <v>799.85</v>
      </c>
      <c r="N35" s="28">
        <v>778.65</v>
      </c>
      <c r="O35" s="39">
        <v>46534800</v>
      </c>
      <c r="P35" s="40">
        <v>-4.211283157435226E-3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3650.6</v>
      </c>
      <c r="F36" s="37">
        <v>3655.9166666666665</v>
      </c>
      <c r="G36" s="38">
        <v>3619.333333333333</v>
      </c>
      <c r="H36" s="38">
        <v>3588.0666666666666</v>
      </c>
      <c r="I36" s="38">
        <v>3551.4833333333331</v>
      </c>
      <c r="J36" s="38">
        <v>3687.1833333333329</v>
      </c>
      <c r="K36" s="38">
        <v>3723.766666666666</v>
      </c>
      <c r="L36" s="38">
        <v>3755.0333333333328</v>
      </c>
      <c r="M36" s="28">
        <v>3692.5</v>
      </c>
      <c r="N36" s="28">
        <v>3624.65</v>
      </c>
      <c r="O36" s="39">
        <v>1989000</v>
      </c>
      <c r="P36" s="40">
        <v>-3.0229156509019989E-2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15462.6</v>
      </c>
      <c r="F37" s="37">
        <v>15553.300000000001</v>
      </c>
      <c r="G37" s="38">
        <v>15346.650000000001</v>
      </c>
      <c r="H37" s="38">
        <v>15230.7</v>
      </c>
      <c r="I37" s="38">
        <v>15024.050000000001</v>
      </c>
      <c r="J37" s="38">
        <v>15669.250000000002</v>
      </c>
      <c r="K37" s="38">
        <v>15875.9</v>
      </c>
      <c r="L37" s="38">
        <v>15991.850000000002</v>
      </c>
      <c r="M37" s="28">
        <v>15759.95</v>
      </c>
      <c r="N37" s="28">
        <v>15437.35</v>
      </c>
      <c r="O37" s="39">
        <v>655450</v>
      </c>
      <c r="P37" s="40">
        <v>2.3500936914428481E-2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7105.55</v>
      </c>
      <c r="F38" s="37">
        <v>7129.8499999999995</v>
      </c>
      <c r="G38" s="38">
        <v>7051.6999999999989</v>
      </c>
      <c r="H38" s="38">
        <v>6997.8499999999995</v>
      </c>
      <c r="I38" s="38">
        <v>6919.6999999999989</v>
      </c>
      <c r="J38" s="38">
        <v>7183.6999999999989</v>
      </c>
      <c r="K38" s="38">
        <v>7261.8499999999985</v>
      </c>
      <c r="L38" s="38">
        <v>7315.6999999999989</v>
      </c>
      <c r="M38" s="28">
        <v>7208</v>
      </c>
      <c r="N38" s="28">
        <v>7076</v>
      </c>
      <c r="O38" s="39">
        <v>4034375</v>
      </c>
      <c r="P38" s="40">
        <v>-1.2060363035293398E-2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2119.6999999999998</v>
      </c>
      <c r="F39" s="37">
        <v>2128.15</v>
      </c>
      <c r="G39" s="38">
        <v>2100.3000000000002</v>
      </c>
      <c r="H39" s="38">
        <v>2080.9</v>
      </c>
      <c r="I39" s="38">
        <v>2053.0500000000002</v>
      </c>
      <c r="J39" s="38">
        <v>2147.5500000000002</v>
      </c>
      <c r="K39" s="38">
        <v>2175.3999999999996</v>
      </c>
      <c r="L39" s="38">
        <v>2194.8000000000002</v>
      </c>
      <c r="M39" s="28">
        <v>2156</v>
      </c>
      <c r="N39" s="28">
        <v>2108.75</v>
      </c>
      <c r="O39" s="39">
        <v>1211800</v>
      </c>
      <c r="P39" s="40">
        <v>-1.4956917574378149E-2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494.75</v>
      </c>
      <c r="F40" s="37">
        <v>498.5</v>
      </c>
      <c r="G40" s="38">
        <v>487.3</v>
      </c>
      <c r="H40" s="38">
        <v>479.85</v>
      </c>
      <c r="I40" s="38">
        <v>468.65000000000003</v>
      </c>
      <c r="J40" s="38">
        <v>505.95</v>
      </c>
      <c r="K40" s="38">
        <v>517.15000000000009</v>
      </c>
      <c r="L40" s="38">
        <v>524.59999999999991</v>
      </c>
      <c r="M40" s="28">
        <v>509.7</v>
      </c>
      <c r="N40" s="28">
        <v>491.05</v>
      </c>
      <c r="O40" s="39">
        <v>8385600</v>
      </c>
      <c r="P40" s="40">
        <v>3.1286894923258562E-2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329.85</v>
      </c>
      <c r="F41" s="37">
        <v>332.9666666666667</v>
      </c>
      <c r="G41" s="38">
        <v>325.63333333333338</v>
      </c>
      <c r="H41" s="38">
        <v>321.41666666666669</v>
      </c>
      <c r="I41" s="38">
        <v>314.08333333333337</v>
      </c>
      <c r="J41" s="38">
        <v>337.18333333333339</v>
      </c>
      <c r="K41" s="38">
        <v>344.51666666666665</v>
      </c>
      <c r="L41" s="38">
        <v>348.73333333333341</v>
      </c>
      <c r="M41" s="28">
        <v>340.3</v>
      </c>
      <c r="N41" s="28">
        <v>328.75</v>
      </c>
      <c r="O41" s="39">
        <v>38597400</v>
      </c>
      <c r="P41" s="40">
        <v>5.7220580648187237E-3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111.55</v>
      </c>
      <c r="F42" s="37">
        <v>112.33333333333333</v>
      </c>
      <c r="G42" s="38">
        <v>110.51666666666665</v>
      </c>
      <c r="H42" s="38">
        <v>109.48333333333332</v>
      </c>
      <c r="I42" s="38">
        <v>107.66666666666664</v>
      </c>
      <c r="J42" s="38">
        <v>113.36666666666666</v>
      </c>
      <c r="K42" s="38">
        <v>115.18333333333335</v>
      </c>
      <c r="L42" s="38">
        <v>116.21666666666667</v>
      </c>
      <c r="M42" s="28">
        <v>114.15</v>
      </c>
      <c r="N42" s="28">
        <v>111.3</v>
      </c>
      <c r="O42" s="39">
        <v>120205800</v>
      </c>
      <c r="P42" s="40">
        <v>1.1120952662139553E-2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1918.05</v>
      </c>
      <c r="F43" s="37">
        <v>1919.75</v>
      </c>
      <c r="G43" s="38">
        <v>1892.5</v>
      </c>
      <c r="H43" s="38">
        <v>1866.95</v>
      </c>
      <c r="I43" s="38">
        <v>1839.7</v>
      </c>
      <c r="J43" s="38">
        <v>1945.3</v>
      </c>
      <c r="K43" s="38">
        <v>1972.55</v>
      </c>
      <c r="L43" s="38">
        <v>1998.1</v>
      </c>
      <c r="M43" s="28">
        <v>1947</v>
      </c>
      <c r="N43" s="28">
        <v>1894.2</v>
      </c>
      <c r="O43" s="39">
        <v>1618650</v>
      </c>
      <c r="P43" s="40">
        <v>-8.7571572920175141E-3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251.85</v>
      </c>
      <c r="F44" s="37">
        <v>253.18333333333331</v>
      </c>
      <c r="G44" s="38">
        <v>249.56666666666661</v>
      </c>
      <c r="H44" s="38">
        <v>247.2833333333333</v>
      </c>
      <c r="I44" s="38">
        <v>243.6666666666666</v>
      </c>
      <c r="J44" s="38">
        <v>255.46666666666661</v>
      </c>
      <c r="K44" s="38">
        <v>259.08333333333337</v>
      </c>
      <c r="L44" s="38">
        <v>261.36666666666662</v>
      </c>
      <c r="M44" s="28">
        <v>256.8</v>
      </c>
      <c r="N44" s="28">
        <v>250.9</v>
      </c>
      <c r="O44" s="39">
        <v>33158800</v>
      </c>
      <c r="P44" s="40">
        <v>-6.7159931701764371E-3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717.35</v>
      </c>
      <c r="F45" s="37">
        <v>717.61666666666667</v>
      </c>
      <c r="G45" s="38">
        <v>712.73333333333335</v>
      </c>
      <c r="H45" s="38">
        <v>708.11666666666667</v>
      </c>
      <c r="I45" s="38">
        <v>703.23333333333335</v>
      </c>
      <c r="J45" s="38">
        <v>722.23333333333335</v>
      </c>
      <c r="K45" s="38">
        <v>727.11666666666679</v>
      </c>
      <c r="L45" s="38">
        <v>731.73333333333335</v>
      </c>
      <c r="M45" s="28">
        <v>722.5</v>
      </c>
      <c r="N45" s="28">
        <v>713</v>
      </c>
      <c r="O45" s="39">
        <v>4349400</v>
      </c>
      <c r="P45" s="40">
        <v>-1.7151379567486951E-2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724.4</v>
      </c>
      <c r="F46" s="37">
        <v>728.88333333333333</v>
      </c>
      <c r="G46" s="38">
        <v>717.86666666666667</v>
      </c>
      <c r="H46" s="38">
        <v>711.33333333333337</v>
      </c>
      <c r="I46" s="38">
        <v>700.31666666666672</v>
      </c>
      <c r="J46" s="38">
        <v>735.41666666666663</v>
      </c>
      <c r="K46" s="38">
        <v>746.43333333333328</v>
      </c>
      <c r="L46" s="38">
        <v>752.96666666666658</v>
      </c>
      <c r="M46" s="28">
        <v>739.9</v>
      </c>
      <c r="N46" s="28">
        <v>722.35</v>
      </c>
      <c r="O46" s="39">
        <v>5883000</v>
      </c>
      <c r="P46" s="40">
        <v>2.8125799028381488E-3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737.75</v>
      </c>
      <c r="F47" s="37">
        <v>735.53333333333342</v>
      </c>
      <c r="G47" s="38">
        <v>730.66666666666686</v>
      </c>
      <c r="H47" s="38">
        <v>723.58333333333348</v>
      </c>
      <c r="I47" s="38">
        <v>718.71666666666692</v>
      </c>
      <c r="J47" s="38">
        <v>742.61666666666679</v>
      </c>
      <c r="K47" s="38">
        <v>747.48333333333335</v>
      </c>
      <c r="L47" s="38">
        <v>754.56666666666672</v>
      </c>
      <c r="M47" s="28">
        <v>740.4</v>
      </c>
      <c r="N47" s="28">
        <v>728.45</v>
      </c>
      <c r="O47" s="39">
        <v>46994600</v>
      </c>
      <c r="P47" s="40">
        <v>-1.8823016046174902E-2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53.9</v>
      </c>
      <c r="F48" s="37">
        <v>54.483333333333327</v>
      </c>
      <c r="G48" s="38">
        <v>53.166666666666657</v>
      </c>
      <c r="H48" s="38">
        <v>52.43333333333333</v>
      </c>
      <c r="I48" s="38">
        <v>51.11666666666666</v>
      </c>
      <c r="J48" s="38">
        <v>55.216666666666654</v>
      </c>
      <c r="K48" s="38">
        <v>56.533333333333331</v>
      </c>
      <c r="L48" s="38">
        <v>57.266666666666652</v>
      </c>
      <c r="M48" s="28">
        <v>55.8</v>
      </c>
      <c r="N48" s="28">
        <v>53.75</v>
      </c>
      <c r="O48" s="39">
        <v>114649500</v>
      </c>
      <c r="P48" s="40">
        <v>3.3898305084745763E-2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375.2</v>
      </c>
      <c r="F49" s="37">
        <v>376.08333333333331</v>
      </c>
      <c r="G49" s="38">
        <v>367.51666666666665</v>
      </c>
      <c r="H49" s="38">
        <v>359.83333333333331</v>
      </c>
      <c r="I49" s="38">
        <v>351.26666666666665</v>
      </c>
      <c r="J49" s="38">
        <v>383.76666666666665</v>
      </c>
      <c r="K49" s="38">
        <v>392.33333333333337</v>
      </c>
      <c r="L49" s="38">
        <v>400.01666666666665</v>
      </c>
      <c r="M49" s="28">
        <v>384.65</v>
      </c>
      <c r="N49" s="28">
        <v>368.4</v>
      </c>
      <c r="O49" s="39">
        <v>13846000</v>
      </c>
      <c r="P49" s="40">
        <v>-9.2142964862011761E-2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14524.25</v>
      </c>
      <c r="F50" s="37">
        <v>14559.383333333333</v>
      </c>
      <c r="G50" s="38">
        <v>14448.866666666667</v>
      </c>
      <c r="H50" s="38">
        <v>14373.483333333334</v>
      </c>
      <c r="I50" s="38">
        <v>14262.966666666667</v>
      </c>
      <c r="J50" s="38">
        <v>14634.766666666666</v>
      </c>
      <c r="K50" s="38">
        <v>14745.283333333333</v>
      </c>
      <c r="L50" s="38">
        <v>14820.666666666666</v>
      </c>
      <c r="M50" s="28">
        <v>14669.9</v>
      </c>
      <c r="N50" s="28">
        <v>14484</v>
      </c>
      <c r="O50" s="39">
        <v>156200</v>
      </c>
      <c r="P50" s="40">
        <v>2.3255813953488372E-2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393.3</v>
      </c>
      <c r="F51" s="37">
        <v>394.11666666666662</v>
      </c>
      <c r="G51" s="38">
        <v>390.98333333333323</v>
      </c>
      <c r="H51" s="38">
        <v>388.66666666666663</v>
      </c>
      <c r="I51" s="38">
        <v>385.53333333333325</v>
      </c>
      <c r="J51" s="38">
        <v>396.43333333333322</v>
      </c>
      <c r="K51" s="38">
        <v>399.56666666666655</v>
      </c>
      <c r="L51" s="38">
        <v>401.88333333333321</v>
      </c>
      <c r="M51" s="28">
        <v>397.25</v>
      </c>
      <c r="N51" s="28">
        <v>391.8</v>
      </c>
      <c r="O51" s="39">
        <v>19306800</v>
      </c>
      <c r="P51" s="40">
        <v>3.837154890032756E-3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3363.4</v>
      </c>
      <c r="F52" s="37">
        <v>3356.0333333333328</v>
      </c>
      <c r="G52" s="38">
        <v>3333.0666666666657</v>
      </c>
      <c r="H52" s="38">
        <v>3302.7333333333327</v>
      </c>
      <c r="I52" s="38">
        <v>3279.7666666666655</v>
      </c>
      <c r="J52" s="38">
        <v>3386.3666666666659</v>
      </c>
      <c r="K52" s="38">
        <v>3409.333333333333</v>
      </c>
      <c r="L52" s="38">
        <v>3439.6666666666661</v>
      </c>
      <c r="M52" s="28">
        <v>3379</v>
      </c>
      <c r="N52" s="28">
        <v>3325.7</v>
      </c>
      <c r="O52" s="39">
        <v>1478200</v>
      </c>
      <c r="P52" s="40">
        <v>7.909450429564981E-3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419.6</v>
      </c>
      <c r="F53" s="37">
        <v>426.65000000000003</v>
      </c>
      <c r="G53" s="38">
        <v>411.45000000000005</v>
      </c>
      <c r="H53" s="38">
        <v>403.3</v>
      </c>
      <c r="I53" s="38">
        <v>388.1</v>
      </c>
      <c r="J53" s="38">
        <v>434.80000000000007</v>
      </c>
      <c r="K53" s="38">
        <v>450</v>
      </c>
      <c r="L53" s="38">
        <v>458.15000000000009</v>
      </c>
      <c r="M53" s="28">
        <v>441.85</v>
      </c>
      <c r="N53" s="28">
        <v>418.5</v>
      </c>
      <c r="O53" s="39">
        <v>4700800</v>
      </c>
      <c r="P53" s="40">
        <v>7.8115682766845551E-2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233.4</v>
      </c>
      <c r="F54" s="37">
        <v>234.83333333333334</v>
      </c>
      <c r="G54" s="38">
        <v>231.41666666666669</v>
      </c>
      <c r="H54" s="38">
        <v>229.43333333333334</v>
      </c>
      <c r="I54" s="38">
        <v>226.01666666666668</v>
      </c>
      <c r="J54" s="38">
        <v>236.81666666666669</v>
      </c>
      <c r="K54" s="38">
        <v>240.23333333333338</v>
      </c>
      <c r="L54" s="38">
        <v>242.2166666666667</v>
      </c>
      <c r="M54" s="28">
        <v>238.25</v>
      </c>
      <c r="N54" s="28">
        <v>232.85</v>
      </c>
      <c r="O54" s="39">
        <v>45819000</v>
      </c>
      <c r="P54" s="40">
        <v>1.5195022732711175E-2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634.15</v>
      </c>
      <c r="F55" s="37">
        <v>635.03333333333342</v>
      </c>
      <c r="G55" s="38">
        <v>625.56666666666683</v>
      </c>
      <c r="H55" s="38">
        <v>616.98333333333346</v>
      </c>
      <c r="I55" s="38">
        <v>607.51666666666688</v>
      </c>
      <c r="J55" s="38">
        <v>643.61666666666679</v>
      </c>
      <c r="K55" s="38">
        <v>653.08333333333326</v>
      </c>
      <c r="L55" s="38">
        <v>661.66666666666674</v>
      </c>
      <c r="M55" s="28">
        <v>644.5</v>
      </c>
      <c r="N55" s="28">
        <v>626.45000000000005</v>
      </c>
      <c r="O55" s="39">
        <v>3229200</v>
      </c>
      <c r="P55" s="40">
        <v>-1.6918967052537846E-2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468.3</v>
      </c>
      <c r="F56" s="37">
        <v>469.7</v>
      </c>
      <c r="G56" s="38">
        <v>457.65</v>
      </c>
      <c r="H56" s="38">
        <v>447</v>
      </c>
      <c r="I56" s="38">
        <v>434.95</v>
      </c>
      <c r="J56" s="38">
        <v>480.34999999999997</v>
      </c>
      <c r="K56" s="38">
        <v>492.40000000000003</v>
      </c>
      <c r="L56" s="38">
        <v>503.04999999999995</v>
      </c>
      <c r="M56" s="28">
        <v>481.75</v>
      </c>
      <c r="N56" s="28">
        <v>459.05</v>
      </c>
      <c r="O56" s="39">
        <v>3387000</v>
      </c>
      <c r="P56" s="40">
        <v>-5.2057094878253565E-2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714.4</v>
      </c>
      <c r="F57" s="37">
        <v>714.7166666666667</v>
      </c>
      <c r="G57" s="38">
        <v>707.43333333333339</v>
      </c>
      <c r="H57" s="38">
        <v>700.4666666666667</v>
      </c>
      <c r="I57" s="38">
        <v>693.18333333333339</v>
      </c>
      <c r="J57" s="38">
        <v>721.68333333333339</v>
      </c>
      <c r="K57" s="38">
        <v>728.9666666666667</v>
      </c>
      <c r="L57" s="38">
        <v>735.93333333333339</v>
      </c>
      <c r="M57" s="28">
        <v>722</v>
      </c>
      <c r="N57" s="28">
        <v>707.75</v>
      </c>
      <c r="O57" s="39">
        <v>9367500</v>
      </c>
      <c r="P57" s="40">
        <v>3.6084612194110327E-2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968.65</v>
      </c>
      <c r="F58" s="37">
        <v>975.5333333333333</v>
      </c>
      <c r="G58" s="38">
        <v>954.01666666666665</v>
      </c>
      <c r="H58" s="38">
        <v>939.38333333333333</v>
      </c>
      <c r="I58" s="38">
        <v>917.86666666666667</v>
      </c>
      <c r="J58" s="38">
        <v>990.16666666666663</v>
      </c>
      <c r="K58" s="38">
        <v>1011.6833333333333</v>
      </c>
      <c r="L58" s="38">
        <v>1026.3166666666666</v>
      </c>
      <c r="M58" s="28">
        <v>997.05</v>
      </c>
      <c r="N58" s="28">
        <v>960.9</v>
      </c>
      <c r="O58" s="39">
        <v>9215700</v>
      </c>
      <c r="P58" s="40">
        <v>2.5904486251808974E-2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202.2</v>
      </c>
      <c r="F59" s="37">
        <v>204.11666666666667</v>
      </c>
      <c r="G59" s="38">
        <v>199.23333333333335</v>
      </c>
      <c r="H59" s="38">
        <v>196.26666666666668</v>
      </c>
      <c r="I59" s="38">
        <v>191.38333333333335</v>
      </c>
      <c r="J59" s="38">
        <v>207.08333333333334</v>
      </c>
      <c r="K59" s="38">
        <v>211.96666666666667</v>
      </c>
      <c r="L59" s="38">
        <v>214.93333333333334</v>
      </c>
      <c r="M59" s="28">
        <v>209</v>
      </c>
      <c r="N59" s="28">
        <v>201.15</v>
      </c>
      <c r="O59" s="39">
        <v>49408800</v>
      </c>
      <c r="P59" s="40">
        <v>-3.089216574676662E-2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4122.3</v>
      </c>
      <c r="F60" s="37">
        <v>4095.8333333333335</v>
      </c>
      <c r="G60" s="38">
        <v>4035.666666666667</v>
      </c>
      <c r="H60" s="38">
        <v>3949.0333333333333</v>
      </c>
      <c r="I60" s="38">
        <v>3888.8666666666668</v>
      </c>
      <c r="J60" s="38">
        <v>4182.4666666666672</v>
      </c>
      <c r="K60" s="38">
        <v>4242.6333333333341</v>
      </c>
      <c r="L60" s="38">
        <v>4329.2666666666673</v>
      </c>
      <c r="M60" s="28">
        <v>4156</v>
      </c>
      <c r="N60" s="28">
        <v>4009.2</v>
      </c>
      <c r="O60" s="39">
        <v>989200</v>
      </c>
      <c r="P60" s="40">
        <v>-3.9270969690866986E-3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1602.65</v>
      </c>
      <c r="F61" s="37">
        <v>1587.4666666666665</v>
      </c>
      <c r="G61" s="38">
        <v>1560.833333333333</v>
      </c>
      <c r="H61" s="38">
        <v>1519.0166666666667</v>
      </c>
      <c r="I61" s="38">
        <v>1492.3833333333332</v>
      </c>
      <c r="J61" s="38">
        <v>1629.2833333333328</v>
      </c>
      <c r="K61" s="38">
        <v>1655.9166666666665</v>
      </c>
      <c r="L61" s="38">
        <v>1697.7333333333327</v>
      </c>
      <c r="M61" s="28">
        <v>1614.1</v>
      </c>
      <c r="N61" s="28">
        <v>1545.65</v>
      </c>
      <c r="O61" s="39">
        <v>2371600</v>
      </c>
      <c r="P61" s="40">
        <v>-1.9108280254777069E-2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658.45</v>
      </c>
      <c r="F62" s="37">
        <v>658.5333333333333</v>
      </c>
      <c r="G62" s="38">
        <v>639.81666666666661</v>
      </c>
      <c r="H62" s="38">
        <v>621.18333333333328</v>
      </c>
      <c r="I62" s="38">
        <v>602.46666666666658</v>
      </c>
      <c r="J62" s="38">
        <v>677.16666666666663</v>
      </c>
      <c r="K62" s="38">
        <v>695.88333333333333</v>
      </c>
      <c r="L62" s="38">
        <v>714.51666666666665</v>
      </c>
      <c r="M62" s="28">
        <v>677.25</v>
      </c>
      <c r="N62" s="28">
        <v>639.9</v>
      </c>
      <c r="O62" s="39">
        <v>6027200</v>
      </c>
      <c r="P62" s="40">
        <v>-1.4003402695982201E-2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830.4</v>
      </c>
      <c r="F63" s="37">
        <v>831.15</v>
      </c>
      <c r="G63" s="38">
        <v>812.9</v>
      </c>
      <c r="H63" s="38">
        <v>795.4</v>
      </c>
      <c r="I63" s="38">
        <v>777.15</v>
      </c>
      <c r="J63" s="38">
        <v>848.65</v>
      </c>
      <c r="K63" s="38">
        <v>866.9</v>
      </c>
      <c r="L63" s="38">
        <v>884.4</v>
      </c>
      <c r="M63" s="28">
        <v>849.4</v>
      </c>
      <c r="N63" s="28">
        <v>813.65</v>
      </c>
      <c r="O63" s="39">
        <v>1328125</v>
      </c>
      <c r="P63" s="40">
        <v>-2.7459954233409609E-2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379.15</v>
      </c>
      <c r="F64" s="37">
        <v>379.76666666666665</v>
      </c>
      <c r="G64" s="38">
        <v>375.08333333333331</v>
      </c>
      <c r="H64" s="38">
        <v>371.01666666666665</v>
      </c>
      <c r="I64" s="38">
        <v>366.33333333333331</v>
      </c>
      <c r="J64" s="38">
        <v>383.83333333333331</v>
      </c>
      <c r="K64" s="38">
        <v>388.51666666666671</v>
      </c>
      <c r="L64" s="38">
        <v>392.58333333333331</v>
      </c>
      <c r="M64" s="28">
        <v>384.45</v>
      </c>
      <c r="N64" s="28">
        <v>375.7</v>
      </c>
      <c r="O64" s="39">
        <v>5318500</v>
      </c>
      <c r="P64" s="40">
        <v>1.6573441060700228E-3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134.69999999999999</v>
      </c>
      <c r="F65" s="37">
        <v>135.15</v>
      </c>
      <c r="G65" s="38">
        <v>133.60000000000002</v>
      </c>
      <c r="H65" s="38">
        <v>132.50000000000003</v>
      </c>
      <c r="I65" s="38">
        <v>130.95000000000005</v>
      </c>
      <c r="J65" s="38">
        <v>136.25</v>
      </c>
      <c r="K65" s="38">
        <v>137.80000000000001</v>
      </c>
      <c r="L65" s="38">
        <v>138.89999999999998</v>
      </c>
      <c r="M65" s="28">
        <v>136.69999999999999</v>
      </c>
      <c r="N65" s="28">
        <v>134.05000000000001</v>
      </c>
      <c r="O65" s="39">
        <v>12719400</v>
      </c>
      <c r="P65" s="40">
        <v>-1.9397116644823065E-2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1059.6500000000001</v>
      </c>
      <c r="F66" s="37">
        <v>1066.5500000000002</v>
      </c>
      <c r="G66" s="38">
        <v>1048.1500000000003</v>
      </c>
      <c r="H66" s="38">
        <v>1036.6500000000001</v>
      </c>
      <c r="I66" s="38">
        <v>1018.2500000000002</v>
      </c>
      <c r="J66" s="38">
        <v>1078.0500000000004</v>
      </c>
      <c r="K66" s="38">
        <v>1096.45</v>
      </c>
      <c r="L66" s="38">
        <v>1107.9500000000005</v>
      </c>
      <c r="M66" s="28">
        <v>1084.95</v>
      </c>
      <c r="N66" s="28">
        <v>1055.05</v>
      </c>
      <c r="O66" s="39">
        <v>1815600</v>
      </c>
      <c r="P66" s="40">
        <v>1.170177198261451E-2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559.25</v>
      </c>
      <c r="F67" s="37">
        <v>559.11666666666667</v>
      </c>
      <c r="G67" s="38">
        <v>554.13333333333333</v>
      </c>
      <c r="H67" s="38">
        <v>549.01666666666665</v>
      </c>
      <c r="I67" s="38">
        <v>544.0333333333333</v>
      </c>
      <c r="J67" s="38">
        <v>564.23333333333335</v>
      </c>
      <c r="K67" s="38">
        <v>569.2166666666667</v>
      </c>
      <c r="L67" s="38">
        <v>574.33333333333337</v>
      </c>
      <c r="M67" s="28">
        <v>564.1</v>
      </c>
      <c r="N67" s="28">
        <v>554</v>
      </c>
      <c r="O67" s="39">
        <v>11685000</v>
      </c>
      <c r="P67" s="40">
        <v>1.4873520790359354E-2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1617.85</v>
      </c>
      <c r="F68" s="37">
        <v>1615.4833333333333</v>
      </c>
      <c r="G68" s="38">
        <v>1596.3666666666668</v>
      </c>
      <c r="H68" s="38">
        <v>1574.8833333333334</v>
      </c>
      <c r="I68" s="38">
        <v>1555.7666666666669</v>
      </c>
      <c r="J68" s="38">
        <v>1636.9666666666667</v>
      </c>
      <c r="K68" s="38">
        <v>1656.083333333333</v>
      </c>
      <c r="L68" s="38">
        <v>1677.5666666666666</v>
      </c>
      <c r="M68" s="28">
        <v>1634.6</v>
      </c>
      <c r="N68" s="28">
        <v>1594</v>
      </c>
      <c r="O68" s="39">
        <v>1255250</v>
      </c>
      <c r="P68" s="40">
        <v>5.0040032025620495E-3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2277.15</v>
      </c>
      <c r="F69" s="37">
        <v>2270.6333333333332</v>
      </c>
      <c r="G69" s="38">
        <v>2252.1666666666665</v>
      </c>
      <c r="H69" s="38">
        <v>2227.1833333333334</v>
      </c>
      <c r="I69" s="38">
        <v>2208.7166666666667</v>
      </c>
      <c r="J69" s="38">
        <v>2295.6166666666663</v>
      </c>
      <c r="K69" s="38">
        <v>2314.0833333333335</v>
      </c>
      <c r="L69" s="38">
        <v>2339.0666666666662</v>
      </c>
      <c r="M69" s="28">
        <v>2289.1</v>
      </c>
      <c r="N69" s="28">
        <v>2245.65</v>
      </c>
      <c r="O69" s="39">
        <v>1759500</v>
      </c>
      <c r="P69" s="40">
        <v>-2.4261749618743934E-2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285.3</v>
      </c>
      <c r="F70" s="37">
        <v>288.83333333333331</v>
      </c>
      <c r="G70" s="38">
        <v>280.76666666666665</v>
      </c>
      <c r="H70" s="38">
        <v>276.23333333333335</v>
      </c>
      <c r="I70" s="38">
        <v>268.16666666666669</v>
      </c>
      <c r="J70" s="38">
        <v>293.36666666666662</v>
      </c>
      <c r="K70" s="38">
        <v>301.43333333333334</v>
      </c>
      <c r="L70" s="38">
        <v>305.96666666666658</v>
      </c>
      <c r="M70" s="28">
        <v>296.89999999999998</v>
      </c>
      <c r="N70" s="28">
        <v>284.3</v>
      </c>
      <c r="O70" s="39">
        <v>14016200</v>
      </c>
      <c r="P70" s="40">
        <v>2.6790227464195449E-2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4488.05</v>
      </c>
      <c r="F71" s="37">
        <v>4483.2166666666672</v>
      </c>
      <c r="G71" s="38">
        <v>4450.0833333333339</v>
      </c>
      <c r="H71" s="38">
        <v>4412.1166666666668</v>
      </c>
      <c r="I71" s="38">
        <v>4378.9833333333336</v>
      </c>
      <c r="J71" s="38">
        <v>4521.1833333333343</v>
      </c>
      <c r="K71" s="38">
        <v>4554.3166666666675</v>
      </c>
      <c r="L71" s="38">
        <v>4592.2833333333347</v>
      </c>
      <c r="M71" s="28">
        <v>4516.3500000000004</v>
      </c>
      <c r="N71" s="28">
        <v>4445.25</v>
      </c>
      <c r="O71" s="39">
        <v>2084400</v>
      </c>
      <c r="P71" s="40">
        <v>3.9495231673249203E-3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4265.95</v>
      </c>
      <c r="F72" s="37">
        <v>4268.6333333333341</v>
      </c>
      <c r="G72" s="38">
        <v>4218.5166666666682</v>
      </c>
      <c r="H72" s="38">
        <v>4171.0833333333339</v>
      </c>
      <c r="I72" s="38">
        <v>4120.9666666666681</v>
      </c>
      <c r="J72" s="38">
        <v>4316.0666666666684</v>
      </c>
      <c r="K72" s="38">
        <v>4366.1833333333352</v>
      </c>
      <c r="L72" s="38">
        <v>4413.6166666666686</v>
      </c>
      <c r="M72" s="28">
        <v>4318.75</v>
      </c>
      <c r="N72" s="28">
        <v>4221.2</v>
      </c>
      <c r="O72" s="39">
        <v>738250</v>
      </c>
      <c r="P72" s="40">
        <v>4.7348820712892356E-2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379.8</v>
      </c>
      <c r="F73" s="37">
        <v>382.48333333333335</v>
      </c>
      <c r="G73" s="38">
        <v>375.61666666666667</v>
      </c>
      <c r="H73" s="38">
        <v>371.43333333333334</v>
      </c>
      <c r="I73" s="38">
        <v>364.56666666666666</v>
      </c>
      <c r="J73" s="38">
        <v>386.66666666666669</v>
      </c>
      <c r="K73" s="38">
        <v>393.53333333333336</v>
      </c>
      <c r="L73" s="38">
        <v>397.7166666666667</v>
      </c>
      <c r="M73" s="28">
        <v>389.35</v>
      </c>
      <c r="N73" s="28">
        <v>378.3</v>
      </c>
      <c r="O73" s="39">
        <v>40283100</v>
      </c>
      <c r="P73" s="40">
        <v>8.1987373944412566E-4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4199.8500000000004</v>
      </c>
      <c r="F74" s="37">
        <v>4228.5666666666666</v>
      </c>
      <c r="G74" s="38">
        <v>4147.833333333333</v>
      </c>
      <c r="H74" s="38">
        <v>4095.8166666666666</v>
      </c>
      <c r="I74" s="38">
        <v>4015.083333333333</v>
      </c>
      <c r="J74" s="38">
        <v>4280.583333333333</v>
      </c>
      <c r="K74" s="38">
        <v>4361.3166666666666</v>
      </c>
      <c r="L74" s="38">
        <v>4413.333333333333</v>
      </c>
      <c r="M74" s="28">
        <v>4309.3</v>
      </c>
      <c r="N74" s="28">
        <v>4176.55</v>
      </c>
      <c r="O74" s="39">
        <v>2785625</v>
      </c>
      <c r="P74" s="40">
        <v>1.4661020807722079E-2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2629.2</v>
      </c>
      <c r="F75" s="37">
        <v>2615.2833333333333</v>
      </c>
      <c r="G75" s="38">
        <v>2595.3166666666666</v>
      </c>
      <c r="H75" s="38">
        <v>2561.4333333333334</v>
      </c>
      <c r="I75" s="38">
        <v>2541.4666666666667</v>
      </c>
      <c r="J75" s="38">
        <v>2649.1666666666665</v>
      </c>
      <c r="K75" s="38">
        <v>2669.1333333333328</v>
      </c>
      <c r="L75" s="38">
        <v>2703.0166666666664</v>
      </c>
      <c r="M75" s="28">
        <v>2635.25</v>
      </c>
      <c r="N75" s="28">
        <v>2581.4</v>
      </c>
      <c r="O75" s="39">
        <v>3454150</v>
      </c>
      <c r="P75" s="40">
        <v>-2.0543866613735608E-2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1588.9</v>
      </c>
      <c r="F76" s="37">
        <v>1588.2166666666669</v>
      </c>
      <c r="G76" s="38">
        <v>1577.4833333333338</v>
      </c>
      <c r="H76" s="38">
        <v>1566.0666666666668</v>
      </c>
      <c r="I76" s="38">
        <v>1555.3333333333337</v>
      </c>
      <c r="J76" s="38">
        <v>1599.6333333333339</v>
      </c>
      <c r="K76" s="38">
        <v>1610.366666666667</v>
      </c>
      <c r="L76" s="38">
        <v>1621.783333333334</v>
      </c>
      <c r="M76" s="28">
        <v>1598.95</v>
      </c>
      <c r="N76" s="28">
        <v>1576.8</v>
      </c>
      <c r="O76" s="39">
        <v>3769150</v>
      </c>
      <c r="P76" s="40">
        <v>-3.5739411847474319E-2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156.75</v>
      </c>
      <c r="F77" s="37">
        <v>156.65</v>
      </c>
      <c r="G77" s="38">
        <v>155.55000000000001</v>
      </c>
      <c r="H77" s="38">
        <v>154.35</v>
      </c>
      <c r="I77" s="38">
        <v>153.25</v>
      </c>
      <c r="J77" s="38">
        <v>157.85000000000002</v>
      </c>
      <c r="K77" s="38">
        <v>158.94999999999999</v>
      </c>
      <c r="L77" s="38">
        <v>160.15000000000003</v>
      </c>
      <c r="M77" s="28">
        <v>157.75</v>
      </c>
      <c r="N77" s="28">
        <v>155.44999999999999</v>
      </c>
      <c r="O77" s="39">
        <v>22262400</v>
      </c>
      <c r="P77" s="40">
        <v>1.1780104712041885E-2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95.55</v>
      </c>
      <c r="F78" s="37">
        <v>95.8</v>
      </c>
      <c r="G78" s="38">
        <v>95</v>
      </c>
      <c r="H78" s="38">
        <v>94.45</v>
      </c>
      <c r="I78" s="38">
        <v>93.65</v>
      </c>
      <c r="J78" s="38">
        <v>96.35</v>
      </c>
      <c r="K78" s="38">
        <v>97.149999999999977</v>
      </c>
      <c r="L78" s="38">
        <v>97.699999999999989</v>
      </c>
      <c r="M78" s="28">
        <v>96.6</v>
      </c>
      <c r="N78" s="28">
        <v>95.25</v>
      </c>
      <c r="O78" s="39">
        <v>72000000</v>
      </c>
      <c r="P78" s="40">
        <v>-6.3483301131658848E-3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127.9</v>
      </c>
      <c r="F79" s="37">
        <v>128.9</v>
      </c>
      <c r="G79" s="38">
        <v>126.30000000000001</v>
      </c>
      <c r="H79" s="38">
        <v>124.7</v>
      </c>
      <c r="I79" s="38">
        <v>122.10000000000001</v>
      </c>
      <c r="J79" s="38">
        <v>130.5</v>
      </c>
      <c r="K79" s="38">
        <v>133.09999999999997</v>
      </c>
      <c r="L79" s="38">
        <v>134.70000000000002</v>
      </c>
      <c r="M79" s="28">
        <v>131.5</v>
      </c>
      <c r="N79" s="28">
        <v>127.3</v>
      </c>
      <c r="O79" s="39">
        <v>12391600</v>
      </c>
      <c r="P79" s="40">
        <v>-1.8848167539267015E-3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164.4</v>
      </c>
      <c r="F80" s="37">
        <v>164.23333333333332</v>
      </c>
      <c r="G80" s="38">
        <v>162.36666666666665</v>
      </c>
      <c r="H80" s="38">
        <v>160.33333333333331</v>
      </c>
      <c r="I80" s="38">
        <v>158.46666666666664</v>
      </c>
      <c r="J80" s="38">
        <v>166.26666666666665</v>
      </c>
      <c r="K80" s="38">
        <v>168.13333333333333</v>
      </c>
      <c r="L80" s="38">
        <v>170.16666666666666</v>
      </c>
      <c r="M80" s="28">
        <v>166.1</v>
      </c>
      <c r="N80" s="28">
        <v>162.19999999999999</v>
      </c>
      <c r="O80" s="39">
        <v>37130700</v>
      </c>
      <c r="P80" s="40">
        <v>6.3045756199790429E-2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442.85</v>
      </c>
      <c r="F81" s="37">
        <v>446.90000000000003</v>
      </c>
      <c r="G81" s="38">
        <v>437.50000000000006</v>
      </c>
      <c r="H81" s="38">
        <v>432.15000000000003</v>
      </c>
      <c r="I81" s="38">
        <v>422.75000000000006</v>
      </c>
      <c r="J81" s="38">
        <v>452.25000000000006</v>
      </c>
      <c r="K81" s="38">
        <v>461.65000000000003</v>
      </c>
      <c r="L81" s="38">
        <v>467.00000000000006</v>
      </c>
      <c r="M81" s="28">
        <v>456.3</v>
      </c>
      <c r="N81" s="28">
        <v>441.55</v>
      </c>
      <c r="O81" s="39">
        <v>6881600</v>
      </c>
      <c r="P81" s="40">
        <v>2.6239067055393587E-2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37.5</v>
      </c>
      <c r="F82" s="37">
        <v>37.816666666666663</v>
      </c>
      <c r="G82" s="38">
        <v>37.083333333333329</v>
      </c>
      <c r="H82" s="38">
        <v>36.666666666666664</v>
      </c>
      <c r="I82" s="38">
        <v>35.93333333333333</v>
      </c>
      <c r="J82" s="38">
        <v>38.233333333333327</v>
      </c>
      <c r="K82" s="38">
        <v>38.966666666666661</v>
      </c>
      <c r="L82" s="38">
        <v>39.383333333333326</v>
      </c>
      <c r="M82" s="28">
        <v>38.549999999999997</v>
      </c>
      <c r="N82" s="28">
        <v>37.4</v>
      </c>
      <c r="O82" s="39">
        <v>121162500</v>
      </c>
      <c r="P82" s="40">
        <v>6.8876538308852722E-2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850.8</v>
      </c>
      <c r="F83" s="37">
        <v>862.68333333333339</v>
      </c>
      <c r="G83" s="38">
        <v>834.86666666666679</v>
      </c>
      <c r="H83" s="38">
        <v>818.93333333333339</v>
      </c>
      <c r="I83" s="38">
        <v>791.11666666666679</v>
      </c>
      <c r="J83" s="38">
        <v>878.61666666666679</v>
      </c>
      <c r="K83" s="38">
        <v>906.43333333333339</v>
      </c>
      <c r="L83" s="38">
        <v>922.36666666666679</v>
      </c>
      <c r="M83" s="28">
        <v>890.5</v>
      </c>
      <c r="N83" s="28">
        <v>846.75</v>
      </c>
      <c r="O83" s="39">
        <v>3757000</v>
      </c>
      <c r="P83" s="40">
        <v>2.8469750889679714E-2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796.5</v>
      </c>
      <c r="F84" s="37">
        <v>797.9</v>
      </c>
      <c r="G84" s="38">
        <v>788.94999999999993</v>
      </c>
      <c r="H84" s="38">
        <v>781.4</v>
      </c>
      <c r="I84" s="38">
        <v>772.44999999999993</v>
      </c>
      <c r="J84" s="38">
        <v>805.44999999999993</v>
      </c>
      <c r="K84" s="38">
        <v>814.4</v>
      </c>
      <c r="L84" s="38">
        <v>821.94999999999993</v>
      </c>
      <c r="M84" s="28">
        <v>806.85</v>
      </c>
      <c r="N84" s="28">
        <v>790.35</v>
      </c>
      <c r="O84" s="39">
        <v>6083000</v>
      </c>
      <c r="P84" s="40">
        <v>1.6798997074801505E-2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1572.3</v>
      </c>
      <c r="F85" s="37">
        <v>1578.9333333333334</v>
      </c>
      <c r="G85" s="38">
        <v>1556.9166666666667</v>
      </c>
      <c r="H85" s="38">
        <v>1541.5333333333333</v>
      </c>
      <c r="I85" s="38">
        <v>1519.5166666666667</v>
      </c>
      <c r="J85" s="38">
        <v>1594.3166666666668</v>
      </c>
      <c r="K85" s="38">
        <v>1616.3333333333333</v>
      </c>
      <c r="L85" s="38">
        <v>1631.7166666666669</v>
      </c>
      <c r="M85" s="28">
        <v>1600.95</v>
      </c>
      <c r="N85" s="28">
        <v>1563.55</v>
      </c>
      <c r="O85" s="39">
        <v>4201275</v>
      </c>
      <c r="P85" s="40">
        <v>-5.6918698561649102E-3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293</v>
      </c>
      <c r="F86" s="37">
        <v>292.96666666666664</v>
      </c>
      <c r="G86" s="38">
        <v>288.0333333333333</v>
      </c>
      <c r="H86" s="38">
        <v>283.06666666666666</v>
      </c>
      <c r="I86" s="38">
        <v>278.13333333333333</v>
      </c>
      <c r="J86" s="38">
        <v>297.93333333333328</v>
      </c>
      <c r="K86" s="38">
        <v>302.86666666666656</v>
      </c>
      <c r="L86" s="38">
        <v>307.83333333333326</v>
      </c>
      <c r="M86" s="28">
        <v>297.89999999999998</v>
      </c>
      <c r="N86" s="28">
        <v>288</v>
      </c>
      <c r="O86" s="39">
        <v>11787750</v>
      </c>
      <c r="P86" s="40">
        <v>-1.2594131394443002E-2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1715.4</v>
      </c>
      <c r="F87" s="37">
        <v>1726.5</v>
      </c>
      <c r="G87" s="38">
        <v>1698.7</v>
      </c>
      <c r="H87" s="38">
        <v>1682</v>
      </c>
      <c r="I87" s="38">
        <v>1654.2</v>
      </c>
      <c r="J87" s="38">
        <v>1743.2</v>
      </c>
      <c r="K87" s="38">
        <v>1771.0000000000002</v>
      </c>
      <c r="L87" s="38">
        <v>1787.7</v>
      </c>
      <c r="M87" s="28">
        <v>1754.3</v>
      </c>
      <c r="N87" s="28">
        <v>1709.8</v>
      </c>
      <c r="O87" s="39">
        <v>9454875</v>
      </c>
      <c r="P87" s="40">
        <v>-2.0712388074387484E-2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270.45</v>
      </c>
      <c r="F88" s="37">
        <v>272.14999999999998</v>
      </c>
      <c r="G88" s="38">
        <v>267.19999999999993</v>
      </c>
      <c r="H88" s="38">
        <v>263.94999999999993</v>
      </c>
      <c r="I88" s="38">
        <v>258.99999999999989</v>
      </c>
      <c r="J88" s="38">
        <v>275.39999999999998</v>
      </c>
      <c r="K88" s="38">
        <v>280.35000000000002</v>
      </c>
      <c r="L88" s="38">
        <v>283.60000000000002</v>
      </c>
      <c r="M88" s="28">
        <v>277.10000000000002</v>
      </c>
      <c r="N88" s="28">
        <v>268.89999999999998</v>
      </c>
      <c r="O88" s="39">
        <v>3034500</v>
      </c>
      <c r="P88" s="40">
        <v>5.3097345132743362E-2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514.79999999999995</v>
      </c>
      <c r="F89" s="37">
        <v>520.31666666666661</v>
      </c>
      <c r="G89" s="38">
        <v>507.98333333333323</v>
      </c>
      <c r="H89" s="38">
        <v>501.16666666666663</v>
      </c>
      <c r="I89" s="38">
        <v>488.83333333333326</v>
      </c>
      <c r="J89" s="38">
        <v>527.13333333333321</v>
      </c>
      <c r="K89" s="38">
        <v>539.4666666666667</v>
      </c>
      <c r="L89" s="38">
        <v>546.28333333333319</v>
      </c>
      <c r="M89" s="28">
        <v>532.65</v>
      </c>
      <c r="N89" s="28">
        <v>513.5</v>
      </c>
      <c r="O89" s="39">
        <v>3225000</v>
      </c>
      <c r="P89" s="40">
        <v>-1.2629161882893225E-2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1681.2</v>
      </c>
      <c r="F90" s="37">
        <v>1695.7</v>
      </c>
      <c r="G90" s="38">
        <v>1656.65</v>
      </c>
      <c r="H90" s="38">
        <v>1632.1000000000001</v>
      </c>
      <c r="I90" s="38">
        <v>1593.0500000000002</v>
      </c>
      <c r="J90" s="38">
        <v>1720.25</v>
      </c>
      <c r="K90" s="38">
        <v>1759.2999999999997</v>
      </c>
      <c r="L90" s="38">
        <v>1783.85</v>
      </c>
      <c r="M90" s="28">
        <v>1734.75</v>
      </c>
      <c r="N90" s="28">
        <v>1671.15</v>
      </c>
      <c r="O90" s="39">
        <v>2575450</v>
      </c>
      <c r="P90" s="40">
        <v>3.9294613762698868E-2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1315</v>
      </c>
      <c r="F91" s="37">
        <v>1317.9666666666667</v>
      </c>
      <c r="G91" s="38">
        <v>1304.9333333333334</v>
      </c>
      <c r="H91" s="38">
        <v>1294.8666666666668</v>
      </c>
      <c r="I91" s="38">
        <v>1281.8333333333335</v>
      </c>
      <c r="J91" s="38">
        <v>1328.0333333333333</v>
      </c>
      <c r="K91" s="38">
        <v>1341.0666666666666</v>
      </c>
      <c r="L91" s="38">
        <v>1351.1333333333332</v>
      </c>
      <c r="M91" s="28">
        <v>1331</v>
      </c>
      <c r="N91" s="28">
        <v>1307.9000000000001</v>
      </c>
      <c r="O91" s="39">
        <v>5061000</v>
      </c>
      <c r="P91" s="40">
        <v>-2.382100491850709E-2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1086.95</v>
      </c>
      <c r="F92" s="37">
        <v>1091.95</v>
      </c>
      <c r="G92" s="38">
        <v>1064</v>
      </c>
      <c r="H92" s="38">
        <v>1041.05</v>
      </c>
      <c r="I92" s="38">
        <v>1013.0999999999999</v>
      </c>
      <c r="J92" s="38">
        <v>1114.9000000000001</v>
      </c>
      <c r="K92" s="38">
        <v>1142.8500000000004</v>
      </c>
      <c r="L92" s="38">
        <v>1165.8000000000002</v>
      </c>
      <c r="M92" s="28">
        <v>1119.9000000000001</v>
      </c>
      <c r="N92" s="28">
        <v>1069</v>
      </c>
      <c r="O92" s="39">
        <v>24073000</v>
      </c>
      <c r="P92" s="40">
        <v>7.802263251935676E-2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2203.9499999999998</v>
      </c>
      <c r="F93" s="37">
        <v>2210.6166666666663</v>
      </c>
      <c r="G93" s="38">
        <v>2179.3833333333328</v>
      </c>
      <c r="H93" s="38">
        <v>2154.8166666666666</v>
      </c>
      <c r="I93" s="38">
        <v>2123.583333333333</v>
      </c>
      <c r="J93" s="38">
        <v>2235.1833333333325</v>
      </c>
      <c r="K93" s="38">
        <v>2266.4166666666661</v>
      </c>
      <c r="L93" s="38">
        <v>2290.9833333333322</v>
      </c>
      <c r="M93" s="28">
        <v>2241.85</v>
      </c>
      <c r="N93" s="28">
        <v>2186.0500000000002</v>
      </c>
      <c r="O93" s="39">
        <v>26513700</v>
      </c>
      <c r="P93" s="40">
        <v>-4.6633298094970979E-2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2044.8</v>
      </c>
      <c r="F94" s="37">
        <v>2059.8333333333335</v>
      </c>
      <c r="G94" s="38">
        <v>2024.7666666666669</v>
      </c>
      <c r="H94" s="38">
        <v>2004.7333333333333</v>
      </c>
      <c r="I94" s="38">
        <v>1969.6666666666667</v>
      </c>
      <c r="J94" s="38">
        <v>2079.8666666666668</v>
      </c>
      <c r="K94" s="38">
        <v>2114.9333333333334</v>
      </c>
      <c r="L94" s="38">
        <v>2134.9666666666672</v>
      </c>
      <c r="M94" s="28">
        <v>2094.9</v>
      </c>
      <c r="N94" s="28">
        <v>2039.8</v>
      </c>
      <c r="O94" s="39">
        <v>3841000</v>
      </c>
      <c r="P94" s="40">
        <v>6.5878565878565873E-2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1357.6</v>
      </c>
      <c r="F95" s="37">
        <v>1364.0833333333333</v>
      </c>
      <c r="G95" s="38">
        <v>1347.2166666666665</v>
      </c>
      <c r="H95" s="38">
        <v>1336.8333333333333</v>
      </c>
      <c r="I95" s="38">
        <v>1319.9666666666665</v>
      </c>
      <c r="J95" s="38">
        <v>1374.4666666666665</v>
      </c>
      <c r="K95" s="38">
        <v>1391.3333333333333</v>
      </c>
      <c r="L95" s="38">
        <v>1401.7166666666665</v>
      </c>
      <c r="M95" s="28">
        <v>1380.95</v>
      </c>
      <c r="N95" s="28">
        <v>1353.7</v>
      </c>
      <c r="O95" s="39">
        <v>91047550</v>
      </c>
      <c r="P95" s="40">
        <v>2.7107686198595288E-2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554.29999999999995</v>
      </c>
      <c r="F96" s="37">
        <v>558.55000000000007</v>
      </c>
      <c r="G96" s="38">
        <v>547.75000000000011</v>
      </c>
      <c r="H96" s="38">
        <v>541.20000000000005</v>
      </c>
      <c r="I96" s="38">
        <v>530.40000000000009</v>
      </c>
      <c r="J96" s="38">
        <v>565.10000000000014</v>
      </c>
      <c r="K96" s="38">
        <v>575.90000000000009</v>
      </c>
      <c r="L96" s="38">
        <v>582.45000000000016</v>
      </c>
      <c r="M96" s="28">
        <v>569.35</v>
      </c>
      <c r="N96" s="28">
        <v>552</v>
      </c>
      <c r="O96" s="39">
        <v>25272500</v>
      </c>
      <c r="P96" s="40">
        <v>1.7087963167913587E-2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2292</v>
      </c>
      <c r="F97" s="37">
        <v>2292.35</v>
      </c>
      <c r="G97" s="38">
        <v>2275.1499999999996</v>
      </c>
      <c r="H97" s="38">
        <v>2258.2999999999997</v>
      </c>
      <c r="I97" s="38">
        <v>2241.0999999999995</v>
      </c>
      <c r="J97" s="38">
        <v>2309.1999999999998</v>
      </c>
      <c r="K97" s="38">
        <v>2326.3999999999996</v>
      </c>
      <c r="L97" s="38">
        <v>2343.25</v>
      </c>
      <c r="M97" s="28">
        <v>2309.5500000000002</v>
      </c>
      <c r="N97" s="28">
        <v>2275.5</v>
      </c>
      <c r="O97" s="39">
        <v>3828900</v>
      </c>
      <c r="P97" s="40">
        <v>1.648092921048501E-3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515.45000000000005</v>
      </c>
      <c r="F98" s="37">
        <v>521.95000000000005</v>
      </c>
      <c r="G98" s="38">
        <v>508.05000000000007</v>
      </c>
      <c r="H98" s="38">
        <v>500.65</v>
      </c>
      <c r="I98" s="38">
        <v>486.75</v>
      </c>
      <c r="J98" s="38">
        <v>529.35000000000014</v>
      </c>
      <c r="K98" s="38">
        <v>543.25000000000023</v>
      </c>
      <c r="L98" s="38">
        <v>550.6500000000002</v>
      </c>
      <c r="M98" s="28">
        <v>535.85</v>
      </c>
      <c r="N98" s="28">
        <v>514.54999999999995</v>
      </c>
      <c r="O98" s="39">
        <v>31344850</v>
      </c>
      <c r="P98" s="40">
        <v>0.14354066985645933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116.8</v>
      </c>
      <c r="F99" s="37">
        <v>117.93333333333334</v>
      </c>
      <c r="G99" s="38">
        <v>115.06666666666668</v>
      </c>
      <c r="H99" s="38">
        <v>113.33333333333334</v>
      </c>
      <c r="I99" s="38">
        <v>110.46666666666668</v>
      </c>
      <c r="J99" s="38">
        <v>119.66666666666667</v>
      </c>
      <c r="K99" s="38">
        <v>122.53333333333335</v>
      </c>
      <c r="L99" s="38">
        <v>124.26666666666667</v>
      </c>
      <c r="M99" s="28">
        <v>120.8</v>
      </c>
      <c r="N99" s="28">
        <v>116.2</v>
      </c>
      <c r="O99" s="39">
        <v>17544000</v>
      </c>
      <c r="P99" s="40">
        <v>-2.4390243902439025E-2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298.60000000000002</v>
      </c>
      <c r="F100" s="37">
        <v>299.95</v>
      </c>
      <c r="G100" s="38">
        <v>296.54999999999995</v>
      </c>
      <c r="H100" s="38">
        <v>294.49999999999994</v>
      </c>
      <c r="I100" s="38">
        <v>291.09999999999991</v>
      </c>
      <c r="J100" s="38">
        <v>302</v>
      </c>
      <c r="K100" s="38">
        <v>305.39999999999998</v>
      </c>
      <c r="L100" s="38">
        <v>307.45000000000005</v>
      </c>
      <c r="M100" s="28">
        <v>303.35000000000002</v>
      </c>
      <c r="N100" s="28">
        <v>297.89999999999998</v>
      </c>
      <c r="O100" s="39">
        <v>15576300</v>
      </c>
      <c r="P100" s="40">
        <v>4.4351918899348301E-2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2131.0500000000002</v>
      </c>
      <c r="F101" s="37">
        <v>2146.8666666666668</v>
      </c>
      <c r="G101" s="38">
        <v>2105.4833333333336</v>
      </c>
      <c r="H101" s="38">
        <v>2079.916666666667</v>
      </c>
      <c r="I101" s="38">
        <v>2038.5333333333338</v>
      </c>
      <c r="J101" s="38">
        <v>2172.4333333333334</v>
      </c>
      <c r="K101" s="38">
        <v>2213.8166666666666</v>
      </c>
      <c r="L101" s="38">
        <v>2239.3833333333332</v>
      </c>
      <c r="M101" s="28">
        <v>2188.25</v>
      </c>
      <c r="N101" s="28">
        <v>2121.3000000000002</v>
      </c>
      <c r="O101" s="39">
        <v>11424300</v>
      </c>
      <c r="P101" s="40">
        <v>5.6045479755962288E-2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40816.6</v>
      </c>
      <c r="F102" s="37">
        <v>40780.066666666666</v>
      </c>
      <c r="G102" s="38">
        <v>40361.23333333333</v>
      </c>
      <c r="H102" s="38">
        <v>39905.866666666661</v>
      </c>
      <c r="I102" s="38">
        <v>39487.033333333326</v>
      </c>
      <c r="J102" s="38">
        <v>41235.433333333334</v>
      </c>
      <c r="K102" s="38">
        <v>41654.266666666677</v>
      </c>
      <c r="L102" s="38">
        <v>42109.633333333339</v>
      </c>
      <c r="M102" s="28">
        <v>41198.9</v>
      </c>
      <c r="N102" s="28">
        <v>40324.699999999997</v>
      </c>
      <c r="O102" s="39">
        <v>7245</v>
      </c>
      <c r="P102" s="40">
        <v>6.6225165562913912E-2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158.94999999999999</v>
      </c>
      <c r="F103" s="37">
        <v>160.36666666666667</v>
      </c>
      <c r="G103" s="38">
        <v>156.08333333333334</v>
      </c>
      <c r="H103" s="38">
        <v>153.21666666666667</v>
      </c>
      <c r="I103" s="38">
        <v>148.93333333333334</v>
      </c>
      <c r="J103" s="38">
        <v>163.23333333333335</v>
      </c>
      <c r="K103" s="38">
        <v>167.51666666666665</v>
      </c>
      <c r="L103" s="38">
        <v>170.38333333333335</v>
      </c>
      <c r="M103" s="28">
        <v>164.65</v>
      </c>
      <c r="N103" s="28">
        <v>157.5</v>
      </c>
      <c r="O103" s="39">
        <v>41468700</v>
      </c>
      <c r="P103" s="40">
        <v>1.7417097657438395E-2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749.6</v>
      </c>
      <c r="F104" s="37">
        <v>752.2166666666667</v>
      </c>
      <c r="G104" s="38">
        <v>744.38333333333344</v>
      </c>
      <c r="H104" s="38">
        <v>739.16666666666674</v>
      </c>
      <c r="I104" s="38">
        <v>731.33333333333348</v>
      </c>
      <c r="J104" s="38">
        <v>757.43333333333339</v>
      </c>
      <c r="K104" s="38">
        <v>765.26666666666665</v>
      </c>
      <c r="L104" s="38">
        <v>770.48333333333335</v>
      </c>
      <c r="M104" s="28">
        <v>760.05</v>
      </c>
      <c r="N104" s="28">
        <v>747</v>
      </c>
      <c r="O104" s="39">
        <v>108644250</v>
      </c>
      <c r="P104" s="40">
        <v>3.5488690273373001E-2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1316.8</v>
      </c>
      <c r="F105" s="37">
        <v>1328.2666666666667</v>
      </c>
      <c r="G105" s="38">
        <v>1301.5333333333333</v>
      </c>
      <c r="H105" s="38">
        <v>1286.2666666666667</v>
      </c>
      <c r="I105" s="38">
        <v>1259.5333333333333</v>
      </c>
      <c r="J105" s="38">
        <v>1343.5333333333333</v>
      </c>
      <c r="K105" s="38">
        <v>1370.2666666666664</v>
      </c>
      <c r="L105" s="38">
        <v>1385.5333333333333</v>
      </c>
      <c r="M105" s="28">
        <v>1355</v>
      </c>
      <c r="N105" s="28">
        <v>1313</v>
      </c>
      <c r="O105" s="39">
        <v>2969050</v>
      </c>
      <c r="P105" s="40">
        <v>1.4374909249310295E-2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523.5</v>
      </c>
      <c r="F106" s="37">
        <v>525.36666666666667</v>
      </c>
      <c r="G106" s="38">
        <v>517.73333333333335</v>
      </c>
      <c r="H106" s="38">
        <v>511.9666666666667</v>
      </c>
      <c r="I106" s="38">
        <v>504.33333333333337</v>
      </c>
      <c r="J106" s="38">
        <v>531.13333333333333</v>
      </c>
      <c r="K106" s="38">
        <v>538.76666666666677</v>
      </c>
      <c r="L106" s="38">
        <v>544.5333333333333</v>
      </c>
      <c r="M106" s="28">
        <v>533</v>
      </c>
      <c r="N106" s="28">
        <v>519.6</v>
      </c>
      <c r="O106" s="39">
        <v>5863500</v>
      </c>
      <c r="P106" s="40">
        <v>-1.2789359253101421E-4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9.9499999999999993</v>
      </c>
      <c r="F107" s="37">
        <v>10</v>
      </c>
      <c r="G107" s="38">
        <v>9.85</v>
      </c>
      <c r="H107" s="38">
        <v>9.75</v>
      </c>
      <c r="I107" s="38">
        <v>9.6</v>
      </c>
      <c r="J107" s="38">
        <v>10.1</v>
      </c>
      <c r="K107" s="38">
        <v>10.249999999999998</v>
      </c>
      <c r="L107" s="38">
        <v>10.35</v>
      </c>
      <c r="M107" s="28">
        <v>10.15</v>
      </c>
      <c r="N107" s="28">
        <v>9.9</v>
      </c>
      <c r="O107" s="39">
        <v>814940000</v>
      </c>
      <c r="P107" s="40">
        <v>9.5386749913284781E-3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58.3</v>
      </c>
      <c r="F108" s="37">
        <v>58.766666666666673</v>
      </c>
      <c r="G108" s="38">
        <v>57.533333333333346</v>
      </c>
      <c r="H108" s="38">
        <v>56.766666666666673</v>
      </c>
      <c r="I108" s="38">
        <v>55.533333333333346</v>
      </c>
      <c r="J108" s="38">
        <v>59.533333333333346</v>
      </c>
      <c r="K108" s="38">
        <v>60.76666666666668</v>
      </c>
      <c r="L108" s="38">
        <v>61.533333333333346</v>
      </c>
      <c r="M108" s="28">
        <v>60</v>
      </c>
      <c r="N108" s="28">
        <v>58</v>
      </c>
      <c r="O108" s="39">
        <v>120340000</v>
      </c>
      <c r="P108" s="40">
        <v>-4.7142502687949712E-3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40.049999999999997</v>
      </c>
      <c r="F109" s="37">
        <v>40.316666666666663</v>
      </c>
      <c r="G109" s="38">
        <v>39.633333333333326</v>
      </c>
      <c r="H109" s="38">
        <v>39.216666666666661</v>
      </c>
      <c r="I109" s="38">
        <v>38.533333333333324</v>
      </c>
      <c r="J109" s="38">
        <v>40.733333333333327</v>
      </c>
      <c r="K109" s="38">
        <v>41.416666666666664</v>
      </c>
      <c r="L109" s="38">
        <v>41.833333333333329</v>
      </c>
      <c r="M109" s="28">
        <v>41</v>
      </c>
      <c r="N109" s="28">
        <v>39.9</v>
      </c>
      <c r="O109" s="39">
        <v>276467700</v>
      </c>
      <c r="P109" s="40">
        <v>0.10467024437840955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230</v>
      </c>
      <c r="F110" s="37">
        <v>231.6</v>
      </c>
      <c r="G110" s="38">
        <v>227.5</v>
      </c>
      <c r="H110" s="38">
        <v>225</v>
      </c>
      <c r="I110" s="38">
        <v>220.9</v>
      </c>
      <c r="J110" s="38">
        <v>234.1</v>
      </c>
      <c r="K110" s="38">
        <v>238.19999999999996</v>
      </c>
      <c r="L110" s="38">
        <v>240.7</v>
      </c>
      <c r="M110" s="28">
        <v>235.7</v>
      </c>
      <c r="N110" s="28">
        <v>229.1</v>
      </c>
      <c r="O110" s="39">
        <v>42225000</v>
      </c>
      <c r="P110" s="40">
        <v>-5.4760642995937111E-3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376.4</v>
      </c>
      <c r="F111" s="37">
        <v>378.13333333333338</v>
      </c>
      <c r="G111" s="38">
        <v>373.86666666666679</v>
      </c>
      <c r="H111" s="38">
        <v>371.33333333333343</v>
      </c>
      <c r="I111" s="38">
        <v>367.06666666666683</v>
      </c>
      <c r="J111" s="38">
        <v>380.66666666666674</v>
      </c>
      <c r="K111" s="38">
        <v>384.93333333333328</v>
      </c>
      <c r="L111" s="38">
        <v>387.4666666666667</v>
      </c>
      <c r="M111" s="28">
        <v>382.4</v>
      </c>
      <c r="N111" s="28">
        <v>375.6</v>
      </c>
      <c r="O111" s="39">
        <v>18115625</v>
      </c>
      <c r="P111" s="40">
        <v>3.0262746324679388E-2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240.9</v>
      </c>
      <c r="F112" s="37">
        <v>243.60000000000002</v>
      </c>
      <c r="G112" s="38">
        <v>237.15000000000003</v>
      </c>
      <c r="H112" s="38">
        <v>233.4</v>
      </c>
      <c r="I112" s="38">
        <v>226.95000000000002</v>
      </c>
      <c r="J112" s="38">
        <v>247.35000000000005</v>
      </c>
      <c r="K112" s="38">
        <v>253.80000000000004</v>
      </c>
      <c r="L112" s="38">
        <v>257.55000000000007</v>
      </c>
      <c r="M112" s="28">
        <v>250.05</v>
      </c>
      <c r="N112" s="28">
        <v>239.85</v>
      </c>
      <c r="O112" s="39">
        <v>24260704</v>
      </c>
      <c r="P112" s="40">
        <v>4.6635576282478344E-3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209.15</v>
      </c>
      <c r="F113" s="37">
        <v>210.5</v>
      </c>
      <c r="G113" s="38">
        <v>207.1</v>
      </c>
      <c r="H113" s="38">
        <v>205.04999999999998</v>
      </c>
      <c r="I113" s="38">
        <v>201.64999999999998</v>
      </c>
      <c r="J113" s="38">
        <v>212.55</v>
      </c>
      <c r="K113" s="38">
        <v>215.95</v>
      </c>
      <c r="L113" s="38">
        <v>218.00000000000003</v>
      </c>
      <c r="M113" s="28">
        <v>213.9</v>
      </c>
      <c r="N113" s="28">
        <v>208.45</v>
      </c>
      <c r="O113" s="39">
        <v>14726200</v>
      </c>
      <c r="P113" s="40">
        <v>5.3454761433379527E-3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4816.8</v>
      </c>
      <c r="F114" s="37">
        <v>4786.1166666666668</v>
      </c>
      <c r="G114" s="38">
        <v>4730.6833333333334</v>
      </c>
      <c r="H114" s="38">
        <v>4644.5666666666666</v>
      </c>
      <c r="I114" s="38">
        <v>4589.1333333333332</v>
      </c>
      <c r="J114" s="38">
        <v>4872.2333333333336</v>
      </c>
      <c r="K114" s="38">
        <v>4927.6666666666679</v>
      </c>
      <c r="L114" s="38">
        <v>5013.7833333333338</v>
      </c>
      <c r="M114" s="28">
        <v>4841.55</v>
      </c>
      <c r="N114" s="28">
        <v>4700</v>
      </c>
      <c r="O114" s="39">
        <v>342900</v>
      </c>
      <c r="P114" s="40">
        <v>-4.1107382550335574E-2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1915.25</v>
      </c>
      <c r="F115" s="37">
        <v>1925.6833333333334</v>
      </c>
      <c r="G115" s="38">
        <v>1899.3666666666668</v>
      </c>
      <c r="H115" s="38">
        <v>1883.4833333333333</v>
      </c>
      <c r="I115" s="38">
        <v>1857.1666666666667</v>
      </c>
      <c r="J115" s="38">
        <v>1941.5666666666668</v>
      </c>
      <c r="K115" s="38">
        <v>1967.8833333333334</v>
      </c>
      <c r="L115" s="38">
        <v>1983.7666666666669</v>
      </c>
      <c r="M115" s="28">
        <v>1952</v>
      </c>
      <c r="N115" s="28">
        <v>1909.8</v>
      </c>
      <c r="O115" s="39">
        <v>2657250</v>
      </c>
      <c r="P115" s="40">
        <v>-1.8812905653278148E-4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960.7</v>
      </c>
      <c r="F116" s="37">
        <v>968.56666666666661</v>
      </c>
      <c r="G116" s="38">
        <v>949.13333333333321</v>
      </c>
      <c r="H116" s="38">
        <v>937.56666666666661</v>
      </c>
      <c r="I116" s="38">
        <v>918.13333333333321</v>
      </c>
      <c r="J116" s="38">
        <v>980.13333333333321</v>
      </c>
      <c r="K116" s="38">
        <v>999.56666666666661</v>
      </c>
      <c r="L116" s="38">
        <v>1011.1333333333332</v>
      </c>
      <c r="M116" s="28">
        <v>988</v>
      </c>
      <c r="N116" s="28">
        <v>957</v>
      </c>
      <c r="O116" s="39">
        <v>25582500</v>
      </c>
      <c r="P116" s="40">
        <v>1.2646954043462772E-2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215.1</v>
      </c>
      <c r="F117" s="37">
        <v>216</v>
      </c>
      <c r="G117" s="38">
        <v>213.55</v>
      </c>
      <c r="H117" s="38">
        <v>212</v>
      </c>
      <c r="I117" s="38">
        <v>209.55</v>
      </c>
      <c r="J117" s="38">
        <v>217.55</v>
      </c>
      <c r="K117" s="38">
        <v>220</v>
      </c>
      <c r="L117" s="38">
        <v>221.55</v>
      </c>
      <c r="M117" s="28">
        <v>218.45</v>
      </c>
      <c r="N117" s="28">
        <v>214.45</v>
      </c>
      <c r="O117" s="39">
        <v>16646000</v>
      </c>
      <c r="P117" s="40">
        <v>-3.8538873994638069E-3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1589.3</v>
      </c>
      <c r="F118" s="37">
        <v>1595.6333333333332</v>
      </c>
      <c r="G118" s="38">
        <v>1579.6166666666663</v>
      </c>
      <c r="H118" s="38">
        <v>1569.9333333333332</v>
      </c>
      <c r="I118" s="38">
        <v>1553.9166666666663</v>
      </c>
      <c r="J118" s="38">
        <v>1605.3166666666664</v>
      </c>
      <c r="K118" s="38">
        <v>1621.3333333333333</v>
      </c>
      <c r="L118" s="38">
        <v>1631.0166666666664</v>
      </c>
      <c r="M118" s="28">
        <v>1611.65</v>
      </c>
      <c r="N118" s="28">
        <v>1585.95</v>
      </c>
      <c r="O118" s="39">
        <v>44254800</v>
      </c>
      <c r="P118" s="40">
        <v>-6.2582101114891037E-3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815.85</v>
      </c>
      <c r="F119" s="37">
        <v>825.69999999999993</v>
      </c>
      <c r="G119" s="38">
        <v>803.14999999999986</v>
      </c>
      <c r="H119" s="38">
        <v>790.44999999999993</v>
      </c>
      <c r="I119" s="38">
        <v>767.89999999999986</v>
      </c>
      <c r="J119" s="38">
        <v>838.39999999999986</v>
      </c>
      <c r="K119" s="38">
        <v>860.94999999999982</v>
      </c>
      <c r="L119" s="38">
        <v>873.64999999999986</v>
      </c>
      <c r="M119" s="28">
        <v>848.25</v>
      </c>
      <c r="N119" s="28">
        <v>813</v>
      </c>
      <c r="O119" s="39">
        <v>1759500</v>
      </c>
      <c r="P119" s="40">
        <v>-1.9230769230769232E-2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134.55000000000001</v>
      </c>
      <c r="F120" s="37">
        <v>134.85</v>
      </c>
      <c r="G120" s="38">
        <v>133.44999999999999</v>
      </c>
      <c r="H120" s="38">
        <v>132.35</v>
      </c>
      <c r="I120" s="38">
        <v>130.94999999999999</v>
      </c>
      <c r="J120" s="38">
        <v>135.94999999999999</v>
      </c>
      <c r="K120" s="38">
        <v>137.35000000000002</v>
      </c>
      <c r="L120" s="38">
        <v>138.44999999999999</v>
      </c>
      <c r="M120" s="28">
        <v>136.25</v>
      </c>
      <c r="N120" s="28">
        <v>133.75</v>
      </c>
      <c r="O120" s="39">
        <v>62933000</v>
      </c>
      <c r="P120" s="40">
        <v>4.5233725574867753E-2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1026.7</v>
      </c>
      <c r="F121" s="37">
        <v>1024.7666666666667</v>
      </c>
      <c r="G121" s="38">
        <v>1014.1333333333332</v>
      </c>
      <c r="H121" s="38">
        <v>1001.5666666666666</v>
      </c>
      <c r="I121" s="38">
        <v>990.93333333333317</v>
      </c>
      <c r="J121" s="38">
        <v>1037.3333333333333</v>
      </c>
      <c r="K121" s="38">
        <v>1047.9666666666669</v>
      </c>
      <c r="L121" s="38">
        <v>1060.5333333333333</v>
      </c>
      <c r="M121" s="28">
        <v>1035.4000000000001</v>
      </c>
      <c r="N121" s="28">
        <v>1012.2</v>
      </c>
      <c r="O121" s="39">
        <v>758250</v>
      </c>
      <c r="P121" s="40">
        <v>5.9382422802850359E-4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751.15</v>
      </c>
      <c r="F122" s="37">
        <v>754.48333333333323</v>
      </c>
      <c r="G122" s="38">
        <v>746.01666666666642</v>
      </c>
      <c r="H122" s="38">
        <v>740.88333333333321</v>
      </c>
      <c r="I122" s="38">
        <v>732.4166666666664</v>
      </c>
      <c r="J122" s="38">
        <v>759.61666666666645</v>
      </c>
      <c r="K122" s="38">
        <v>768.08333333333337</v>
      </c>
      <c r="L122" s="38">
        <v>773.21666666666647</v>
      </c>
      <c r="M122" s="28">
        <v>762.95</v>
      </c>
      <c r="N122" s="28">
        <v>749.35</v>
      </c>
      <c r="O122" s="39">
        <v>14656250</v>
      </c>
      <c r="P122" s="40">
        <v>-2.3892773892773892E-2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261.8</v>
      </c>
      <c r="F123" s="37">
        <v>261.36666666666662</v>
      </c>
      <c r="G123" s="38">
        <v>259.23333333333323</v>
      </c>
      <c r="H123" s="38">
        <v>256.66666666666663</v>
      </c>
      <c r="I123" s="38">
        <v>254.53333333333325</v>
      </c>
      <c r="J123" s="38">
        <v>263.93333333333322</v>
      </c>
      <c r="K123" s="38">
        <v>266.06666666666655</v>
      </c>
      <c r="L123" s="38">
        <v>268.63333333333321</v>
      </c>
      <c r="M123" s="28">
        <v>263.5</v>
      </c>
      <c r="N123" s="28">
        <v>258.8</v>
      </c>
      <c r="O123" s="39">
        <v>120915200</v>
      </c>
      <c r="P123" s="40">
        <v>7.8416728902165802E-3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538.75</v>
      </c>
      <c r="F124" s="37">
        <v>538.81666666666672</v>
      </c>
      <c r="G124" s="38">
        <v>533.43333333333339</v>
      </c>
      <c r="H124" s="38">
        <v>528.11666666666667</v>
      </c>
      <c r="I124" s="38">
        <v>522.73333333333335</v>
      </c>
      <c r="J124" s="38">
        <v>544.13333333333344</v>
      </c>
      <c r="K124" s="38">
        <v>549.51666666666688</v>
      </c>
      <c r="L124" s="38">
        <v>554.83333333333348</v>
      </c>
      <c r="M124" s="28">
        <v>544.20000000000005</v>
      </c>
      <c r="N124" s="28">
        <v>533.5</v>
      </c>
      <c r="O124" s="39">
        <v>33872500</v>
      </c>
      <c r="P124" s="40">
        <v>3.2462089461251238E-2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2649.15</v>
      </c>
      <c r="F125" s="37">
        <v>2677.8333333333335</v>
      </c>
      <c r="G125" s="38">
        <v>2611.0666666666671</v>
      </c>
      <c r="H125" s="38">
        <v>2572.9833333333336</v>
      </c>
      <c r="I125" s="38">
        <v>2506.2166666666672</v>
      </c>
      <c r="J125" s="38">
        <v>2715.916666666667</v>
      </c>
      <c r="K125" s="38">
        <v>2782.6833333333334</v>
      </c>
      <c r="L125" s="38">
        <v>2820.7666666666669</v>
      </c>
      <c r="M125" s="28">
        <v>2744.6</v>
      </c>
      <c r="N125" s="28">
        <v>2639.75</v>
      </c>
      <c r="O125" s="39">
        <v>332150</v>
      </c>
      <c r="P125" s="40">
        <v>7.9660116834838028E-3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724.35</v>
      </c>
      <c r="F126" s="37">
        <v>728.13333333333333</v>
      </c>
      <c r="G126" s="38">
        <v>718.86666666666667</v>
      </c>
      <c r="H126" s="38">
        <v>713.38333333333333</v>
      </c>
      <c r="I126" s="38">
        <v>704.11666666666667</v>
      </c>
      <c r="J126" s="38">
        <v>733.61666666666667</v>
      </c>
      <c r="K126" s="38">
        <v>742.88333333333333</v>
      </c>
      <c r="L126" s="38">
        <v>748.36666666666667</v>
      </c>
      <c r="M126" s="28">
        <v>737.4</v>
      </c>
      <c r="N126" s="28">
        <v>722.65</v>
      </c>
      <c r="O126" s="39">
        <v>29762100</v>
      </c>
      <c r="P126" s="40">
        <v>-4.2906824443340406E-3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575.20000000000005</v>
      </c>
      <c r="F127" s="37">
        <v>579.85</v>
      </c>
      <c r="G127" s="38">
        <v>566.65000000000009</v>
      </c>
      <c r="H127" s="38">
        <v>558.1</v>
      </c>
      <c r="I127" s="38">
        <v>544.90000000000009</v>
      </c>
      <c r="J127" s="38">
        <v>588.40000000000009</v>
      </c>
      <c r="K127" s="38">
        <v>601.60000000000014</v>
      </c>
      <c r="L127" s="38">
        <v>610.15000000000009</v>
      </c>
      <c r="M127" s="28">
        <v>593.04999999999995</v>
      </c>
      <c r="N127" s="28">
        <v>571.29999999999995</v>
      </c>
      <c r="O127" s="39">
        <v>9941875</v>
      </c>
      <c r="P127" s="40">
        <v>4.8007074726801845E-3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1727.25</v>
      </c>
      <c r="F128" s="37">
        <v>1731.3999999999999</v>
      </c>
      <c r="G128" s="38">
        <v>1715.8499999999997</v>
      </c>
      <c r="H128" s="38">
        <v>1704.4499999999998</v>
      </c>
      <c r="I128" s="38">
        <v>1688.8999999999996</v>
      </c>
      <c r="J128" s="38">
        <v>1742.7999999999997</v>
      </c>
      <c r="K128" s="38">
        <v>1758.35</v>
      </c>
      <c r="L128" s="38">
        <v>1769.7499999999998</v>
      </c>
      <c r="M128" s="28">
        <v>1746.95</v>
      </c>
      <c r="N128" s="28">
        <v>1720</v>
      </c>
      <c r="O128" s="39">
        <v>16891200</v>
      </c>
      <c r="P128" s="40">
        <v>-7.4742631504724297E-3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89</v>
      </c>
      <c r="F129" s="37">
        <v>89.55</v>
      </c>
      <c r="G129" s="38">
        <v>86.6</v>
      </c>
      <c r="H129" s="38">
        <v>84.2</v>
      </c>
      <c r="I129" s="38">
        <v>81.25</v>
      </c>
      <c r="J129" s="38">
        <v>91.949999999999989</v>
      </c>
      <c r="K129" s="38">
        <v>94.9</v>
      </c>
      <c r="L129" s="38">
        <v>97.299999999999983</v>
      </c>
      <c r="M129" s="28">
        <v>92.5</v>
      </c>
      <c r="N129" s="28">
        <v>87.15</v>
      </c>
      <c r="O129" s="39">
        <v>61843320</v>
      </c>
      <c r="P129" s="40">
        <v>9.9825424535787965E-2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2725.7</v>
      </c>
      <c r="F130" s="37">
        <v>2741.9666666666667</v>
      </c>
      <c r="G130" s="38">
        <v>2701.8333333333335</v>
      </c>
      <c r="H130" s="38">
        <v>2677.9666666666667</v>
      </c>
      <c r="I130" s="38">
        <v>2637.8333333333335</v>
      </c>
      <c r="J130" s="38">
        <v>2765.8333333333335</v>
      </c>
      <c r="K130" s="38">
        <v>2805.9666666666667</v>
      </c>
      <c r="L130" s="38">
        <v>2829.8333333333335</v>
      </c>
      <c r="M130" s="28">
        <v>2782.1</v>
      </c>
      <c r="N130" s="28">
        <v>2718.1</v>
      </c>
      <c r="O130" s="39">
        <v>765625</v>
      </c>
      <c r="P130" s="40">
        <v>-7.9365079365079361E-3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609.25</v>
      </c>
      <c r="F131" s="37">
        <v>612.65</v>
      </c>
      <c r="G131" s="38">
        <v>601.09999999999991</v>
      </c>
      <c r="H131" s="38">
        <v>592.94999999999993</v>
      </c>
      <c r="I131" s="38">
        <v>581.39999999999986</v>
      </c>
      <c r="J131" s="38">
        <v>620.79999999999995</v>
      </c>
      <c r="K131" s="38">
        <v>632.34999999999991</v>
      </c>
      <c r="L131" s="38">
        <v>640.5</v>
      </c>
      <c r="M131" s="28">
        <v>624.20000000000005</v>
      </c>
      <c r="N131" s="28">
        <v>604.5</v>
      </c>
      <c r="O131" s="39">
        <v>8339400</v>
      </c>
      <c r="P131" s="40">
        <v>2.6248754014841068E-2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374.75</v>
      </c>
      <c r="F132" s="37">
        <v>377.40000000000003</v>
      </c>
      <c r="G132" s="38">
        <v>371.15000000000009</v>
      </c>
      <c r="H132" s="38">
        <v>367.55000000000007</v>
      </c>
      <c r="I132" s="38">
        <v>361.30000000000013</v>
      </c>
      <c r="J132" s="38">
        <v>381.00000000000006</v>
      </c>
      <c r="K132" s="38">
        <v>387.24999999999994</v>
      </c>
      <c r="L132" s="38">
        <v>390.85</v>
      </c>
      <c r="M132" s="28">
        <v>383.65</v>
      </c>
      <c r="N132" s="28">
        <v>373.8</v>
      </c>
      <c r="O132" s="39">
        <v>23464000</v>
      </c>
      <c r="P132" s="40">
        <v>3.3353288292140596E-3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1692.9</v>
      </c>
      <c r="F133" s="37">
        <v>1699.4333333333334</v>
      </c>
      <c r="G133" s="38">
        <v>1683.3666666666668</v>
      </c>
      <c r="H133" s="38">
        <v>1673.8333333333335</v>
      </c>
      <c r="I133" s="38">
        <v>1657.7666666666669</v>
      </c>
      <c r="J133" s="38">
        <v>1708.9666666666667</v>
      </c>
      <c r="K133" s="38">
        <v>1725.0333333333333</v>
      </c>
      <c r="L133" s="38">
        <v>1734.5666666666666</v>
      </c>
      <c r="M133" s="28">
        <v>1715.5</v>
      </c>
      <c r="N133" s="28">
        <v>1689.9</v>
      </c>
      <c r="O133" s="39">
        <v>14161675</v>
      </c>
      <c r="P133" s="40">
        <v>-8.9731208755834541E-3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5090.8500000000004</v>
      </c>
      <c r="F134" s="37">
        <v>5102.9333333333334</v>
      </c>
      <c r="G134" s="38">
        <v>5007.8666666666668</v>
      </c>
      <c r="H134" s="38">
        <v>4924.8833333333332</v>
      </c>
      <c r="I134" s="38">
        <v>4829.8166666666666</v>
      </c>
      <c r="J134" s="38">
        <v>5185.916666666667</v>
      </c>
      <c r="K134" s="38">
        <v>5280.9833333333345</v>
      </c>
      <c r="L134" s="38">
        <v>5363.9666666666672</v>
      </c>
      <c r="M134" s="28">
        <v>5198</v>
      </c>
      <c r="N134" s="28">
        <v>5019.95</v>
      </c>
      <c r="O134" s="39">
        <v>1751250</v>
      </c>
      <c r="P134" s="40">
        <v>-3.2244694960212199E-2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4097.1000000000004</v>
      </c>
      <c r="F135" s="37">
        <v>4144</v>
      </c>
      <c r="G135" s="38">
        <v>3988.3</v>
      </c>
      <c r="H135" s="38">
        <v>3879.5</v>
      </c>
      <c r="I135" s="38">
        <v>3723.8</v>
      </c>
      <c r="J135" s="38">
        <v>4252.8</v>
      </c>
      <c r="K135" s="38">
        <v>4408.5000000000009</v>
      </c>
      <c r="L135" s="38">
        <v>4517.3</v>
      </c>
      <c r="M135" s="28">
        <v>4299.7</v>
      </c>
      <c r="N135" s="28">
        <v>4035.2</v>
      </c>
      <c r="O135" s="39">
        <v>1116200</v>
      </c>
      <c r="P135" s="40">
        <v>0.10756102401270093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753.5</v>
      </c>
      <c r="F136" s="37">
        <v>761.63333333333333</v>
      </c>
      <c r="G136" s="38">
        <v>740.4666666666667</v>
      </c>
      <c r="H136" s="38">
        <v>727.43333333333339</v>
      </c>
      <c r="I136" s="38">
        <v>706.26666666666677</v>
      </c>
      <c r="J136" s="38">
        <v>774.66666666666663</v>
      </c>
      <c r="K136" s="38">
        <v>795.83333333333337</v>
      </c>
      <c r="L136" s="38">
        <v>808.86666666666656</v>
      </c>
      <c r="M136" s="28">
        <v>782.8</v>
      </c>
      <c r="N136" s="28">
        <v>748.6</v>
      </c>
      <c r="O136" s="39">
        <v>8785600</v>
      </c>
      <c r="P136" s="40">
        <v>2.9174549437419098E-2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919.85</v>
      </c>
      <c r="F137" s="37">
        <v>912.4</v>
      </c>
      <c r="G137" s="38">
        <v>897.75</v>
      </c>
      <c r="H137" s="38">
        <v>875.65</v>
      </c>
      <c r="I137" s="38">
        <v>861</v>
      </c>
      <c r="J137" s="38">
        <v>934.5</v>
      </c>
      <c r="K137" s="38">
        <v>949.14999999999986</v>
      </c>
      <c r="L137" s="38">
        <v>971.25</v>
      </c>
      <c r="M137" s="28">
        <v>927.05</v>
      </c>
      <c r="N137" s="28">
        <v>890.3</v>
      </c>
      <c r="O137" s="39">
        <v>12427100</v>
      </c>
      <c r="P137" s="40">
        <v>3.3052080302589465E-2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176.4</v>
      </c>
      <c r="F138" s="37">
        <v>177.61666666666667</v>
      </c>
      <c r="G138" s="38">
        <v>174.63333333333335</v>
      </c>
      <c r="H138" s="38">
        <v>172.86666666666667</v>
      </c>
      <c r="I138" s="38">
        <v>169.88333333333335</v>
      </c>
      <c r="J138" s="38">
        <v>179.38333333333335</v>
      </c>
      <c r="K138" s="38">
        <v>182.3666666666667</v>
      </c>
      <c r="L138" s="38">
        <v>184.13333333333335</v>
      </c>
      <c r="M138" s="28">
        <v>180.6</v>
      </c>
      <c r="N138" s="28">
        <v>175.85</v>
      </c>
      <c r="O138" s="39">
        <v>34572000</v>
      </c>
      <c r="P138" s="40">
        <v>-3.5594733318455703E-2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118.65</v>
      </c>
      <c r="F139" s="37">
        <v>119.55</v>
      </c>
      <c r="G139" s="38">
        <v>117.5</v>
      </c>
      <c r="H139" s="38">
        <v>116.35000000000001</v>
      </c>
      <c r="I139" s="38">
        <v>114.30000000000001</v>
      </c>
      <c r="J139" s="38">
        <v>120.69999999999999</v>
      </c>
      <c r="K139" s="38">
        <v>122.74999999999997</v>
      </c>
      <c r="L139" s="38">
        <v>123.89999999999998</v>
      </c>
      <c r="M139" s="28">
        <v>121.6</v>
      </c>
      <c r="N139" s="28">
        <v>118.4</v>
      </c>
      <c r="O139" s="39">
        <v>35955000</v>
      </c>
      <c r="P139" s="40">
        <v>4.1268462206776713E-2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523.4</v>
      </c>
      <c r="F140" s="37">
        <v>519.58333333333326</v>
      </c>
      <c r="G140" s="38">
        <v>513.36666666666656</v>
      </c>
      <c r="H140" s="38">
        <v>503.33333333333331</v>
      </c>
      <c r="I140" s="38">
        <v>497.11666666666662</v>
      </c>
      <c r="J140" s="38">
        <v>529.61666666666656</v>
      </c>
      <c r="K140" s="38">
        <v>535.83333333333326</v>
      </c>
      <c r="L140" s="38">
        <v>545.86666666666645</v>
      </c>
      <c r="M140" s="28">
        <v>525.79999999999995</v>
      </c>
      <c r="N140" s="28">
        <v>509.55</v>
      </c>
      <c r="O140" s="39">
        <v>7954000</v>
      </c>
      <c r="P140" s="40">
        <v>6.2900993835702601E-4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7902.3</v>
      </c>
      <c r="F141" s="37">
        <v>7896.3166666666666</v>
      </c>
      <c r="G141" s="38">
        <v>7753.083333333333</v>
      </c>
      <c r="H141" s="38">
        <v>7603.8666666666668</v>
      </c>
      <c r="I141" s="38">
        <v>7460.6333333333332</v>
      </c>
      <c r="J141" s="38">
        <v>8045.5333333333328</v>
      </c>
      <c r="K141" s="38">
        <v>8188.7666666666664</v>
      </c>
      <c r="L141" s="38">
        <v>8337.9833333333336</v>
      </c>
      <c r="M141" s="28">
        <v>8039.55</v>
      </c>
      <c r="N141" s="28">
        <v>7747.1</v>
      </c>
      <c r="O141" s="39">
        <v>2628700</v>
      </c>
      <c r="P141" s="40">
        <v>0.11328985261731322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871.4</v>
      </c>
      <c r="F142" s="37">
        <v>873.98333333333323</v>
      </c>
      <c r="G142" s="38">
        <v>862.96666666666647</v>
      </c>
      <c r="H142" s="38">
        <v>854.53333333333319</v>
      </c>
      <c r="I142" s="38">
        <v>843.51666666666642</v>
      </c>
      <c r="J142" s="38">
        <v>882.41666666666652</v>
      </c>
      <c r="K142" s="38">
        <v>893.43333333333317</v>
      </c>
      <c r="L142" s="38">
        <v>901.86666666666656</v>
      </c>
      <c r="M142" s="28">
        <v>885</v>
      </c>
      <c r="N142" s="28">
        <v>865.55</v>
      </c>
      <c r="O142" s="39">
        <v>13778750</v>
      </c>
      <c r="P142" s="40">
        <v>-5.862193362193362E-3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1387.25</v>
      </c>
      <c r="F143" s="37">
        <v>1391.5</v>
      </c>
      <c r="G143" s="38">
        <v>1371.3</v>
      </c>
      <c r="H143" s="38">
        <v>1355.35</v>
      </c>
      <c r="I143" s="38">
        <v>1335.1499999999999</v>
      </c>
      <c r="J143" s="38">
        <v>1407.45</v>
      </c>
      <c r="K143" s="38">
        <v>1427.6499999999999</v>
      </c>
      <c r="L143" s="38">
        <v>1443.6000000000001</v>
      </c>
      <c r="M143" s="28">
        <v>1411.7</v>
      </c>
      <c r="N143" s="28">
        <v>1375.55</v>
      </c>
      <c r="O143" s="39">
        <v>2171400</v>
      </c>
      <c r="P143" s="40">
        <v>-1.4925373134328358E-2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2415.5500000000002</v>
      </c>
      <c r="F144" s="37">
        <v>2441.7666666666669</v>
      </c>
      <c r="G144" s="38">
        <v>2383.5333333333338</v>
      </c>
      <c r="H144" s="38">
        <v>2351.5166666666669</v>
      </c>
      <c r="I144" s="38">
        <v>2293.2833333333338</v>
      </c>
      <c r="J144" s="38">
        <v>2473.7833333333338</v>
      </c>
      <c r="K144" s="38">
        <v>2532.0166666666664</v>
      </c>
      <c r="L144" s="38">
        <v>2564.0333333333338</v>
      </c>
      <c r="M144" s="28">
        <v>2500</v>
      </c>
      <c r="N144" s="28">
        <v>2409.75</v>
      </c>
      <c r="O144" s="39">
        <v>443000</v>
      </c>
      <c r="P144" s="40">
        <v>4.0797824116047144E-3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739.7</v>
      </c>
      <c r="F145" s="37">
        <v>748.21666666666658</v>
      </c>
      <c r="G145" s="38">
        <v>728.03333333333319</v>
      </c>
      <c r="H145" s="38">
        <v>716.36666666666656</v>
      </c>
      <c r="I145" s="38">
        <v>696.18333333333317</v>
      </c>
      <c r="J145" s="38">
        <v>759.88333333333321</v>
      </c>
      <c r="K145" s="38">
        <v>780.06666666666661</v>
      </c>
      <c r="L145" s="38">
        <v>791.73333333333323</v>
      </c>
      <c r="M145" s="28">
        <v>768.4</v>
      </c>
      <c r="N145" s="28">
        <v>736.55</v>
      </c>
      <c r="O145" s="39">
        <v>2057900</v>
      </c>
      <c r="P145" s="40">
        <v>3.2615786040443573E-2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823.15</v>
      </c>
      <c r="F146" s="37">
        <v>826.43333333333328</v>
      </c>
      <c r="G146" s="38">
        <v>814.06666666666661</v>
      </c>
      <c r="H146" s="38">
        <v>804.98333333333335</v>
      </c>
      <c r="I146" s="38">
        <v>792.61666666666667</v>
      </c>
      <c r="J146" s="38">
        <v>835.51666666666654</v>
      </c>
      <c r="K146" s="38">
        <v>847.8833333333331</v>
      </c>
      <c r="L146" s="38">
        <v>856.96666666666647</v>
      </c>
      <c r="M146" s="28">
        <v>838.8</v>
      </c>
      <c r="N146" s="28">
        <v>817.35</v>
      </c>
      <c r="O146" s="39">
        <v>2800200</v>
      </c>
      <c r="P146" s="40">
        <v>-3.9711934156378602E-2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3866.3</v>
      </c>
      <c r="F147" s="37">
        <v>3818.1666666666665</v>
      </c>
      <c r="G147" s="38">
        <v>3743.2833333333328</v>
      </c>
      <c r="H147" s="38">
        <v>3620.2666666666664</v>
      </c>
      <c r="I147" s="38">
        <v>3545.3833333333328</v>
      </c>
      <c r="J147" s="38">
        <v>3941.1833333333329</v>
      </c>
      <c r="K147" s="38">
        <v>4016.0666666666671</v>
      </c>
      <c r="L147" s="38">
        <v>4139.083333333333</v>
      </c>
      <c r="M147" s="28">
        <v>3893.05</v>
      </c>
      <c r="N147" s="28">
        <v>3695.15</v>
      </c>
      <c r="O147" s="39">
        <v>2898000</v>
      </c>
      <c r="P147" s="40">
        <v>-7.6776043325899962E-2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138.35</v>
      </c>
      <c r="F148" s="37">
        <v>138.94999999999999</v>
      </c>
      <c r="G148" s="38">
        <v>137.34999999999997</v>
      </c>
      <c r="H148" s="38">
        <v>136.34999999999997</v>
      </c>
      <c r="I148" s="38">
        <v>134.74999999999994</v>
      </c>
      <c r="J148" s="38">
        <v>139.94999999999999</v>
      </c>
      <c r="K148" s="38">
        <v>141.55000000000001</v>
      </c>
      <c r="L148" s="38">
        <v>142.55000000000001</v>
      </c>
      <c r="M148" s="28">
        <v>140.55000000000001</v>
      </c>
      <c r="N148" s="28">
        <v>137.94999999999999</v>
      </c>
      <c r="O148" s="39">
        <v>29736000</v>
      </c>
      <c r="P148" s="40">
        <v>1.2272131538186584E-2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2900.75</v>
      </c>
      <c r="F149" s="37">
        <v>2905.65</v>
      </c>
      <c r="G149" s="38">
        <v>2864.05</v>
      </c>
      <c r="H149" s="38">
        <v>2827.35</v>
      </c>
      <c r="I149" s="38">
        <v>2785.75</v>
      </c>
      <c r="J149" s="38">
        <v>2942.3500000000004</v>
      </c>
      <c r="K149" s="38">
        <v>2983.95</v>
      </c>
      <c r="L149" s="38">
        <v>3020.6500000000005</v>
      </c>
      <c r="M149" s="28">
        <v>2947.25</v>
      </c>
      <c r="N149" s="28">
        <v>2868.95</v>
      </c>
      <c r="O149" s="39">
        <v>1673525</v>
      </c>
      <c r="P149" s="40">
        <v>1.5719596388741371E-2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69003.199999999997</v>
      </c>
      <c r="F150" s="37">
        <v>69092.96666666666</v>
      </c>
      <c r="G150" s="38">
        <v>68593.533333333326</v>
      </c>
      <c r="H150" s="38">
        <v>68183.866666666669</v>
      </c>
      <c r="I150" s="38">
        <v>67684.433333333334</v>
      </c>
      <c r="J150" s="38">
        <v>69502.633333333317</v>
      </c>
      <c r="K150" s="38">
        <v>70002.066666666637</v>
      </c>
      <c r="L150" s="38">
        <v>70411.733333333308</v>
      </c>
      <c r="M150" s="28">
        <v>69592.399999999994</v>
      </c>
      <c r="N150" s="28">
        <v>68683.3</v>
      </c>
      <c r="O150" s="39">
        <v>107660</v>
      </c>
      <c r="P150" s="40">
        <v>-8.0162167142725522E-3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1292.7</v>
      </c>
      <c r="F151" s="37">
        <v>1300.9833333333333</v>
      </c>
      <c r="G151" s="38">
        <v>1281.9666666666667</v>
      </c>
      <c r="H151" s="38">
        <v>1271.2333333333333</v>
      </c>
      <c r="I151" s="38">
        <v>1252.2166666666667</v>
      </c>
      <c r="J151" s="38">
        <v>1311.7166666666667</v>
      </c>
      <c r="K151" s="38">
        <v>1330.7333333333336</v>
      </c>
      <c r="L151" s="38">
        <v>1341.4666666666667</v>
      </c>
      <c r="M151" s="28">
        <v>1320</v>
      </c>
      <c r="N151" s="28">
        <v>1290.25</v>
      </c>
      <c r="O151" s="39">
        <v>3688125</v>
      </c>
      <c r="P151" s="40">
        <v>5.1098620337250893E-3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327.45</v>
      </c>
      <c r="F152" s="37">
        <v>329.21666666666664</v>
      </c>
      <c r="G152" s="38">
        <v>324.7833333333333</v>
      </c>
      <c r="H152" s="38">
        <v>322.11666666666667</v>
      </c>
      <c r="I152" s="38">
        <v>317.68333333333334</v>
      </c>
      <c r="J152" s="38">
        <v>331.88333333333327</v>
      </c>
      <c r="K152" s="38">
        <v>336.31666666666655</v>
      </c>
      <c r="L152" s="38">
        <v>338.98333333333323</v>
      </c>
      <c r="M152" s="28">
        <v>333.65</v>
      </c>
      <c r="N152" s="28">
        <v>326.55</v>
      </c>
      <c r="O152" s="39">
        <v>2857600</v>
      </c>
      <c r="P152" s="40">
        <v>4.6280023432923256E-2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115.25</v>
      </c>
      <c r="F153" s="37">
        <v>116.10000000000001</v>
      </c>
      <c r="G153" s="38">
        <v>113.90000000000002</v>
      </c>
      <c r="H153" s="38">
        <v>112.55000000000001</v>
      </c>
      <c r="I153" s="38">
        <v>110.35000000000002</v>
      </c>
      <c r="J153" s="38">
        <v>117.45000000000002</v>
      </c>
      <c r="K153" s="38">
        <v>119.65</v>
      </c>
      <c r="L153" s="38">
        <v>121.00000000000001</v>
      </c>
      <c r="M153" s="28">
        <v>118.3</v>
      </c>
      <c r="N153" s="28">
        <v>114.75</v>
      </c>
      <c r="O153" s="39">
        <v>82866500</v>
      </c>
      <c r="P153" s="40">
        <v>1.1307053941908713E-2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4652.25</v>
      </c>
      <c r="F154" s="37">
        <v>4642.1833333333334</v>
      </c>
      <c r="G154" s="38">
        <v>4585.4666666666672</v>
      </c>
      <c r="H154" s="38">
        <v>4518.6833333333334</v>
      </c>
      <c r="I154" s="38">
        <v>4461.9666666666672</v>
      </c>
      <c r="J154" s="38">
        <v>4708.9666666666672</v>
      </c>
      <c r="K154" s="38">
        <v>4765.6833333333325</v>
      </c>
      <c r="L154" s="38">
        <v>4832.4666666666672</v>
      </c>
      <c r="M154" s="28">
        <v>4698.8999999999996</v>
      </c>
      <c r="N154" s="28">
        <v>4575.3999999999996</v>
      </c>
      <c r="O154" s="39">
        <v>1392000</v>
      </c>
      <c r="P154" s="40">
        <v>-2.1527106581144012E-2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4027.75</v>
      </c>
      <c r="F155" s="37">
        <v>4054.2333333333336</v>
      </c>
      <c r="G155" s="38">
        <v>3983.5166666666673</v>
      </c>
      <c r="H155" s="38">
        <v>3939.2833333333338</v>
      </c>
      <c r="I155" s="38">
        <v>3868.5666666666675</v>
      </c>
      <c r="J155" s="38">
        <v>4098.4666666666672</v>
      </c>
      <c r="K155" s="38">
        <v>4169.1833333333334</v>
      </c>
      <c r="L155" s="38">
        <v>4213.416666666667</v>
      </c>
      <c r="M155" s="28">
        <v>4124.95</v>
      </c>
      <c r="N155" s="28">
        <v>4010</v>
      </c>
      <c r="O155" s="39">
        <v>365175</v>
      </c>
      <c r="P155" s="40">
        <v>4.5074050225370248E-2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39.450000000000003</v>
      </c>
      <c r="F156" s="37">
        <v>39.716666666666661</v>
      </c>
      <c r="G156" s="38">
        <v>39.033333333333324</v>
      </c>
      <c r="H156" s="38">
        <v>38.61666666666666</v>
      </c>
      <c r="I156" s="38">
        <v>37.933333333333323</v>
      </c>
      <c r="J156" s="38">
        <v>40.133333333333326</v>
      </c>
      <c r="K156" s="38">
        <v>40.816666666666663</v>
      </c>
      <c r="L156" s="38">
        <v>41.233333333333327</v>
      </c>
      <c r="M156" s="28">
        <v>40.4</v>
      </c>
      <c r="N156" s="28">
        <v>39.299999999999997</v>
      </c>
      <c r="O156" s="39">
        <v>32448000</v>
      </c>
      <c r="P156" s="40">
        <v>1.4253563390847712E-2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18204.2</v>
      </c>
      <c r="F157" s="37">
        <v>18106.666666666668</v>
      </c>
      <c r="G157" s="38">
        <v>17962.383333333335</v>
      </c>
      <c r="H157" s="38">
        <v>17720.566666666666</v>
      </c>
      <c r="I157" s="38">
        <v>17576.283333333333</v>
      </c>
      <c r="J157" s="38">
        <v>18348.483333333337</v>
      </c>
      <c r="K157" s="38">
        <v>18492.76666666667</v>
      </c>
      <c r="L157" s="38">
        <v>18734.583333333339</v>
      </c>
      <c r="M157" s="28">
        <v>18250.95</v>
      </c>
      <c r="N157" s="28">
        <v>17864.849999999999</v>
      </c>
      <c r="O157" s="39">
        <v>297200</v>
      </c>
      <c r="P157" s="40">
        <v>-2.2609553564087809E-2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167.05</v>
      </c>
      <c r="F158" s="37">
        <v>168.23333333333332</v>
      </c>
      <c r="G158" s="38">
        <v>165.36666666666665</v>
      </c>
      <c r="H158" s="38">
        <v>163.68333333333334</v>
      </c>
      <c r="I158" s="38">
        <v>160.81666666666666</v>
      </c>
      <c r="J158" s="38">
        <v>169.91666666666663</v>
      </c>
      <c r="K158" s="38">
        <v>172.7833333333333</v>
      </c>
      <c r="L158" s="38">
        <v>174.46666666666661</v>
      </c>
      <c r="M158" s="28">
        <v>171.1</v>
      </c>
      <c r="N158" s="28">
        <v>166.55</v>
      </c>
      <c r="O158" s="39">
        <v>62068800</v>
      </c>
      <c r="P158" s="40">
        <v>3.6821488528259651E-2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160.4</v>
      </c>
      <c r="F159" s="37">
        <v>161.05000000000001</v>
      </c>
      <c r="G159" s="38">
        <v>159.30000000000001</v>
      </c>
      <c r="H159" s="38">
        <v>158.19999999999999</v>
      </c>
      <c r="I159" s="38">
        <v>156.44999999999999</v>
      </c>
      <c r="J159" s="38">
        <v>162.15000000000003</v>
      </c>
      <c r="K159" s="38">
        <v>163.90000000000003</v>
      </c>
      <c r="L159" s="38">
        <v>165.00000000000006</v>
      </c>
      <c r="M159" s="28">
        <v>162.80000000000001</v>
      </c>
      <c r="N159" s="28">
        <v>159.94999999999999</v>
      </c>
      <c r="O159" s="39">
        <v>84057900</v>
      </c>
      <c r="P159" s="40">
        <v>1.4515685195376994E-2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966.25</v>
      </c>
      <c r="F160" s="37">
        <v>970.1</v>
      </c>
      <c r="G160" s="38">
        <v>953.15000000000009</v>
      </c>
      <c r="H160" s="38">
        <v>940.05000000000007</v>
      </c>
      <c r="I160" s="38">
        <v>923.10000000000014</v>
      </c>
      <c r="J160" s="38">
        <v>983.2</v>
      </c>
      <c r="K160" s="38">
        <v>1000.1500000000001</v>
      </c>
      <c r="L160" s="38">
        <v>1013.25</v>
      </c>
      <c r="M160" s="28">
        <v>987.05</v>
      </c>
      <c r="N160" s="28">
        <v>957</v>
      </c>
      <c r="O160" s="39">
        <v>4356100</v>
      </c>
      <c r="P160" s="40">
        <v>1.9829564077351688E-2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3489.4</v>
      </c>
      <c r="F161" s="37">
        <v>3508.1666666666665</v>
      </c>
      <c r="G161" s="38">
        <v>3461.333333333333</v>
      </c>
      <c r="H161" s="38">
        <v>3433.2666666666664</v>
      </c>
      <c r="I161" s="38">
        <v>3386.4333333333329</v>
      </c>
      <c r="J161" s="38">
        <v>3536.2333333333331</v>
      </c>
      <c r="K161" s="38">
        <v>3583.0666666666662</v>
      </c>
      <c r="L161" s="38">
        <v>3611.1333333333332</v>
      </c>
      <c r="M161" s="28">
        <v>3555</v>
      </c>
      <c r="N161" s="28">
        <v>3480.1</v>
      </c>
      <c r="O161" s="39">
        <v>508625</v>
      </c>
      <c r="P161" s="40">
        <v>4.6822742474916385E-2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174.5</v>
      </c>
      <c r="F162" s="37">
        <v>175.0333333333333</v>
      </c>
      <c r="G162" s="38">
        <v>173.6666666666666</v>
      </c>
      <c r="H162" s="38">
        <v>172.83333333333329</v>
      </c>
      <c r="I162" s="38">
        <v>171.46666666666658</v>
      </c>
      <c r="J162" s="38">
        <v>175.86666666666662</v>
      </c>
      <c r="K162" s="38">
        <v>177.23333333333329</v>
      </c>
      <c r="L162" s="38">
        <v>178.06666666666663</v>
      </c>
      <c r="M162" s="28">
        <v>176.4</v>
      </c>
      <c r="N162" s="28">
        <v>174.2</v>
      </c>
      <c r="O162" s="39">
        <v>67459700</v>
      </c>
      <c r="P162" s="40">
        <v>2.2883829538820781E-2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46010.7</v>
      </c>
      <c r="F163" s="37">
        <v>45938.733333333337</v>
      </c>
      <c r="G163" s="38">
        <v>45700.266666666677</v>
      </c>
      <c r="H163" s="38">
        <v>45389.833333333343</v>
      </c>
      <c r="I163" s="38">
        <v>45151.366666666683</v>
      </c>
      <c r="J163" s="38">
        <v>46249.166666666672</v>
      </c>
      <c r="K163" s="38">
        <v>46487.633333333331</v>
      </c>
      <c r="L163" s="38">
        <v>46798.066666666666</v>
      </c>
      <c r="M163" s="28">
        <v>46177.2</v>
      </c>
      <c r="N163" s="28">
        <v>45628.3</v>
      </c>
      <c r="O163" s="39">
        <v>85800</v>
      </c>
      <c r="P163" s="40">
        <v>9.887005649717515E-3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2172.1999999999998</v>
      </c>
      <c r="F164" s="37">
        <v>2194.25</v>
      </c>
      <c r="G164" s="38">
        <v>2142.85</v>
      </c>
      <c r="H164" s="38">
        <v>2113.5</v>
      </c>
      <c r="I164" s="38">
        <v>2062.1</v>
      </c>
      <c r="J164" s="38">
        <v>2223.6</v>
      </c>
      <c r="K164" s="38">
        <v>2274.9999999999995</v>
      </c>
      <c r="L164" s="38">
        <v>2304.35</v>
      </c>
      <c r="M164" s="28">
        <v>2245.65</v>
      </c>
      <c r="N164" s="28">
        <v>2164.9</v>
      </c>
      <c r="O164" s="39">
        <v>3189450</v>
      </c>
      <c r="P164" s="40">
        <v>1.4679215957171228E-3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4034.6</v>
      </c>
      <c r="F165" s="37">
        <v>4036.9499999999994</v>
      </c>
      <c r="G165" s="38">
        <v>3925.1999999999989</v>
      </c>
      <c r="H165" s="38">
        <v>3815.7999999999997</v>
      </c>
      <c r="I165" s="38">
        <v>3704.0499999999993</v>
      </c>
      <c r="J165" s="38">
        <v>4146.3499999999985</v>
      </c>
      <c r="K165" s="38">
        <v>4258.0999999999995</v>
      </c>
      <c r="L165" s="38">
        <v>4367.4999999999982</v>
      </c>
      <c r="M165" s="28">
        <v>4148.7</v>
      </c>
      <c r="N165" s="28">
        <v>3927.55</v>
      </c>
      <c r="O165" s="39">
        <v>641400</v>
      </c>
      <c r="P165" s="40">
        <v>5.4760730143068571E-2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207</v>
      </c>
      <c r="F166" s="37">
        <v>207.98333333333335</v>
      </c>
      <c r="G166" s="38">
        <v>205.51666666666671</v>
      </c>
      <c r="H166" s="38">
        <v>204.03333333333336</v>
      </c>
      <c r="I166" s="38">
        <v>201.56666666666672</v>
      </c>
      <c r="J166" s="38">
        <v>209.4666666666667</v>
      </c>
      <c r="K166" s="38">
        <v>211.93333333333334</v>
      </c>
      <c r="L166" s="38">
        <v>213.41666666666669</v>
      </c>
      <c r="M166" s="28">
        <v>210.45</v>
      </c>
      <c r="N166" s="28">
        <v>206.5</v>
      </c>
      <c r="O166" s="39">
        <v>18012000</v>
      </c>
      <c r="P166" s="40">
        <v>1.6658337497917709E-4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118.75</v>
      </c>
      <c r="F167" s="37">
        <v>118.88333333333333</v>
      </c>
      <c r="G167" s="38">
        <v>118.11666666666665</v>
      </c>
      <c r="H167" s="38">
        <v>117.48333333333332</v>
      </c>
      <c r="I167" s="38">
        <v>116.71666666666664</v>
      </c>
      <c r="J167" s="38">
        <v>119.51666666666665</v>
      </c>
      <c r="K167" s="38">
        <v>120.28333333333333</v>
      </c>
      <c r="L167" s="38">
        <v>120.91666666666666</v>
      </c>
      <c r="M167" s="28">
        <v>119.65</v>
      </c>
      <c r="N167" s="28">
        <v>118.25</v>
      </c>
      <c r="O167" s="39">
        <v>45266200</v>
      </c>
      <c r="P167" s="40">
        <v>2.6719167486991983E-2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4343.25</v>
      </c>
      <c r="F168" s="37">
        <v>4372.083333333333</v>
      </c>
      <c r="G168" s="38">
        <v>4291.2166666666662</v>
      </c>
      <c r="H168" s="38">
        <v>4239.1833333333334</v>
      </c>
      <c r="I168" s="38">
        <v>4158.3166666666666</v>
      </c>
      <c r="J168" s="38">
        <v>4424.1166666666659</v>
      </c>
      <c r="K168" s="38">
        <v>4504.9833333333327</v>
      </c>
      <c r="L168" s="38">
        <v>4557.0166666666655</v>
      </c>
      <c r="M168" s="28">
        <v>4452.95</v>
      </c>
      <c r="N168" s="28">
        <v>4320.05</v>
      </c>
      <c r="O168" s="39">
        <v>112125</v>
      </c>
      <c r="P168" s="40">
        <v>-1.4285714285714285E-2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2423.75</v>
      </c>
      <c r="F169" s="37">
        <v>2415.2000000000003</v>
      </c>
      <c r="G169" s="38">
        <v>2389.1000000000004</v>
      </c>
      <c r="H169" s="38">
        <v>2354.4500000000003</v>
      </c>
      <c r="I169" s="38">
        <v>2328.3500000000004</v>
      </c>
      <c r="J169" s="38">
        <v>2449.8500000000004</v>
      </c>
      <c r="K169" s="38">
        <v>2475.9499999999998</v>
      </c>
      <c r="L169" s="38">
        <v>2510.6000000000004</v>
      </c>
      <c r="M169" s="28">
        <v>2441.3000000000002</v>
      </c>
      <c r="N169" s="28">
        <v>2380.5500000000002</v>
      </c>
      <c r="O169" s="39">
        <v>2922500</v>
      </c>
      <c r="P169" s="40">
        <v>-7.0500297290410257E-3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2876.6</v>
      </c>
      <c r="F170" s="37">
        <v>2880.5833333333335</v>
      </c>
      <c r="G170" s="38">
        <v>2847.2666666666669</v>
      </c>
      <c r="H170" s="38">
        <v>2817.9333333333334</v>
      </c>
      <c r="I170" s="38">
        <v>2784.6166666666668</v>
      </c>
      <c r="J170" s="38">
        <v>2909.916666666667</v>
      </c>
      <c r="K170" s="38">
        <v>2943.2333333333336</v>
      </c>
      <c r="L170" s="38">
        <v>2972.5666666666671</v>
      </c>
      <c r="M170" s="28">
        <v>2913.9</v>
      </c>
      <c r="N170" s="28">
        <v>2851.25</v>
      </c>
      <c r="O170" s="39">
        <v>1551000</v>
      </c>
      <c r="P170" s="40">
        <v>-5.4504648925937805E-3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35.450000000000003</v>
      </c>
      <c r="F171" s="37">
        <v>35.633333333333333</v>
      </c>
      <c r="G171" s="38">
        <v>35.116666666666667</v>
      </c>
      <c r="H171" s="38">
        <v>34.783333333333331</v>
      </c>
      <c r="I171" s="38">
        <v>34.266666666666666</v>
      </c>
      <c r="J171" s="38">
        <v>35.966666666666669</v>
      </c>
      <c r="K171" s="38">
        <v>36.483333333333334</v>
      </c>
      <c r="L171" s="38">
        <v>36.81666666666667</v>
      </c>
      <c r="M171" s="28">
        <v>36.15</v>
      </c>
      <c r="N171" s="28">
        <v>35.299999999999997</v>
      </c>
      <c r="O171" s="39">
        <v>254400000</v>
      </c>
      <c r="P171" s="40">
        <v>4.6810191586016195E-2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2526.0500000000002</v>
      </c>
      <c r="F172" s="37">
        <v>2608.9</v>
      </c>
      <c r="G172" s="38">
        <v>2397.8000000000002</v>
      </c>
      <c r="H172" s="38">
        <v>2269.5500000000002</v>
      </c>
      <c r="I172" s="38">
        <v>2058.4500000000003</v>
      </c>
      <c r="J172" s="38">
        <v>2737.15</v>
      </c>
      <c r="K172" s="38">
        <v>2948.2499999999995</v>
      </c>
      <c r="L172" s="38">
        <v>3076.5</v>
      </c>
      <c r="M172" s="28">
        <v>2820</v>
      </c>
      <c r="N172" s="28">
        <v>2480.65</v>
      </c>
      <c r="O172" s="39">
        <v>1003800</v>
      </c>
      <c r="P172" s="40">
        <v>0.38264462809917354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225.9</v>
      </c>
      <c r="F173" s="37">
        <v>227.20000000000002</v>
      </c>
      <c r="G173" s="38">
        <v>223.95000000000005</v>
      </c>
      <c r="H173" s="38">
        <v>222.00000000000003</v>
      </c>
      <c r="I173" s="38">
        <v>218.75000000000006</v>
      </c>
      <c r="J173" s="38">
        <v>229.15000000000003</v>
      </c>
      <c r="K173" s="38">
        <v>232.39999999999998</v>
      </c>
      <c r="L173" s="38">
        <v>234.35000000000002</v>
      </c>
      <c r="M173" s="28">
        <v>230.45</v>
      </c>
      <c r="N173" s="28">
        <v>225.25</v>
      </c>
      <c r="O173" s="39">
        <v>40445472</v>
      </c>
      <c r="P173" s="40">
        <v>1.6894609814963796E-2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1771.7</v>
      </c>
      <c r="F174" s="37">
        <v>1782.3333333333333</v>
      </c>
      <c r="G174" s="38">
        <v>1754.7666666666664</v>
      </c>
      <c r="H174" s="38">
        <v>1737.8333333333333</v>
      </c>
      <c r="I174" s="38">
        <v>1710.2666666666664</v>
      </c>
      <c r="J174" s="38">
        <v>1799.2666666666664</v>
      </c>
      <c r="K174" s="38">
        <v>1826.8333333333335</v>
      </c>
      <c r="L174" s="38">
        <v>1843.7666666666664</v>
      </c>
      <c r="M174" s="28">
        <v>1809.9</v>
      </c>
      <c r="N174" s="28">
        <v>1765.4</v>
      </c>
      <c r="O174" s="39">
        <v>2585264</v>
      </c>
      <c r="P174" s="40">
        <v>-1.3511414815965211E-2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178.9</v>
      </c>
      <c r="F175" s="37">
        <v>179.76666666666665</v>
      </c>
      <c r="G175" s="38">
        <v>177.0333333333333</v>
      </c>
      <c r="H175" s="38">
        <v>175.16666666666666</v>
      </c>
      <c r="I175" s="38">
        <v>172.43333333333331</v>
      </c>
      <c r="J175" s="38">
        <v>181.6333333333333</v>
      </c>
      <c r="K175" s="38">
        <v>184.36666666666665</v>
      </c>
      <c r="L175" s="38">
        <v>186.23333333333329</v>
      </c>
      <c r="M175" s="28">
        <v>182.5</v>
      </c>
      <c r="N175" s="28">
        <v>177.9</v>
      </c>
      <c r="O175" s="39">
        <v>6980000</v>
      </c>
      <c r="P175" s="40">
        <v>5.5576559546313797E-2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809.75</v>
      </c>
      <c r="F176" s="37">
        <v>809.48333333333323</v>
      </c>
      <c r="G176" s="38">
        <v>803.26666666666642</v>
      </c>
      <c r="H176" s="38">
        <v>796.78333333333319</v>
      </c>
      <c r="I176" s="38">
        <v>790.56666666666638</v>
      </c>
      <c r="J176" s="38">
        <v>815.96666666666647</v>
      </c>
      <c r="K176" s="38">
        <v>822.18333333333339</v>
      </c>
      <c r="L176" s="38">
        <v>828.66666666666652</v>
      </c>
      <c r="M176" s="28">
        <v>815.7</v>
      </c>
      <c r="N176" s="28">
        <v>803</v>
      </c>
      <c r="O176" s="39">
        <v>2773550</v>
      </c>
      <c r="P176" s="40">
        <v>1.6827672172016205E-2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124.3</v>
      </c>
      <c r="F177" s="37">
        <v>124.45</v>
      </c>
      <c r="G177" s="38">
        <v>123.15</v>
      </c>
      <c r="H177" s="38">
        <v>122</v>
      </c>
      <c r="I177" s="38">
        <v>120.7</v>
      </c>
      <c r="J177" s="38">
        <v>125.60000000000001</v>
      </c>
      <c r="K177" s="38">
        <v>126.89999999999999</v>
      </c>
      <c r="L177" s="38">
        <v>128.05000000000001</v>
      </c>
      <c r="M177" s="28">
        <v>125.75</v>
      </c>
      <c r="N177" s="28">
        <v>123.3</v>
      </c>
      <c r="O177" s="39">
        <v>55033300</v>
      </c>
      <c r="P177" s="40">
        <v>1.324149714346735E-2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128.4</v>
      </c>
      <c r="F178" s="37">
        <v>128.63333333333335</v>
      </c>
      <c r="G178" s="38">
        <v>126.9666666666667</v>
      </c>
      <c r="H178" s="38">
        <v>125.53333333333335</v>
      </c>
      <c r="I178" s="38">
        <v>123.86666666666669</v>
      </c>
      <c r="J178" s="38">
        <v>130.06666666666672</v>
      </c>
      <c r="K178" s="38">
        <v>131.73333333333341</v>
      </c>
      <c r="L178" s="38">
        <v>133.16666666666671</v>
      </c>
      <c r="M178" s="28">
        <v>130.30000000000001</v>
      </c>
      <c r="N178" s="28">
        <v>127.2</v>
      </c>
      <c r="O178" s="39">
        <v>32676000</v>
      </c>
      <c r="P178" s="40">
        <v>2.5612052730696798E-2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2759.5</v>
      </c>
      <c r="F179" s="37">
        <v>2770.7166666666672</v>
      </c>
      <c r="G179" s="38">
        <v>2739.0833333333344</v>
      </c>
      <c r="H179" s="38">
        <v>2718.6666666666674</v>
      </c>
      <c r="I179" s="38">
        <v>2687.0333333333347</v>
      </c>
      <c r="J179" s="38">
        <v>2791.1333333333341</v>
      </c>
      <c r="K179" s="38">
        <v>2822.7666666666673</v>
      </c>
      <c r="L179" s="38">
        <v>2843.1833333333338</v>
      </c>
      <c r="M179" s="28">
        <v>2802.35</v>
      </c>
      <c r="N179" s="28">
        <v>2750.3</v>
      </c>
      <c r="O179" s="39">
        <v>34240750</v>
      </c>
      <c r="P179" s="40">
        <v>-2.8727644063709985E-2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101.35</v>
      </c>
      <c r="F180" s="37">
        <v>102.13333333333333</v>
      </c>
      <c r="G180" s="38">
        <v>100.26666666666665</v>
      </c>
      <c r="H180" s="38">
        <v>99.183333333333323</v>
      </c>
      <c r="I180" s="38">
        <v>97.316666666666649</v>
      </c>
      <c r="J180" s="38">
        <v>103.21666666666665</v>
      </c>
      <c r="K180" s="38">
        <v>105.08333333333333</v>
      </c>
      <c r="L180" s="38">
        <v>106.16666666666666</v>
      </c>
      <c r="M180" s="28">
        <v>104</v>
      </c>
      <c r="N180" s="28">
        <v>101.05</v>
      </c>
      <c r="O180" s="39">
        <v>154693250</v>
      </c>
      <c r="P180" s="40">
        <v>-2.7008455080517461E-2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817.1</v>
      </c>
      <c r="F181" s="37">
        <v>816.35</v>
      </c>
      <c r="G181" s="38">
        <v>802.7</v>
      </c>
      <c r="H181" s="38">
        <v>788.30000000000007</v>
      </c>
      <c r="I181" s="38">
        <v>774.65000000000009</v>
      </c>
      <c r="J181" s="38">
        <v>830.75</v>
      </c>
      <c r="K181" s="38">
        <v>844.39999999999986</v>
      </c>
      <c r="L181" s="38">
        <v>858.8</v>
      </c>
      <c r="M181" s="28">
        <v>830</v>
      </c>
      <c r="N181" s="28">
        <v>801.95</v>
      </c>
      <c r="O181" s="39">
        <v>8160500</v>
      </c>
      <c r="P181" s="40">
        <v>-1.0428666707087855E-2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1136.25</v>
      </c>
      <c r="F182" s="37">
        <v>1132.2166666666667</v>
      </c>
      <c r="G182" s="38">
        <v>1124.4333333333334</v>
      </c>
      <c r="H182" s="38">
        <v>1112.6166666666668</v>
      </c>
      <c r="I182" s="38">
        <v>1104.8333333333335</v>
      </c>
      <c r="J182" s="38">
        <v>1144.0333333333333</v>
      </c>
      <c r="K182" s="38">
        <v>1151.8166666666666</v>
      </c>
      <c r="L182" s="38">
        <v>1163.6333333333332</v>
      </c>
      <c r="M182" s="28">
        <v>1140</v>
      </c>
      <c r="N182" s="28">
        <v>1120.4000000000001</v>
      </c>
      <c r="O182" s="39">
        <v>6875250</v>
      </c>
      <c r="P182" s="40">
        <v>-3.7383177570093455E-2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500.35</v>
      </c>
      <c r="F183" s="37">
        <v>504.55</v>
      </c>
      <c r="G183" s="38">
        <v>494.4</v>
      </c>
      <c r="H183" s="38">
        <v>488.45</v>
      </c>
      <c r="I183" s="38">
        <v>478.29999999999995</v>
      </c>
      <c r="J183" s="38">
        <v>510.5</v>
      </c>
      <c r="K183" s="38">
        <v>520.65</v>
      </c>
      <c r="L183" s="38">
        <v>526.6</v>
      </c>
      <c r="M183" s="28">
        <v>514.70000000000005</v>
      </c>
      <c r="N183" s="28">
        <v>498.6</v>
      </c>
      <c r="O183" s="39">
        <v>68286000</v>
      </c>
      <c r="P183" s="40">
        <v>2.2574631056402884E-2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25842.7</v>
      </c>
      <c r="F184" s="37">
        <v>25863.066666666666</v>
      </c>
      <c r="G184" s="38">
        <v>25642.383333333331</v>
      </c>
      <c r="H184" s="38">
        <v>25442.066666666666</v>
      </c>
      <c r="I184" s="38">
        <v>25221.383333333331</v>
      </c>
      <c r="J184" s="38">
        <v>26063.383333333331</v>
      </c>
      <c r="K184" s="38">
        <v>26284.066666666666</v>
      </c>
      <c r="L184" s="38">
        <v>26484.383333333331</v>
      </c>
      <c r="M184" s="28">
        <v>26083.75</v>
      </c>
      <c r="N184" s="28">
        <v>25662.75</v>
      </c>
      <c r="O184" s="39">
        <v>188000</v>
      </c>
      <c r="P184" s="40">
        <v>-1.1953778722273874E-3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2337.5500000000002</v>
      </c>
      <c r="F185" s="37">
        <v>2349.3666666666663</v>
      </c>
      <c r="G185" s="38">
        <v>2320.3833333333328</v>
      </c>
      <c r="H185" s="38">
        <v>2303.2166666666662</v>
      </c>
      <c r="I185" s="38">
        <v>2274.2333333333327</v>
      </c>
      <c r="J185" s="38">
        <v>2366.5333333333328</v>
      </c>
      <c r="K185" s="38">
        <v>2395.5166666666664</v>
      </c>
      <c r="L185" s="38">
        <v>2412.6833333333329</v>
      </c>
      <c r="M185" s="28">
        <v>2378.35</v>
      </c>
      <c r="N185" s="28">
        <v>2332.1999999999998</v>
      </c>
      <c r="O185" s="39">
        <v>1553750</v>
      </c>
      <c r="P185" s="40">
        <v>2.4840312278211498E-3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2490.9</v>
      </c>
      <c r="F186" s="37">
        <v>2481.3833333333332</v>
      </c>
      <c r="G186" s="38">
        <v>2423.5166666666664</v>
      </c>
      <c r="H186" s="38">
        <v>2356.1333333333332</v>
      </c>
      <c r="I186" s="38">
        <v>2298.2666666666664</v>
      </c>
      <c r="J186" s="38">
        <v>2548.7666666666664</v>
      </c>
      <c r="K186" s="38">
        <v>2606.6333333333332</v>
      </c>
      <c r="L186" s="38">
        <v>2674.0166666666664</v>
      </c>
      <c r="M186" s="28">
        <v>2539.25</v>
      </c>
      <c r="N186" s="28">
        <v>2414</v>
      </c>
      <c r="O186" s="39">
        <v>3418875</v>
      </c>
      <c r="P186" s="40">
        <v>1.1202307009760427E-2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1110.05</v>
      </c>
      <c r="F187" s="37">
        <v>1118.5666666666666</v>
      </c>
      <c r="G187" s="38">
        <v>1094.4833333333331</v>
      </c>
      <c r="H187" s="38">
        <v>1078.9166666666665</v>
      </c>
      <c r="I187" s="38">
        <v>1054.833333333333</v>
      </c>
      <c r="J187" s="38">
        <v>1134.1333333333332</v>
      </c>
      <c r="K187" s="38">
        <v>1158.2166666666667</v>
      </c>
      <c r="L187" s="38">
        <v>1173.7833333333333</v>
      </c>
      <c r="M187" s="28">
        <v>1142.6500000000001</v>
      </c>
      <c r="N187" s="28">
        <v>1103</v>
      </c>
      <c r="O187" s="39">
        <v>4486400</v>
      </c>
      <c r="P187" s="40">
        <v>1.9914522142402472E-2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335.2</v>
      </c>
      <c r="F188" s="37">
        <v>339.24999999999994</v>
      </c>
      <c r="G188" s="38">
        <v>329.59999999999991</v>
      </c>
      <c r="H188" s="38">
        <v>323.99999999999994</v>
      </c>
      <c r="I188" s="38">
        <v>314.34999999999991</v>
      </c>
      <c r="J188" s="38">
        <v>344.84999999999991</v>
      </c>
      <c r="K188" s="38">
        <v>354.49999999999989</v>
      </c>
      <c r="L188" s="38">
        <v>360.09999999999991</v>
      </c>
      <c r="M188" s="28">
        <v>348.9</v>
      </c>
      <c r="N188" s="28">
        <v>333.65</v>
      </c>
      <c r="O188" s="39">
        <v>5028300</v>
      </c>
      <c r="P188" s="40">
        <v>4.1337167505391802E-3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924.1</v>
      </c>
      <c r="F189" s="37">
        <v>928.16666666666663</v>
      </c>
      <c r="G189" s="38">
        <v>914.93333333333328</v>
      </c>
      <c r="H189" s="38">
        <v>905.76666666666665</v>
      </c>
      <c r="I189" s="38">
        <v>892.5333333333333</v>
      </c>
      <c r="J189" s="38">
        <v>937.33333333333326</v>
      </c>
      <c r="K189" s="38">
        <v>950.56666666666661</v>
      </c>
      <c r="L189" s="38">
        <v>959.73333333333323</v>
      </c>
      <c r="M189" s="28">
        <v>941.4</v>
      </c>
      <c r="N189" s="28">
        <v>919</v>
      </c>
      <c r="O189" s="39">
        <v>16417100</v>
      </c>
      <c r="P189" s="40">
        <v>-2.0383442629798253E-2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497.2</v>
      </c>
      <c r="F190" s="37">
        <v>499.98333333333329</v>
      </c>
      <c r="G190" s="38">
        <v>492.61666666666656</v>
      </c>
      <c r="H190" s="38">
        <v>488.03333333333325</v>
      </c>
      <c r="I190" s="38">
        <v>480.66666666666652</v>
      </c>
      <c r="J190" s="38">
        <v>504.56666666666661</v>
      </c>
      <c r="K190" s="38">
        <v>511.93333333333328</v>
      </c>
      <c r="L190" s="38">
        <v>516.51666666666665</v>
      </c>
      <c r="M190" s="28">
        <v>507.35</v>
      </c>
      <c r="N190" s="28">
        <v>495.4</v>
      </c>
      <c r="O190" s="39">
        <v>13263000</v>
      </c>
      <c r="P190" s="40">
        <v>2.8354315526823181E-3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626.85</v>
      </c>
      <c r="F191" s="37">
        <v>628.7833333333333</v>
      </c>
      <c r="G191" s="38">
        <v>621.41666666666663</v>
      </c>
      <c r="H191" s="38">
        <v>615.98333333333335</v>
      </c>
      <c r="I191" s="38">
        <v>608.61666666666667</v>
      </c>
      <c r="J191" s="38">
        <v>634.21666666666658</v>
      </c>
      <c r="K191" s="38">
        <v>641.58333333333337</v>
      </c>
      <c r="L191" s="38">
        <v>647.01666666666654</v>
      </c>
      <c r="M191" s="28">
        <v>636.15</v>
      </c>
      <c r="N191" s="28">
        <v>623.35</v>
      </c>
      <c r="O191" s="39">
        <v>1000450</v>
      </c>
      <c r="P191" s="40">
        <v>-9.2592592592592587E-3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972.25</v>
      </c>
      <c r="F192" s="37">
        <v>973.98333333333323</v>
      </c>
      <c r="G192" s="38">
        <v>958.36666666666645</v>
      </c>
      <c r="H192" s="38">
        <v>944.48333333333323</v>
      </c>
      <c r="I192" s="38">
        <v>928.86666666666645</v>
      </c>
      <c r="J192" s="38">
        <v>987.86666666666645</v>
      </c>
      <c r="K192" s="38">
        <v>1003.4833333333332</v>
      </c>
      <c r="L192" s="38">
        <v>1017.3666666666664</v>
      </c>
      <c r="M192" s="28">
        <v>989.6</v>
      </c>
      <c r="N192" s="28">
        <v>960.1</v>
      </c>
      <c r="O192" s="39">
        <v>5873000</v>
      </c>
      <c r="P192" s="40">
        <v>1.3110229429015009E-2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1235.0999999999999</v>
      </c>
      <c r="F193" s="37">
        <v>1246.6333333333332</v>
      </c>
      <c r="G193" s="38">
        <v>1218.4666666666665</v>
      </c>
      <c r="H193" s="38">
        <v>1201.8333333333333</v>
      </c>
      <c r="I193" s="38">
        <v>1173.6666666666665</v>
      </c>
      <c r="J193" s="38">
        <v>1263.2666666666664</v>
      </c>
      <c r="K193" s="38">
        <v>1291.4333333333334</v>
      </c>
      <c r="L193" s="38">
        <v>1308.0666666666664</v>
      </c>
      <c r="M193" s="28">
        <v>1274.8</v>
      </c>
      <c r="N193" s="28">
        <v>1230</v>
      </c>
      <c r="O193" s="39">
        <v>4305600</v>
      </c>
      <c r="P193" s="40">
        <v>1.7487475186690613E-2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815</v>
      </c>
      <c r="F194" s="37">
        <v>812.56666666666661</v>
      </c>
      <c r="G194" s="38">
        <v>804.63333333333321</v>
      </c>
      <c r="H194" s="38">
        <v>794.26666666666665</v>
      </c>
      <c r="I194" s="38">
        <v>786.33333333333326</v>
      </c>
      <c r="J194" s="38">
        <v>822.93333333333317</v>
      </c>
      <c r="K194" s="38">
        <v>830.86666666666656</v>
      </c>
      <c r="L194" s="38">
        <v>841.23333333333312</v>
      </c>
      <c r="M194" s="28">
        <v>820.5</v>
      </c>
      <c r="N194" s="28">
        <v>802.2</v>
      </c>
      <c r="O194" s="39">
        <v>8276175</v>
      </c>
      <c r="P194" s="40">
        <v>2.0431513566525009E-3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438.7</v>
      </c>
      <c r="F195" s="37">
        <v>441.33333333333331</v>
      </c>
      <c r="G195" s="38">
        <v>435.06666666666661</v>
      </c>
      <c r="H195" s="38">
        <v>431.43333333333328</v>
      </c>
      <c r="I195" s="38">
        <v>425.16666666666657</v>
      </c>
      <c r="J195" s="38">
        <v>444.96666666666664</v>
      </c>
      <c r="K195" s="38">
        <v>451.23333333333341</v>
      </c>
      <c r="L195" s="38">
        <v>454.86666666666667</v>
      </c>
      <c r="M195" s="28">
        <v>447.6</v>
      </c>
      <c r="N195" s="28">
        <v>437.7</v>
      </c>
      <c r="O195" s="39">
        <v>85229250</v>
      </c>
      <c r="P195" s="40">
        <v>-2.9672601186904049E-3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253.35</v>
      </c>
      <c r="F196" s="37">
        <v>255.15</v>
      </c>
      <c r="G196" s="38">
        <v>250.75</v>
      </c>
      <c r="H196" s="38">
        <v>248.15</v>
      </c>
      <c r="I196" s="38">
        <v>243.75</v>
      </c>
      <c r="J196" s="38">
        <v>257.75</v>
      </c>
      <c r="K196" s="38">
        <v>262.15000000000003</v>
      </c>
      <c r="L196" s="38">
        <v>264.75</v>
      </c>
      <c r="M196" s="28">
        <v>259.55</v>
      </c>
      <c r="N196" s="28">
        <v>252.55</v>
      </c>
      <c r="O196" s="39">
        <v>101655000</v>
      </c>
      <c r="P196" s="40">
        <v>3.1648170982326349E-2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1276.8499999999999</v>
      </c>
      <c r="F197" s="37">
        <v>1287.2833333333333</v>
      </c>
      <c r="G197" s="38">
        <v>1262.6666666666665</v>
      </c>
      <c r="H197" s="38">
        <v>1248.4833333333331</v>
      </c>
      <c r="I197" s="38">
        <v>1223.8666666666663</v>
      </c>
      <c r="J197" s="38">
        <v>1301.4666666666667</v>
      </c>
      <c r="K197" s="38">
        <v>1326.0833333333335</v>
      </c>
      <c r="L197" s="38">
        <v>1340.2666666666669</v>
      </c>
      <c r="M197" s="28">
        <v>1311.9</v>
      </c>
      <c r="N197" s="28">
        <v>1273.0999999999999</v>
      </c>
      <c r="O197" s="39">
        <v>32447050</v>
      </c>
      <c r="P197" s="40">
        <v>1.8666524343869669E-2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3609.1</v>
      </c>
      <c r="F198" s="37">
        <v>3598.7000000000003</v>
      </c>
      <c r="G198" s="38">
        <v>3580.4000000000005</v>
      </c>
      <c r="H198" s="38">
        <v>3551.7000000000003</v>
      </c>
      <c r="I198" s="38">
        <v>3533.4000000000005</v>
      </c>
      <c r="J198" s="38">
        <v>3627.4000000000005</v>
      </c>
      <c r="K198" s="38">
        <v>3645.7000000000007</v>
      </c>
      <c r="L198" s="38">
        <v>3674.4000000000005</v>
      </c>
      <c r="M198" s="28">
        <v>3617</v>
      </c>
      <c r="N198" s="28">
        <v>3570</v>
      </c>
      <c r="O198" s="39">
        <v>11791650</v>
      </c>
      <c r="P198" s="40">
        <v>-9.1258587004474697E-3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1307.2</v>
      </c>
      <c r="F199" s="37">
        <v>1308.7166666666665</v>
      </c>
      <c r="G199" s="38">
        <v>1291.4333333333329</v>
      </c>
      <c r="H199" s="38">
        <v>1275.6666666666665</v>
      </c>
      <c r="I199" s="38">
        <v>1258.383333333333</v>
      </c>
      <c r="J199" s="38">
        <v>1324.4833333333329</v>
      </c>
      <c r="K199" s="38">
        <v>1341.7666666666662</v>
      </c>
      <c r="L199" s="38">
        <v>1357.5333333333328</v>
      </c>
      <c r="M199" s="28">
        <v>1326</v>
      </c>
      <c r="N199" s="28">
        <v>1292.95</v>
      </c>
      <c r="O199" s="39">
        <v>15759000</v>
      </c>
      <c r="P199" s="40">
        <v>-1.4483509061573675E-2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2510.5</v>
      </c>
      <c r="F200" s="37">
        <v>2504.8833333333332</v>
      </c>
      <c r="G200" s="38">
        <v>2484.5666666666666</v>
      </c>
      <c r="H200" s="38">
        <v>2458.6333333333332</v>
      </c>
      <c r="I200" s="38">
        <v>2438.3166666666666</v>
      </c>
      <c r="J200" s="38">
        <v>2530.8166666666666</v>
      </c>
      <c r="K200" s="38">
        <v>2551.1333333333332</v>
      </c>
      <c r="L200" s="38">
        <v>2577.0666666666666</v>
      </c>
      <c r="M200" s="28">
        <v>2525.1999999999998</v>
      </c>
      <c r="N200" s="28">
        <v>2478.9499999999998</v>
      </c>
      <c r="O200" s="39">
        <v>5688750</v>
      </c>
      <c r="P200" s="40">
        <v>-3.4741664545685925E-2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2737.5</v>
      </c>
      <c r="F201" s="37">
        <v>2757.5</v>
      </c>
      <c r="G201" s="38">
        <v>2698</v>
      </c>
      <c r="H201" s="38">
        <v>2658.5</v>
      </c>
      <c r="I201" s="38">
        <v>2599</v>
      </c>
      <c r="J201" s="38">
        <v>2797</v>
      </c>
      <c r="K201" s="38">
        <v>2856.5</v>
      </c>
      <c r="L201" s="38">
        <v>2896</v>
      </c>
      <c r="M201" s="28">
        <v>2817</v>
      </c>
      <c r="N201" s="28">
        <v>2718</v>
      </c>
      <c r="O201" s="39">
        <v>670500</v>
      </c>
      <c r="P201" s="40">
        <v>2.242152466367713E-3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541.4</v>
      </c>
      <c r="F202" s="37">
        <v>545.7166666666667</v>
      </c>
      <c r="G202" s="38">
        <v>534.83333333333337</v>
      </c>
      <c r="H202" s="38">
        <v>528.26666666666665</v>
      </c>
      <c r="I202" s="38">
        <v>517.38333333333333</v>
      </c>
      <c r="J202" s="38">
        <v>552.28333333333342</v>
      </c>
      <c r="K202" s="38">
        <v>563.16666666666663</v>
      </c>
      <c r="L202" s="38">
        <v>569.73333333333346</v>
      </c>
      <c r="M202" s="28">
        <v>556.6</v>
      </c>
      <c r="N202" s="28">
        <v>539.15</v>
      </c>
      <c r="O202" s="39">
        <v>3064500</v>
      </c>
      <c r="P202" s="40">
        <v>-5.1091500232234091E-2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1285.55</v>
      </c>
      <c r="F203" s="37">
        <v>1284.0333333333335</v>
      </c>
      <c r="G203" s="38">
        <v>1272.0666666666671</v>
      </c>
      <c r="H203" s="38">
        <v>1258.5833333333335</v>
      </c>
      <c r="I203" s="38">
        <v>1246.616666666667</v>
      </c>
      <c r="J203" s="38">
        <v>1297.5166666666671</v>
      </c>
      <c r="K203" s="38">
        <v>1309.4833333333338</v>
      </c>
      <c r="L203" s="38">
        <v>1322.9666666666672</v>
      </c>
      <c r="M203" s="28">
        <v>1296</v>
      </c>
      <c r="N203" s="28">
        <v>1270.55</v>
      </c>
      <c r="O203" s="39">
        <v>2755725</v>
      </c>
      <c r="P203" s="40">
        <v>-1.6813243662700466E-2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643.15</v>
      </c>
      <c r="F204" s="37">
        <v>644.45000000000005</v>
      </c>
      <c r="G204" s="38">
        <v>627.65000000000009</v>
      </c>
      <c r="H204" s="38">
        <v>612.15000000000009</v>
      </c>
      <c r="I204" s="38">
        <v>595.35000000000014</v>
      </c>
      <c r="J204" s="38">
        <v>659.95</v>
      </c>
      <c r="K204" s="38">
        <v>676.75</v>
      </c>
      <c r="L204" s="38">
        <v>692.25</v>
      </c>
      <c r="M204" s="28">
        <v>661.25</v>
      </c>
      <c r="N204" s="28">
        <v>628.95000000000005</v>
      </c>
      <c r="O204" s="39">
        <v>7333200</v>
      </c>
      <c r="P204" s="40">
        <v>1.9264448336252189E-2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1547.4</v>
      </c>
      <c r="F205" s="37">
        <v>1528.2</v>
      </c>
      <c r="G205" s="38">
        <v>1490.4</v>
      </c>
      <c r="H205" s="38">
        <v>1433.4</v>
      </c>
      <c r="I205" s="38">
        <v>1395.6000000000001</v>
      </c>
      <c r="J205" s="38">
        <v>1585.2</v>
      </c>
      <c r="K205" s="38">
        <v>1622.9999999999998</v>
      </c>
      <c r="L205" s="38">
        <v>1680</v>
      </c>
      <c r="M205" s="28">
        <v>1566</v>
      </c>
      <c r="N205" s="28">
        <v>1471.2</v>
      </c>
      <c r="O205" s="39">
        <v>1323700</v>
      </c>
      <c r="P205" s="40">
        <v>9.6867749419953603E-2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6738.35</v>
      </c>
      <c r="F206" s="37">
        <v>6756.2666666666673</v>
      </c>
      <c r="G206" s="38">
        <v>6690.1833333333343</v>
      </c>
      <c r="H206" s="38">
        <v>6642.0166666666673</v>
      </c>
      <c r="I206" s="38">
        <v>6575.9333333333343</v>
      </c>
      <c r="J206" s="38">
        <v>6804.4333333333343</v>
      </c>
      <c r="K206" s="38">
        <v>6870.5166666666682</v>
      </c>
      <c r="L206" s="38">
        <v>6918.6833333333343</v>
      </c>
      <c r="M206" s="28">
        <v>6822.35</v>
      </c>
      <c r="N206" s="28">
        <v>6708.1</v>
      </c>
      <c r="O206" s="39">
        <v>1903400</v>
      </c>
      <c r="P206" s="40">
        <v>-5.5381400208986417E-3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817.25</v>
      </c>
      <c r="F207" s="37">
        <v>819.88333333333321</v>
      </c>
      <c r="G207" s="38">
        <v>810.6666666666664</v>
      </c>
      <c r="H207" s="38">
        <v>804.08333333333314</v>
      </c>
      <c r="I207" s="38">
        <v>794.86666666666633</v>
      </c>
      <c r="J207" s="38">
        <v>826.46666666666647</v>
      </c>
      <c r="K207" s="38">
        <v>835.68333333333317</v>
      </c>
      <c r="L207" s="38">
        <v>842.26666666666654</v>
      </c>
      <c r="M207" s="28">
        <v>829.1</v>
      </c>
      <c r="N207" s="28">
        <v>813.3</v>
      </c>
      <c r="O207" s="39">
        <v>23361000</v>
      </c>
      <c r="P207" s="40">
        <v>3.5555811675214662E-2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415.75</v>
      </c>
      <c r="F208" s="37">
        <v>418.4666666666667</v>
      </c>
      <c r="G208" s="38">
        <v>411.83333333333337</v>
      </c>
      <c r="H208" s="38">
        <v>407.91666666666669</v>
      </c>
      <c r="I208" s="38">
        <v>401.28333333333336</v>
      </c>
      <c r="J208" s="38">
        <v>422.38333333333338</v>
      </c>
      <c r="K208" s="38">
        <v>429.01666666666671</v>
      </c>
      <c r="L208" s="38">
        <v>432.93333333333339</v>
      </c>
      <c r="M208" s="28">
        <v>425.1</v>
      </c>
      <c r="N208" s="28">
        <v>414.55</v>
      </c>
      <c r="O208" s="39">
        <v>66696500</v>
      </c>
      <c r="P208" s="40">
        <v>3.2934850448893369E-2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1249.3499999999999</v>
      </c>
      <c r="F209" s="37">
        <v>1255.6000000000001</v>
      </c>
      <c r="G209" s="38">
        <v>1240.7500000000002</v>
      </c>
      <c r="H209" s="38">
        <v>1232.1500000000001</v>
      </c>
      <c r="I209" s="38">
        <v>1217.3000000000002</v>
      </c>
      <c r="J209" s="38">
        <v>1264.2000000000003</v>
      </c>
      <c r="K209" s="38">
        <v>1279.0500000000002</v>
      </c>
      <c r="L209" s="38">
        <v>1287.6500000000003</v>
      </c>
      <c r="M209" s="28">
        <v>1270.45</v>
      </c>
      <c r="N209" s="28">
        <v>1247</v>
      </c>
      <c r="O209" s="39">
        <v>3020000</v>
      </c>
      <c r="P209" s="40">
        <v>-4.0660736975857689E-2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1639.25</v>
      </c>
      <c r="F210" s="37">
        <v>1641.8500000000001</v>
      </c>
      <c r="G210" s="38">
        <v>1619.7000000000003</v>
      </c>
      <c r="H210" s="38">
        <v>1600.15</v>
      </c>
      <c r="I210" s="38">
        <v>1578.0000000000002</v>
      </c>
      <c r="J210" s="38">
        <v>1661.4000000000003</v>
      </c>
      <c r="K210" s="38">
        <v>1683.5500000000004</v>
      </c>
      <c r="L210" s="38">
        <v>1703.1000000000004</v>
      </c>
      <c r="M210" s="28">
        <v>1664</v>
      </c>
      <c r="N210" s="28">
        <v>1622.3</v>
      </c>
      <c r="O210" s="39">
        <v>1187750</v>
      </c>
      <c r="P210" s="40">
        <v>5.7154953429297203E-3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537.95000000000005</v>
      </c>
      <c r="F211" s="37">
        <v>536.5333333333333</v>
      </c>
      <c r="G211" s="38">
        <v>531.06666666666661</v>
      </c>
      <c r="H211" s="38">
        <v>524.18333333333328</v>
      </c>
      <c r="I211" s="38">
        <v>518.71666666666658</v>
      </c>
      <c r="J211" s="38">
        <v>543.41666666666663</v>
      </c>
      <c r="K211" s="38">
        <v>548.88333333333333</v>
      </c>
      <c r="L211" s="38">
        <v>555.76666666666665</v>
      </c>
      <c r="M211" s="28">
        <v>542</v>
      </c>
      <c r="N211" s="28">
        <v>529.65</v>
      </c>
      <c r="O211" s="39">
        <v>32262400</v>
      </c>
      <c r="P211" s="40">
        <v>4.8838831854878901E-3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270.14999999999998</v>
      </c>
      <c r="F212" s="37">
        <v>270.66666666666669</v>
      </c>
      <c r="G212" s="38">
        <v>264.43333333333339</v>
      </c>
      <c r="H212" s="38">
        <v>258.7166666666667</v>
      </c>
      <c r="I212" s="38">
        <v>252.48333333333341</v>
      </c>
      <c r="J212" s="38">
        <v>276.38333333333338</v>
      </c>
      <c r="K212" s="38">
        <v>282.61666666666662</v>
      </c>
      <c r="L212" s="38">
        <v>288.33333333333337</v>
      </c>
      <c r="M212" s="28">
        <v>276.89999999999998</v>
      </c>
      <c r="N212" s="28">
        <v>264.95</v>
      </c>
      <c r="O212" s="39">
        <v>87009000</v>
      </c>
      <c r="P212" s="40">
        <v>9.9944281933416913E-3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352</v>
      </c>
      <c r="F213" s="37">
        <v>354.5333333333333</v>
      </c>
      <c r="G213" s="38">
        <v>348.61666666666662</v>
      </c>
      <c r="H213" s="38">
        <v>345.23333333333329</v>
      </c>
      <c r="I213" s="38">
        <v>339.31666666666661</v>
      </c>
      <c r="J213" s="38">
        <v>357.91666666666663</v>
      </c>
      <c r="K213" s="38">
        <v>363.83333333333337</v>
      </c>
      <c r="L213" s="38">
        <v>367.21666666666664</v>
      </c>
      <c r="M213" s="28">
        <v>360.45</v>
      </c>
      <c r="N213" s="28">
        <v>351.15</v>
      </c>
      <c r="O213" s="39">
        <v>17733100</v>
      </c>
      <c r="P213" s="40">
        <v>-5.9810087557035391E-3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4" t="s">
        <v>16</v>
      </c>
      <c r="B8" s="476"/>
      <c r="C8" s="480" t="s">
        <v>20</v>
      </c>
      <c r="D8" s="480" t="s">
        <v>21</v>
      </c>
      <c r="E8" s="471" t="s">
        <v>22</v>
      </c>
      <c r="F8" s="472"/>
      <c r="G8" s="473"/>
      <c r="H8" s="471" t="s">
        <v>23</v>
      </c>
      <c r="I8" s="472"/>
      <c r="J8" s="473"/>
      <c r="K8" s="23"/>
      <c r="L8" s="50"/>
      <c r="M8" s="50"/>
      <c r="N8" s="1"/>
      <c r="O8" s="1"/>
    </row>
    <row r="9" spans="1:15" ht="36" customHeight="1">
      <c r="A9" s="478"/>
      <c r="B9" s="479"/>
      <c r="C9" s="479"/>
      <c r="D9" s="4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17171.95</v>
      </c>
      <c r="D10" s="32">
        <v>17212.149999999998</v>
      </c>
      <c r="E10" s="32">
        <v>17108.999999999996</v>
      </c>
      <c r="F10" s="32">
        <v>17046.05</v>
      </c>
      <c r="G10" s="32">
        <v>16942.899999999998</v>
      </c>
      <c r="H10" s="32">
        <v>17275.099999999995</v>
      </c>
      <c r="I10" s="32">
        <v>17378.249999999996</v>
      </c>
      <c r="J10" s="32">
        <v>17441.199999999993</v>
      </c>
      <c r="K10" s="34">
        <v>17315.3</v>
      </c>
      <c r="L10" s="34">
        <v>17149.2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36044.75</v>
      </c>
      <c r="D11" s="37">
        <v>36205.066666666666</v>
      </c>
      <c r="E11" s="37">
        <v>35831.183333333334</v>
      </c>
      <c r="F11" s="37">
        <v>35617.616666666669</v>
      </c>
      <c r="G11" s="37">
        <v>35243.733333333337</v>
      </c>
      <c r="H11" s="37">
        <v>36418.633333333331</v>
      </c>
      <c r="I11" s="37">
        <v>36792.516666666663</v>
      </c>
      <c r="J11" s="37">
        <v>37006.083333333328</v>
      </c>
      <c r="K11" s="28">
        <v>36578.949999999997</v>
      </c>
      <c r="L11" s="28">
        <v>35991.5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2766</v>
      </c>
      <c r="D12" s="37">
        <v>2779.0833333333335</v>
      </c>
      <c r="E12" s="37">
        <v>2749.5666666666671</v>
      </c>
      <c r="F12" s="37">
        <v>2733.1333333333337</v>
      </c>
      <c r="G12" s="37">
        <v>2703.6166666666672</v>
      </c>
      <c r="H12" s="37">
        <v>2795.5166666666669</v>
      </c>
      <c r="I12" s="37">
        <v>2825.0333333333333</v>
      </c>
      <c r="J12" s="37">
        <v>2841.4666666666667</v>
      </c>
      <c r="K12" s="28">
        <v>2808.6</v>
      </c>
      <c r="L12" s="28">
        <v>2762.65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5197.05</v>
      </c>
      <c r="D13" s="37">
        <v>5208.3166666666666</v>
      </c>
      <c r="E13" s="37">
        <v>5177.4833333333336</v>
      </c>
      <c r="F13" s="37">
        <v>5157.916666666667</v>
      </c>
      <c r="G13" s="37">
        <v>5127.0833333333339</v>
      </c>
      <c r="H13" s="37">
        <v>5227.8833333333332</v>
      </c>
      <c r="I13" s="37">
        <v>5258.7166666666672</v>
      </c>
      <c r="J13" s="37">
        <v>5278.2833333333328</v>
      </c>
      <c r="K13" s="28">
        <v>5239.1499999999996</v>
      </c>
      <c r="L13" s="28">
        <v>5188.75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32426.7</v>
      </c>
      <c r="D14" s="37">
        <v>32453.983333333337</v>
      </c>
      <c r="E14" s="37">
        <v>32159.116666666676</v>
      </c>
      <c r="F14" s="37">
        <v>31891.53333333334</v>
      </c>
      <c r="G14" s="37">
        <v>31596.666666666679</v>
      </c>
      <c r="H14" s="37">
        <v>32721.566666666673</v>
      </c>
      <c r="I14" s="37">
        <v>33016.433333333334</v>
      </c>
      <c r="J14" s="37">
        <v>33284.01666666667</v>
      </c>
      <c r="K14" s="28">
        <v>32748.85</v>
      </c>
      <c r="L14" s="28">
        <v>32186.400000000001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4429.8999999999996</v>
      </c>
      <c r="D15" s="37">
        <v>4446.9833333333336</v>
      </c>
      <c r="E15" s="37">
        <v>4408.666666666667</v>
      </c>
      <c r="F15" s="37">
        <v>4387.4333333333334</v>
      </c>
      <c r="G15" s="37">
        <v>4349.1166666666668</v>
      </c>
      <c r="H15" s="37">
        <v>4468.2166666666672</v>
      </c>
      <c r="I15" s="37">
        <v>4506.5333333333328</v>
      </c>
      <c r="J15" s="37">
        <v>4527.7666666666673</v>
      </c>
      <c r="K15" s="28">
        <v>4485.3</v>
      </c>
      <c r="L15" s="28">
        <v>4425.75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8299.75</v>
      </c>
      <c r="D16" s="37">
        <v>8325.2333333333336</v>
      </c>
      <c r="E16" s="37">
        <v>8262.2666666666664</v>
      </c>
      <c r="F16" s="37">
        <v>8224.7833333333328</v>
      </c>
      <c r="G16" s="37">
        <v>8161.8166666666657</v>
      </c>
      <c r="H16" s="37">
        <v>8362.7166666666672</v>
      </c>
      <c r="I16" s="37">
        <v>8425.6833333333343</v>
      </c>
      <c r="J16" s="37">
        <v>8463.1666666666679</v>
      </c>
      <c r="K16" s="28">
        <v>8388.2000000000007</v>
      </c>
      <c r="L16" s="28">
        <v>8287.75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2263.25</v>
      </c>
      <c r="D17" s="37">
        <v>2261.15</v>
      </c>
      <c r="E17" s="37">
        <v>2239.3000000000002</v>
      </c>
      <c r="F17" s="37">
        <v>2215.35</v>
      </c>
      <c r="G17" s="37">
        <v>2193.5</v>
      </c>
      <c r="H17" s="37">
        <v>2285.1000000000004</v>
      </c>
      <c r="I17" s="37">
        <v>2306.9499999999998</v>
      </c>
      <c r="J17" s="37">
        <v>2330.9000000000005</v>
      </c>
      <c r="K17" s="28">
        <v>2283</v>
      </c>
      <c r="L17" s="28">
        <v>2237.1999999999998</v>
      </c>
      <c r="M17" s="28">
        <v>5.5888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1371.7</v>
      </c>
      <c r="D18" s="37">
        <v>1388.8833333333332</v>
      </c>
      <c r="E18" s="37">
        <v>1345.9666666666665</v>
      </c>
      <c r="F18" s="37">
        <v>1320.2333333333333</v>
      </c>
      <c r="G18" s="37">
        <v>1277.3166666666666</v>
      </c>
      <c r="H18" s="37">
        <v>1414.6166666666663</v>
      </c>
      <c r="I18" s="37">
        <v>1457.5333333333333</v>
      </c>
      <c r="J18" s="37">
        <v>1483.2666666666662</v>
      </c>
      <c r="K18" s="28">
        <v>1431.8</v>
      </c>
      <c r="L18" s="28">
        <v>1363.15</v>
      </c>
      <c r="M18" s="28">
        <v>17.118929999999999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922.25</v>
      </c>
      <c r="D19" s="37">
        <v>928.68333333333339</v>
      </c>
      <c r="E19" s="37">
        <v>912.76666666666677</v>
      </c>
      <c r="F19" s="37">
        <v>903.28333333333342</v>
      </c>
      <c r="G19" s="37">
        <v>887.36666666666679</v>
      </c>
      <c r="H19" s="37">
        <v>938.16666666666674</v>
      </c>
      <c r="I19" s="37">
        <v>954.08333333333326</v>
      </c>
      <c r="J19" s="37">
        <v>963.56666666666672</v>
      </c>
      <c r="K19" s="28">
        <v>944.6</v>
      </c>
      <c r="L19" s="28">
        <v>919.2</v>
      </c>
      <c r="M19" s="28">
        <v>5.7918500000000002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2273.3000000000002</v>
      </c>
      <c r="D20" s="37">
        <v>2281.4333333333334</v>
      </c>
      <c r="E20" s="37">
        <v>2256.8666666666668</v>
      </c>
      <c r="F20" s="37">
        <v>2240.4333333333334</v>
      </c>
      <c r="G20" s="37">
        <v>2215.8666666666668</v>
      </c>
      <c r="H20" s="37">
        <v>2297.8666666666668</v>
      </c>
      <c r="I20" s="37">
        <v>2322.4333333333334</v>
      </c>
      <c r="J20" s="37">
        <v>2338.8666666666668</v>
      </c>
      <c r="K20" s="28">
        <v>2306</v>
      </c>
      <c r="L20" s="28">
        <v>2265</v>
      </c>
      <c r="M20" s="28">
        <v>17.860420000000001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2882.8</v>
      </c>
      <c r="D21" s="37">
        <v>2890.7666666666664</v>
      </c>
      <c r="E21" s="37">
        <v>2802.0333333333328</v>
      </c>
      <c r="F21" s="37">
        <v>2721.2666666666664</v>
      </c>
      <c r="G21" s="37">
        <v>2632.5333333333328</v>
      </c>
      <c r="H21" s="37">
        <v>2971.5333333333328</v>
      </c>
      <c r="I21" s="37">
        <v>3060.2666666666664</v>
      </c>
      <c r="J21" s="37">
        <v>3141.0333333333328</v>
      </c>
      <c r="K21" s="28">
        <v>2979.5</v>
      </c>
      <c r="L21" s="28">
        <v>2810</v>
      </c>
      <c r="M21" s="28">
        <v>76.043260000000004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874.15</v>
      </c>
      <c r="D22" s="37">
        <v>866.95000000000016</v>
      </c>
      <c r="E22" s="37">
        <v>847.90000000000032</v>
      </c>
      <c r="F22" s="37">
        <v>821.6500000000002</v>
      </c>
      <c r="G22" s="37">
        <v>802.60000000000036</v>
      </c>
      <c r="H22" s="37">
        <v>893.20000000000027</v>
      </c>
      <c r="I22" s="37">
        <v>912.25000000000023</v>
      </c>
      <c r="J22" s="37">
        <v>938.50000000000023</v>
      </c>
      <c r="K22" s="28">
        <v>886</v>
      </c>
      <c r="L22" s="28">
        <v>840.7</v>
      </c>
      <c r="M22" s="28">
        <v>178.64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2413</v>
      </c>
      <c r="D23" s="37">
        <v>2428.6666666666665</v>
      </c>
      <c r="E23" s="37">
        <v>2377.333333333333</v>
      </c>
      <c r="F23" s="37">
        <v>2341.6666666666665</v>
      </c>
      <c r="G23" s="37">
        <v>2290.333333333333</v>
      </c>
      <c r="H23" s="37">
        <v>2464.333333333333</v>
      </c>
      <c r="I23" s="37">
        <v>2515.6666666666661</v>
      </c>
      <c r="J23" s="37">
        <v>2551.333333333333</v>
      </c>
      <c r="K23" s="28">
        <v>2480</v>
      </c>
      <c r="L23" s="28">
        <v>2393</v>
      </c>
      <c r="M23" s="28">
        <v>1.97099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2658.55</v>
      </c>
      <c r="D24" s="37">
        <v>2663.7666666666669</v>
      </c>
      <c r="E24" s="37">
        <v>2621.5333333333338</v>
      </c>
      <c r="F24" s="37">
        <v>2584.5166666666669</v>
      </c>
      <c r="G24" s="37">
        <v>2542.2833333333338</v>
      </c>
      <c r="H24" s="37">
        <v>2700.7833333333338</v>
      </c>
      <c r="I24" s="37">
        <v>2743.0166666666664</v>
      </c>
      <c r="J24" s="37">
        <v>2780.0333333333338</v>
      </c>
      <c r="K24" s="28">
        <v>2706</v>
      </c>
      <c r="L24" s="28">
        <v>2626.75</v>
      </c>
      <c r="M24" s="28">
        <v>3.6327600000000002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112.45</v>
      </c>
      <c r="D25" s="37">
        <v>113.23333333333333</v>
      </c>
      <c r="E25" s="37">
        <v>110.96666666666667</v>
      </c>
      <c r="F25" s="37">
        <v>109.48333333333333</v>
      </c>
      <c r="G25" s="37">
        <v>107.21666666666667</v>
      </c>
      <c r="H25" s="37">
        <v>114.71666666666667</v>
      </c>
      <c r="I25" s="37">
        <v>116.98333333333335</v>
      </c>
      <c r="J25" s="37">
        <v>118.46666666666667</v>
      </c>
      <c r="K25" s="28">
        <v>115.5</v>
      </c>
      <c r="L25" s="28">
        <v>111.75</v>
      </c>
      <c r="M25" s="28">
        <v>36.83287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285.05</v>
      </c>
      <c r="D26" s="37">
        <v>287.28333333333336</v>
      </c>
      <c r="E26" s="37">
        <v>280.86666666666673</v>
      </c>
      <c r="F26" s="37">
        <v>276.68333333333339</v>
      </c>
      <c r="G26" s="37">
        <v>270.26666666666677</v>
      </c>
      <c r="H26" s="37">
        <v>291.4666666666667</v>
      </c>
      <c r="I26" s="37">
        <v>297.88333333333333</v>
      </c>
      <c r="J26" s="37">
        <v>302.06666666666666</v>
      </c>
      <c r="K26" s="28">
        <v>293.7</v>
      </c>
      <c r="L26" s="28">
        <v>283.10000000000002</v>
      </c>
      <c r="M26" s="28">
        <v>22.881150000000002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1769.9</v>
      </c>
      <c r="D27" s="37">
        <v>1770.7</v>
      </c>
      <c r="E27" s="37">
        <v>1755.2</v>
      </c>
      <c r="F27" s="37">
        <v>1740.5</v>
      </c>
      <c r="G27" s="37">
        <v>1725</v>
      </c>
      <c r="H27" s="37">
        <v>1785.4</v>
      </c>
      <c r="I27" s="37">
        <v>1800.9</v>
      </c>
      <c r="J27" s="37">
        <v>1815.6000000000001</v>
      </c>
      <c r="K27" s="28">
        <v>1786.2</v>
      </c>
      <c r="L27" s="28">
        <v>1756</v>
      </c>
      <c r="M27" s="28">
        <v>0.42465000000000003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766.65</v>
      </c>
      <c r="D28" s="37">
        <v>765.45000000000016</v>
      </c>
      <c r="E28" s="37">
        <v>759.90000000000032</v>
      </c>
      <c r="F28" s="37">
        <v>753.1500000000002</v>
      </c>
      <c r="G28" s="37">
        <v>747.60000000000036</v>
      </c>
      <c r="H28" s="37">
        <v>772.20000000000027</v>
      </c>
      <c r="I28" s="37">
        <v>777.75000000000023</v>
      </c>
      <c r="J28" s="37">
        <v>784.50000000000023</v>
      </c>
      <c r="K28" s="28">
        <v>771</v>
      </c>
      <c r="L28" s="28">
        <v>758.7</v>
      </c>
      <c r="M28" s="28">
        <v>0.72172000000000003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3370.7</v>
      </c>
      <c r="D29" s="37">
        <v>3386.2999999999997</v>
      </c>
      <c r="E29" s="37">
        <v>3336.9999999999995</v>
      </c>
      <c r="F29" s="37">
        <v>3303.2999999999997</v>
      </c>
      <c r="G29" s="37">
        <v>3253.9999999999995</v>
      </c>
      <c r="H29" s="37">
        <v>3419.9999999999995</v>
      </c>
      <c r="I29" s="37">
        <v>3469.2999999999997</v>
      </c>
      <c r="J29" s="37">
        <v>3502.9999999999995</v>
      </c>
      <c r="K29" s="28">
        <v>3435.6</v>
      </c>
      <c r="L29" s="28">
        <v>3352.6</v>
      </c>
      <c r="M29" s="28">
        <v>0.79645999999999995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569.70000000000005</v>
      </c>
      <c r="D30" s="37">
        <v>569.56666666666672</v>
      </c>
      <c r="E30" s="37">
        <v>563.88333333333344</v>
      </c>
      <c r="F30" s="37">
        <v>558.06666666666672</v>
      </c>
      <c r="G30" s="37">
        <v>552.38333333333344</v>
      </c>
      <c r="H30" s="37">
        <v>575.38333333333344</v>
      </c>
      <c r="I30" s="37">
        <v>581.06666666666661</v>
      </c>
      <c r="J30" s="37">
        <v>586.88333333333344</v>
      </c>
      <c r="K30" s="28">
        <v>575.25</v>
      </c>
      <c r="L30" s="28">
        <v>563.75</v>
      </c>
      <c r="M30" s="28">
        <v>4.8202999999999996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374.2</v>
      </c>
      <c r="D31" s="37">
        <v>375.41666666666669</v>
      </c>
      <c r="E31" s="37">
        <v>369.83333333333337</v>
      </c>
      <c r="F31" s="37">
        <v>365.4666666666667</v>
      </c>
      <c r="G31" s="37">
        <v>359.88333333333338</v>
      </c>
      <c r="H31" s="37">
        <v>379.78333333333336</v>
      </c>
      <c r="I31" s="37">
        <v>385.36666666666673</v>
      </c>
      <c r="J31" s="37">
        <v>389.73333333333335</v>
      </c>
      <c r="K31" s="28">
        <v>381</v>
      </c>
      <c r="L31" s="28">
        <v>371.05</v>
      </c>
      <c r="M31" s="28">
        <v>59.463329999999999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4813.7</v>
      </c>
      <c r="D32" s="37">
        <v>4820.5666666666666</v>
      </c>
      <c r="E32" s="37">
        <v>4781.1333333333332</v>
      </c>
      <c r="F32" s="37">
        <v>4748.5666666666666</v>
      </c>
      <c r="G32" s="37">
        <v>4709.1333333333332</v>
      </c>
      <c r="H32" s="37">
        <v>4853.1333333333332</v>
      </c>
      <c r="I32" s="37">
        <v>4892.5666666666657</v>
      </c>
      <c r="J32" s="37">
        <v>4925.1333333333332</v>
      </c>
      <c r="K32" s="28">
        <v>4860</v>
      </c>
      <c r="L32" s="28">
        <v>4788</v>
      </c>
      <c r="M32" s="28">
        <v>3.8191099999999998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199.75</v>
      </c>
      <c r="D33" s="37">
        <v>200.83333333333334</v>
      </c>
      <c r="E33" s="37">
        <v>197.9666666666667</v>
      </c>
      <c r="F33" s="37">
        <v>196.18333333333337</v>
      </c>
      <c r="G33" s="37">
        <v>193.31666666666672</v>
      </c>
      <c r="H33" s="37">
        <v>202.61666666666667</v>
      </c>
      <c r="I33" s="37">
        <v>205.48333333333329</v>
      </c>
      <c r="J33" s="37">
        <v>207.26666666666665</v>
      </c>
      <c r="K33" s="28">
        <v>203.7</v>
      </c>
      <c r="L33" s="28">
        <v>199.05</v>
      </c>
      <c r="M33" s="28">
        <v>29.07621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129.1</v>
      </c>
      <c r="D34" s="37">
        <v>128.63333333333333</v>
      </c>
      <c r="E34" s="37">
        <v>126.86666666666665</v>
      </c>
      <c r="F34" s="37">
        <v>124.63333333333333</v>
      </c>
      <c r="G34" s="37">
        <v>122.86666666666665</v>
      </c>
      <c r="H34" s="37">
        <v>130.86666666666665</v>
      </c>
      <c r="I34" s="37">
        <v>132.6333333333333</v>
      </c>
      <c r="J34" s="37">
        <v>134.86666666666665</v>
      </c>
      <c r="K34" s="28">
        <v>130.4</v>
      </c>
      <c r="L34" s="28">
        <v>126.4</v>
      </c>
      <c r="M34" s="28">
        <v>101.31793999999999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3164.4</v>
      </c>
      <c r="D35" s="37">
        <v>3150.3166666666671</v>
      </c>
      <c r="E35" s="37">
        <v>3127.3333333333339</v>
      </c>
      <c r="F35" s="37">
        <v>3090.2666666666669</v>
      </c>
      <c r="G35" s="37">
        <v>3067.2833333333338</v>
      </c>
      <c r="H35" s="37">
        <v>3187.3833333333341</v>
      </c>
      <c r="I35" s="37">
        <v>3210.3666666666668</v>
      </c>
      <c r="J35" s="37">
        <v>3247.4333333333343</v>
      </c>
      <c r="K35" s="28">
        <v>3173.3</v>
      </c>
      <c r="L35" s="28">
        <v>3113.25</v>
      </c>
      <c r="M35" s="28">
        <v>6.8119100000000001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2159.9</v>
      </c>
      <c r="D36" s="37">
        <v>2155.5333333333333</v>
      </c>
      <c r="E36" s="37">
        <v>2110.0666666666666</v>
      </c>
      <c r="F36" s="37">
        <v>2060.2333333333331</v>
      </c>
      <c r="G36" s="37">
        <v>2014.7666666666664</v>
      </c>
      <c r="H36" s="37">
        <v>2205.3666666666668</v>
      </c>
      <c r="I36" s="37">
        <v>2250.833333333333</v>
      </c>
      <c r="J36" s="37">
        <v>2300.666666666667</v>
      </c>
      <c r="K36" s="28">
        <v>2201</v>
      </c>
      <c r="L36" s="28">
        <v>2105.6999999999998</v>
      </c>
      <c r="M36" s="28">
        <v>4.3636100000000004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666.7</v>
      </c>
      <c r="D37" s="37">
        <v>672.4666666666667</v>
      </c>
      <c r="E37" s="37">
        <v>659.23333333333335</v>
      </c>
      <c r="F37" s="37">
        <v>651.76666666666665</v>
      </c>
      <c r="G37" s="37">
        <v>638.5333333333333</v>
      </c>
      <c r="H37" s="37">
        <v>679.93333333333339</v>
      </c>
      <c r="I37" s="37">
        <v>693.16666666666674</v>
      </c>
      <c r="J37" s="37">
        <v>700.63333333333344</v>
      </c>
      <c r="K37" s="28">
        <v>685.7</v>
      </c>
      <c r="L37" s="28">
        <v>665</v>
      </c>
      <c r="M37" s="28">
        <v>15.291180000000001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4028.85</v>
      </c>
      <c r="D38" s="37">
        <v>4028.2166666666667</v>
      </c>
      <c r="E38" s="37">
        <v>3996.3833333333332</v>
      </c>
      <c r="F38" s="37">
        <v>3963.9166666666665</v>
      </c>
      <c r="G38" s="37">
        <v>3932.083333333333</v>
      </c>
      <c r="H38" s="37">
        <v>4060.6833333333334</v>
      </c>
      <c r="I38" s="37">
        <v>4092.5166666666664</v>
      </c>
      <c r="J38" s="37">
        <v>4124.9833333333336</v>
      </c>
      <c r="K38" s="28">
        <v>4060.05</v>
      </c>
      <c r="L38" s="28">
        <v>3995.75</v>
      </c>
      <c r="M38" s="28">
        <v>2.1063999999999998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780.6</v>
      </c>
      <c r="D39" s="37">
        <v>785.6</v>
      </c>
      <c r="E39" s="37">
        <v>773.2</v>
      </c>
      <c r="F39" s="37">
        <v>765.80000000000007</v>
      </c>
      <c r="G39" s="37">
        <v>753.40000000000009</v>
      </c>
      <c r="H39" s="37">
        <v>793</v>
      </c>
      <c r="I39" s="37">
        <v>805.39999999999986</v>
      </c>
      <c r="J39" s="37">
        <v>812.8</v>
      </c>
      <c r="K39" s="28">
        <v>798</v>
      </c>
      <c r="L39" s="28">
        <v>778.2</v>
      </c>
      <c r="M39" s="28">
        <v>62.550269999999998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3642.5</v>
      </c>
      <c r="D40" s="37">
        <v>3653.3666666666668</v>
      </c>
      <c r="E40" s="37">
        <v>3611.9833333333336</v>
      </c>
      <c r="F40" s="37">
        <v>3581.4666666666667</v>
      </c>
      <c r="G40" s="37">
        <v>3540.0833333333335</v>
      </c>
      <c r="H40" s="37">
        <v>3683.8833333333337</v>
      </c>
      <c r="I40" s="37">
        <v>3725.2666666666669</v>
      </c>
      <c r="J40" s="37">
        <v>3755.7833333333338</v>
      </c>
      <c r="K40" s="28">
        <v>3694.75</v>
      </c>
      <c r="L40" s="28">
        <v>3622.85</v>
      </c>
      <c r="M40" s="28">
        <v>2.2831600000000001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7110.75</v>
      </c>
      <c r="D41" s="37">
        <v>7129.7166666666672</v>
      </c>
      <c r="E41" s="37">
        <v>7052.4333333333343</v>
      </c>
      <c r="F41" s="37">
        <v>6994.1166666666668</v>
      </c>
      <c r="G41" s="37">
        <v>6916.8333333333339</v>
      </c>
      <c r="H41" s="37">
        <v>7188.0333333333347</v>
      </c>
      <c r="I41" s="37">
        <v>7265.3166666666675</v>
      </c>
      <c r="J41" s="37">
        <v>7323.633333333335</v>
      </c>
      <c r="K41" s="28">
        <v>7207</v>
      </c>
      <c r="L41" s="28">
        <v>7071.4</v>
      </c>
      <c r="M41" s="28">
        <v>8.0798699999999997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15454.2</v>
      </c>
      <c r="D42" s="37">
        <v>15544.233333333332</v>
      </c>
      <c r="E42" s="37">
        <v>15339.966666666664</v>
      </c>
      <c r="F42" s="37">
        <v>15225.733333333332</v>
      </c>
      <c r="G42" s="37">
        <v>15021.466666666664</v>
      </c>
      <c r="H42" s="37">
        <v>15658.466666666664</v>
      </c>
      <c r="I42" s="37">
        <v>15862.73333333333</v>
      </c>
      <c r="J42" s="37">
        <v>15976.966666666664</v>
      </c>
      <c r="K42" s="28">
        <v>15748.5</v>
      </c>
      <c r="L42" s="28">
        <v>15430</v>
      </c>
      <c r="M42" s="28">
        <v>2.1487599999999998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5294.3</v>
      </c>
      <c r="D43" s="37">
        <v>5301.2666666666664</v>
      </c>
      <c r="E43" s="37">
        <v>5222.5333333333328</v>
      </c>
      <c r="F43" s="37">
        <v>5150.7666666666664</v>
      </c>
      <c r="G43" s="37">
        <v>5072.0333333333328</v>
      </c>
      <c r="H43" s="37">
        <v>5373.0333333333328</v>
      </c>
      <c r="I43" s="37">
        <v>5451.7666666666664</v>
      </c>
      <c r="J43" s="37">
        <v>5523.5333333333328</v>
      </c>
      <c r="K43" s="28">
        <v>5380</v>
      </c>
      <c r="L43" s="28">
        <v>5229.5</v>
      </c>
      <c r="M43" s="28">
        <v>0.38889000000000001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2121.85</v>
      </c>
      <c r="D44" s="37">
        <v>2128.6666666666665</v>
      </c>
      <c r="E44" s="37">
        <v>2103.1833333333329</v>
      </c>
      <c r="F44" s="37">
        <v>2084.5166666666664</v>
      </c>
      <c r="G44" s="37">
        <v>2059.0333333333328</v>
      </c>
      <c r="H44" s="37">
        <v>2147.333333333333</v>
      </c>
      <c r="I44" s="37">
        <v>2172.8166666666666</v>
      </c>
      <c r="J44" s="37">
        <v>2191.4833333333331</v>
      </c>
      <c r="K44" s="28">
        <v>2154.15</v>
      </c>
      <c r="L44" s="28">
        <v>2110</v>
      </c>
      <c r="M44" s="28">
        <v>1.84013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330.25</v>
      </c>
      <c r="D45" s="37">
        <v>332.63333333333333</v>
      </c>
      <c r="E45" s="37">
        <v>326.26666666666665</v>
      </c>
      <c r="F45" s="37">
        <v>322.2833333333333</v>
      </c>
      <c r="G45" s="37">
        <v>315.91666666666663</v>
      </c>
      <c r="H45" s="37">
        <v>336.61666666666667</v>
      </c>
      <c r="I45" s="37">
        <v>342.98333333333335</v>
      </c>
      <c r="J45" s="37">
        <v>346.9666666666667</v>
      </c>
      <c r="K45" s="28">
        <v>339</v>
      </c>
      <c r="L45" s="28">
        <v>328.65</v>
      </c>
      <c r="M45" s="28">
        <v>90.779030000000006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111.45</v>
      </c>
      <c r="D46" s="37">
        <v>112.2</v>
      </c>
      <c r="E46" s="37">
        <v>110.45</v>
      </c>
      <c r="F46" s="37">
        <v>109.45</v>
      </c>
      <c r="G46" s="37">
        <v>107.7</v>
      </c>
      <c r="H46" s="37">
        <v>113.2</v>
      </c>
      <c r="I46" s="37">
        <v>114.95</v>
      </c>
      <c r="J46" s="37">
        <v>115.95</v>
      </c>
      <c r="K46" s="28">
        <v>113.95</v>
      </c>
      <c r="L46" s="28">
        <v>111.2</v>
      </c>
      <c r="M46" s="28">
        <v>173.8724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49.55</v>
      </c>
      <c r="D47" s="37">
        <v>49.683333333333337</v>
      </c>
      <c r="E47" s="37">
        <v>49.266666666666673</v>
      </c>
      <c r="F47" s="37">
        <v>48.983333333333334</v>
      </c>
      <c r="G47" s="37">
        <v>48.56666666666667</v>
      </c>
      <c r="H47" s="37">
        <v>49.966666666666676</v>
      </c>
      <c r="I47" s="37">
        <v>50.383333333333333</v>
      </c>
      <c r="J47" s="37">
        <v>50.666666666666679</v>
      </c>
      <c r="K47" s="28">
        <v>50.1</v>
      </c>
      <c r="L47" s="28">
        <v>49.4</v>
      </c>
      <c r="M47" s="28">
        <v>14.485519999999999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1913</v>
      </c>
      <c r="D48" s="37">
        <v>1921.8833333333332</v>
      </c>
      <c r="E48" s="37">
        <v>1899.7666666666664</v>
      </c>
      <c r="F48" s="37">
        <v>1886.5333333333333</v>
      </c>
      <c r="G48" s="37">
        <v>1864.4166666666665</v>
      </c>
      <c r="H48" s="37">
        <v>1935.1166666666663</v>
      </c>
      <c r="I48" s="37">
        <v>1957.2333333333331</v>
      </c>
      <c r="J48" s="37">
        <v>1970.4666666666662</v>
      </c>
      <c r="K48" s="28">
        <v>1944</v>
      </c>
      <c r="L48" s="28">
        <v>1908.65</v>
      </c>
      <c r="M48" s="28">
        <v>1.8903099999999999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716.65</v>
      </c>
      <c r="D49" s="37">
        <v>716.2166666666667</v>
      </c>
      <c r="E49" s="37">
        <v>711.43333333333339</v>
      </c>
      <c r="F49" s="37">
        <v>706.2166666666667</v>
      </c>
      <c r="G49" s="37">
        <v>701.43333333333339</v>
      </c>
      <c r="H49" s="37">
        <v>721.43333333333339</v>
      </c>
      <c r="I49" s="37">
        <v>726.2166666666667</v>
      </c>
      <c r="J49" s="37">
        <v>731.43333333333339</v>
      </c>
      <c r="K49" s="28">
        <v>721</v>
      </c>
      <c r="L49" s="28">
        <v>711</v>
      </c>
      <c r="M49" s="28">
        <v>4.2075500000000003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251.65</v>
      </c>
      <c r="D50" s="37">
        <v>253.04999999999998</v>
      </c>
      <c r="E50" s="37">
        <v>249.45</v>
      </c>
      <c r="F50" s="37">
        <v>247.25</v>
      </c>
      <c r="G50" s="37">
        <v>243.65</v>
      </c>
      <c r="H50" s="37">
        <v>255.24999999999997</v>
      </c>
      <c r="I50" s="37">
        <v>258.84999999999991</v>
      </c>
      <c r="J50" s="37">
        <v>261.04999999999995</v>
      </c>
      <c r="K50" s="28">
        <v>256.64999999999998</v>
      </c>
      <c r="L50" s="28">
        <v>250.85</v>
      </c>
      <c r="M50" s="28">
        <v>46.75141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724.05</v>
      </c>
      <c r="D51" s="37">
        <v>728.09999999999991</v>
      </c>
      <c r="E51" s="37">
        <v>717.79999999999984</v>
      </c>
      <c r="F51" s="37">
        <v>711.55</v>
      </c>
      <c r="G51" s="37">
        <v>701.24999999999989</v>
      </c>
      <c r="H51" s="37">
        <v>734.3499999999998</v>
      </c>
      <c r="I51" s="37">
        <v>744.65</v>
      </c>
      <c r="J51" s="37">
        <v>750.89999999999975</v>
      </c>
      <c r="K51" s="28">
        <v>738.4</v>
      </c>
      <c r="L51" s="28">
        <v>721.85</v>
      </c>
      <c r="M51" s="28">
        <v>10.88115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53.95</v>
      </c>
      <c r="D52" s="37">
        <v>54.466666666666661</v>
      </c>
      <c r="E52" s="37">
        <v>53.283333333333324</v>
      </c>
      <c r="F52" s="37">
        <v>52.61666666666666</v>
      </c>
      <c r="G52" s="37">
        <v>51.433333333333323</v>
      </c>
      <c r="H52" s="37">
        <v>55.133333333333326</v>
      </c>
      <c r="I52" s="37">
        <v>56.316666666666663</v>
      </c>
      <c r="J52" s="37">
        <v>56.983333333333327</v>
      </c>
      <c r="K52" s="28">
        <v>55.65</v>
      </c>
      <c r="L52" s="28">
        <v>53.8</v>
      </c>
      <c r="M52" s="28">
        <v>218.03030000000001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393.4</v>
      </c>
      <c r="D53" s="37">
        <v>394.05</v>
      </c>
      <c r="E53" s="37">
        <v>390.85</v>
      </c>
      <c r="F53" s="37">
        <v>388.3</v>
      </c>
      <c r="G53" s="37">
        <v>385.1</v>
      </c>
      <c r="H53" s="37">
        <v>396.6</v>
      </c>
      <c r="I53" s="37">
        <v>399.79999999999995</v>
      </c>
      <c r="J53" s="37">
        <v>402.35</v>
      </c>
      <c r="K53" s="28">
        <v>397.25</v>
      </c>
      <c r="L53" s="28">
        <v>391.5</v>
      </c>
      <c r="M53" s="28">
        <v>44.107390000000002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738.75</v>
      </c>
      <c r="D54" s="37">
        <v>736.2166666666667</v>
      </c>
      <c r="E54" s="37">
        <v>731.53333333333342</v>
      </c>
      <c r="F54" s="37">
        <v>724.31666666666672</v>
      </c>
      <c r="G54" s="37">
        <v>719.63333333333344</v>
      </c>
      <c r="H54" s="37">
        <v>743.43333333333339</v>
      </c>
      <c r="I54" s="37">
        <v>748.11666666666679</v>
      </c>
      <c r="J54" s="37">
        <v>755.33333333333337</v>
      </c>
      <c r="K54" s="28">
        <v>740.9</v>
      </c>
      <c r="L54" s="28">
        <v>729</v>
      </c>
      <c r="M54" s="28">
        <v>51.822470000000003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375.55</v>
      </c>
      <c r="D55" s="37">
        <v>376.18333333333339</v>
      </c>
      <c r="E55" s="37">
        <v>367.51666666666677</v>
      </c>
      <c r="F55" s="37">
        <v>359.48333333333335</v>
      </c>
      <c r="G55" s="37">
        <v>350.81666666666672</v>
      </c>
      <c r="H55" s="37">
        <v>384.21666666666681</v>
      </c>
      <c r="I55" s="37">
        <v>392.88333333333344</v>
      </c>
      <c r="J55" s="37">
        <v>400.91666666666686</v>
      </c>
      <c r="K55" s="28">
        <v>384.85</v>
      </c>
      <c r="L55" s="28">
        <v>368.15</v>
      </c>
      <c r="M55" s="28">
        <v>74.810100000000006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14501.2</v>
      </c>
      <c r="D56" s="37">
        <v>14527.883333333333</v>
      </c>
      <c r="E56" s="37">
        <v>14425.816666666666</v>
      </c>
      <c r="F56" s="37">
        <v>14350.433333333332</v>
      </c>
      <c r="G56" s="37">
        <v>14248.366666666665</v>
      </c>
      <c r="H56" s="37">
        <v>14603.266666666666</v>
      </c>
      <c r="I56" s="37">
        <v>14705.333333333336</v>
      </c>
      <c r="J56" s="37">
        <v>14780.716666666667</v>
      </c>
      <c r="K56" s="28">
        <v>14629.95</v>
      </c>
      <c r="L56" s="28">
        <v>14452.5</v>
      </c>
      <c r="M56" s="28">
        <v>8.9849999999999999E-2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3364.1</v>
      </c>
      <c r="D57" s="37">
        <v>3355.5333333333333</v>
      </c>
      <c r="E57" s="37">
        <v>3333.5666666666666</v>
      </c>
      <c r="F57" s="37">
        <v>3303.0333333333333</v>
      </c>
      <c r="G57" s="37">
        <v>3281.0666666666666</v>
      </c>
      <c r="H57" s="37">
        <v>3386.0666666666666</v>
      </c>
      <c r="I57" s="37">
        <v>3408.0333333333328</v>
      </c>
      <c r="J57" s="37">
        <v>3438.5666666666666</v>
      </c>
      <c r="K57" s="28">
        <v>3377.5</v>
      </c>
      <c r="L57" s="28">
        <v>3325</v>
      </c>
      <c r="M57" s="28">
        <v>1.4849399999999999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815.7</v>
      </c>
      <c r="D58" s="37">
        <v>824.43333333333339</v>
      </c>
      <c r="E58" s="37">
        <v>803.06666666666683</v>
      </c>
      <c r="F58" s="37">
        <v>790.43333333333339</v>
      </c>
      <c r="G58" s="37">
        <v>769.06666666666683</v>
      </c>
      <c r="H58" s="37">
        <v>837.06666666666683</v>
      </c>
      <c r="I58" s="37">
        <v>858.43333333333339</v>
      </c>
      <c r="J58" s="37">
        <v>871.06666666666683</v>
      </c>
      <c r="K58" s="28">
        <v>845.8</v>
      </c>
      <c r="L58" s="28">
        <v>811.8</v>
      </c>
      <c r="M58" s="28">
        <v>3.4870999999999999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233.25</v>
      </c>
      <c r="D59" s="37">
        <v>234.58333333333334</v>
      </c>
      <c r="E59" s="37">
        <v>231.4666666666667</v>
      </c>
      <c r="F59" s="37">
        <v>229.68333333333337</v>
      </c>
      <c r="G59" s="37">
        <v>226.56666666666672</v>
      </c>
      <c r="H59" s="37">
        <v>236.36666666666667</v>
      </c>
      <c r="I59" s="37">
        <v>239.48333333333329</v>
      </c>
      <c r="J59" s="37">
        <v>241.26666666666665</v>
      </c>
      <c r="K59" s="28">
        <v>237.7</v>
      </c>
      <c r="L59" s="28">
        <v>232.8</v>
      </c>
      <c r="M59" s="28">
        <v>42.142870000000002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108.5</v>
      </c>
      <c r="D60" s="37">
        <v>108.28333333333335</v>
      </c>
      <c r="E60" s="37">
        <v>106.7166666666667</v>
      </c>
      <c r="F60" s="37">
        <v>104.93333333333335</v>
      </c>
      <c r="G60" s="37">
        <v>103.3666666666667</v>
      </c>
      <c r="H60" s="37">
        <v>110.06666666666669</v>
      </c>
      <c r="I60" s="37">
        <v>111.63333333333333</v>
      </c>
      <c r="J60" s="37">
        <v>113.41666666666669</v>
      </c>
      <c r="K60" s="28">
        <v>109.85</v>
      </c>
      <c r="L60" s="28">
        <v>106.5</v>
      </c>
      <c r="M60" s="28">
        <v>25.29438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713.5</v>
      </c>
      <c r="D61" s="37">
        <v>713.2166666666667</v>
      </c>
      <c r="E61" s="37">
        <v>706.03333333333342</v>
      </c>
      <c r="F61" s="37">
        <v>698.56666666666672</v>
      </c>
      <c r="G61" s="37">
        <v>691.38333333333344</v>
      </c>
      <c r="H61" s="37">
        <v>720.68333333333339</v>
      </c>
      <c r="I61" s="37">
        <v>727.86666666666679</v>
      </c>
      <c r="J61" s="37">
        <v>735.33333333333337</v>
      </c>
      <c r="K61" s="28">
        <v>720.4</v>
      </c>
      <c r="L61" s="28">
        <v>705.75</v>
      </c>
      <c r="M61" s="28">
        <v>14.39751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967</v>
      </c>
      <c r="D62" s="37">
        <v>974.85</v>
      </c>
      <c r="E62" s="37">
        <v>951.15000000000009</v>
      </c>
      <c r="F62" s="37">
        <v>935.30000000000007</v>
      </c>
      <c r="G62" s="37">
        <v>911.60000000000014</v>
      </c>
      <c r="H62" s="37">
        <v>990.7</v>
      </c>
      <c r="I62" s="37">
        <v>1014.4000000000001</v>
      </c>
      <c r="J62" s="37">
        <v>1030.25</v>
      </c>
      <c r="K62" s="28">
        <v>998.55</v>
      </c>
      <c r="L62" s="28">
        <v>959</v>
      </c>
      <c r="M62" s="28">
        <v>24.551880000000001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135.05000000000001</v>
      </c>
      <c r="D63" s="37">
        <v>135.4</v>
      </c>
      <c r="E63" s="37">
        <v>133.80000000000001</v>
      </c>
      <c r="F63" s="37">
        <v>132.55000000000001</v>
      </c>
      <c r="G63" s="37">
        <v>130.95000000000002</v>
      </c>
      <c r="H63" s="37">
        <v>136.65</v>
      </c>
      <c r="I63" s="37">
        <v>138.24999999999997</v>
      </c>
      <c r="J63" s="37">
        <v>139.5</v>
      </c>
      <c r="K63" s="28">
        <v>137</v>
      </c>
      <c r="L63" s="28">
        <v>134.15</v>
      </c>
      <c r="M63" s="28">
        <v>8.2965099999999996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202.15</v>
      </c>
      <c r="D64" s="37">
        <v>204.13333333333333</v>
      </c>
      <c r="E64" s="37">
        <v>199.26666666666665</v>
      </c>
      <c r="F64" s="37">
        <v>196.38333333333333</v>
      </c>
      <c r="G64" s="37">
        <v>191.51666666666665</v>
      </c>
      <c r="H64" s="37">
        <v>207.01666666666665</v>
      </c>
      <c r="I64" s="37">
        <v>211.88333333333333</v>
      </c>
      <c r="J64" s="37">
        <v>214.76666666666665</v>
      </c>
      <c r="K64" s="28">
        <v>209</v>
      </c>
      <c r="L64" s="28">
        <v>201.25</v>
      </c>
      <c r="M64" s="28">
        <v>240.07669999999999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4129.25</v>
      </c>
      <c r="D65" s="37">
        <v>4093.7666666666664</v>
      </c>
      <c r="E65" s="37">
        <v>4037.4833333333327</v>
      </c>
      <c r="F65" s="37">
        <v>3945.7166666666662</v>
      </c>
      <c r="G65" s="37">
        <v>3889.4333333333325</v>
      </c>
      <c r="H65" s="37">
        <v>4185.5333333333328</v>
      </c>
      <c r="I65" s="37">
        <v>4241.8166666666657</v>
      </c>
      <c r="J65" s="37">
        <v>4333.583333333333</v>
      </c>
      <c r="K65" s="28">
        <v>4150.05</v>
      </c>
      <c r="L65" s="28">
        <v>4002</v>
      </c>
      <c r="M65" s="28">
        <v>2.78857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1602.35</v>
      </c>
      <c r="D66" s="37">
        <v>1589.1166666666668</v>
      </c>
      <c r="E66" s="37">
        <v>1562.2333333333336</v>
      </c>
      <c r="F66" s="37">
        <v>1522.1166666666668</v>
      </c>
      <c r="G66" s="37">
        <v>1495.2333333333336</v>
      </c>
      <c r="H66" s="37">
        <v>1629.2333333333336</v>
      </c>
      <c r="I66" s="37">
        <v>1656.1166666666668</v>
      </c>
      <c r="J66" s="37">
        <v>1696.2333333333336</v>
      </c>
      <c r="K66" s="28">
        <v>1616</v>
      </c>
      <c r="L66" s="28">
        <v>1549</v>
      </c>
      <c r="M66" s="28">
        <v>11.070830000000001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658.85</v>
      </c>
      <c r="D67" s="37">
        <v>660.16666666666663</v>
      </c>
      <c r="E67" s="37">
        <v>643.68333333333328</v>
      </c>
      <c r="F67" s="37">
        <v>628.51666666666665</v>
      </c>
      <c r="G67" s="37">
        <v>612.0333333333333</v>
      </c>
      <c r="H67" s="37">
        <v>675.33333333333326</v>
      </c>
      <c r="I67" s="37">
        <v>691.81666666666661</v>
      </c>
      <c r="J67" s="37">
        <v>706.98333333333323</v>
      </c>
      <c r="K67" s="28">
        <v>676.65</v>
      </c>
      <c r="L67" s="28">
        <v>645</v>
      </c>
      <c r="M67" s="28">
        <v>16.20983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830.5</v>
      </c>
      <c r="D68" s="37">
        <v>835.98333333333323</v>
      </c>
      <c r="E68" s="37">
        <v>821.51666666666642</v>
      </c>
      <c r="F68" s="37">
        <v>812.53333333333319</v>
      </c>
      <c r="G68" s="37">
        <v>798.06666666666638</v>
      </c>
      <c r="H68" s="37">
        <v>844.96666666666647</v>
      </c>
      <c r="I68" s="37">
        <v>859.43333333333339</v>
      </c>
      <c r="J68" s="37">
        <v>868.41666666666652</v>
      </c>
      <c r="K68" s="28">
        <v>850.45</v>
      </c>
      <c r="L68" s="28">
        <v>827</v>
      </c>
      <c r="M68" s="28">
        <v>2.74186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379.25</v>
      </c>
      <c r="D69" s="37">
        <v>379.65000000000003</v>
      </c>
      <c r="E69" s="37">
        <v>375.05000000000007</v>
      </c>
      <c r="F69" s="37">
        <v>370.85</v>
      </c>
      <c r="G69" s="37">
        <v>366.25000000000006</v>
      </c>
      <c r="H69" s="37">
        <v>383.85000000000008</v>
      </c>
      <c r="I69" s="37">
        <v>388.4500000000001</v>
      </c>
      <c r="J69" s="37">
        <v>392.65000000000009</v>
      </c>
      <c r="K69" s="28">
        <v>384.25</v>
      </c>
      <c r="L69" s="28">
        <v>375.45</v>
      </c>
      <c r="M69" s="28">
        <v>13.208130000000001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1060.7</v>
      </c>
      <c r="D70" s="37">
        <v>1067.1666666666667</v>
      </c>
      <c r="E70" s="37">
        <v>1048.3333333333335</v>
      </c>
      <c r="F70" s="37">
        <v>1035.9666666666667</v>
      </c>
      <c r="G70" s="37">
        <v>1017.1333333333334</v>
      </c>
      <c r="H70" s="37">
        <v>1079.5333333333335</v>
      </c>
      <c r="I70" s="37">
        <v>1098.366666666667</v>
      </c>
      <c r="J70" s="37">
        <v>1110.7333333333336</v>
      </c>
      <c r="K70" s="28">
        <v>1086</v>
      </c>
      <c r="L70" s="28">
        <v>1054.8</v>
      </c>
      <c r="M70" s="28">
        <v>6.1509099999999997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379.7</v>
      </c>
      <c r="D71" s="37">
        <v>382.38333333333338</v>
      </c>
      <c r="E71" s="37">
        <v>375.76666666666677</v>
      </c>
      <c r="F71" s="37">
        <v>371.83333333333337</v>
      </c>
      <c r="G71" s="37">
        <v>365.21666666666675</v>
      </c>
      <c r="H71" s="37">
        <v>386.31666666666678</v>
      </c>
      <c r="I71" s="37">
        <v>392.93333333333345</v>
      </c>
      <c r="J71" s="37">
        <v>396.86666666666679</v>
      </c>
      <c r="K71" s="28">
        <v>389</v>
      </c>
      <c r="L71" s="28">
        <v>378.45</v>
      </c>
      <c r="M71" s="28">
        <v>29.71828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559.85</v>
      </c>
      <c r="D72" s="37">
        <v>559.53333333333342</v>
      </c>
      <c r="E72" s="37">
        <v>554.36666666666679</v>
      </c>
      <c r="F72" s="37">
        <v>548.88333333333333</v>
      </c>
      <c r="G72" s="37">
        <v>543.7166666666667</v>
      </c>
      <c r="H72" s="37">
        <v>565.01666666666688</v>
      </c>
      <c r="I72" s="37">
        <v>570.18333333333362</v>
      </c>
      <c r="J72" s="37">
        <v>575.66666666666697</v>
      </c>
      <c r="K72" s="28">
        <v>564.70000000000005</v>
      </c>
      <c r="L72" s="28">
        <v>554.04999999999995</v>
      </c>
      <c r="M72" s="28">
        <v>18.04787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1620.25</v>
      </c>
      <c r="D73" s="37">
        <v>1615.7666666666667</v>
      </c>
      <c r="E73" s="37">
        <v>1596.5333333333333</v>
      </c>
      <c r="F73" s="37">
        <v>1572.8166666666666</v>
      </c>
      <c r="G73" s="37">
        <v>1553.5833333333333</v>
      </c>
      <c r="H73" s="37">
        <v>1639.4833333333333</v>
      </c>
      <c r="I73" s="37">
        <v>1658.7166666666665</v>
      </c>
      <c r="J73" s="37">
        <v>1682.4333333333334</v>
      </c>
      <c r="K73" s="28">
        <v>1635</v>
      </c>
      <c r="L73" s="28">
        <v>1592.05</v>
      </c>
      <c r="M73" s="28">
        <v>1.3986400000000001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2278.35</v>
      </c>
      <c r="D74" s="37">
        <v>2270.8000000000002</v>
      </c>
      <c r="E74" s="37">
        <v>2252.6000000000004</v>
      </c>
      <c r="F74" s="37">
        <v>2226.8500000000004</v>
      </c>
      <c r="G74" s="37">
        <v>2208.6500000000005</v>
      </c>
      <c r="H74" s="37">
        <v>2296.5500000000002</v>
      </c>
      <c r="I74" s="37">
        <v>2314.75</v>
      </c>
      <c r="J74" s="37">
        <v>2340.5</v>
      </c>
      <c r="K74" s="28">
        <v>2289</v>
      </c>
      <c r="L74" s="28">
        <v>2245.0500000000002</v>
      </c>
      <c r="M74" s="28">
        <v>4.0195100000000004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61.4</v>
      </c>
      <c r="D75" s="37">
        <v>61.616666666666667</v>
      </c>
      <c r="E75" s="37">
        <v>60.583333333333336</v>
      </c>
      <c r="F75" s="37">
        <v>59.766666666666666</v>
      </c>
      <c r="G75" s="37">
        <v>58.733333333333334</v>
      </c>
      <c r="H75" s="37">
        <v>62.433333333333337</v>
      </c>
      <c r="I75" s="37">
        <v>63.466666666666669</v>
      </c>
      <c r="J75" s="37">
        <v>64.283333333333331</v>
      </c>
      <c r="K75" s="28">
        <v>62.65</v>
      </c>
      <c r="L75" s="28">
        <v>60.8</v>
      </c>
      <c r="M75" s="28">
        <v>23.697289999999999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4492.5</v>
      </c>
      <c r="D76" s="37">
        <v>4488.5166666666664</v>
      </c>
      <c r="E76" s="37">
        <v>4448.0333333333328</v>
      </c>
      <c r="F76" s="37">
        <v>4403.5666666666666</v>
      </c>
      <c r="G76" s="37">
        <v>4363.083333333333</v>
      </c>
      <c r="H76" s="37">
        <v>4532.9833333333327</v>
      </c>
      <c r="I76" s="37">
        <v>4573.4666666666662</v>
      </c>
      <c r="J76" s="37">
        <v>4617.9333333333325</v>
      </c>
      <c r="K76" s="28">
        <v>4529</v>
      </c>
      <c r="L76" s="28">
        <v>4444.05</v>
      </c>
      <c r="M76" s="28">
        <v>3.9598399999999998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4298.6000000000004</v>
      </c>
      <c r="D77" s="37">
        <v>4291.4666666666672</v>
      </c>
      <c r="E77" s="37">
        <v>4257.1333333333341</v>
      </c>
      <c r="F77" s="37">
        <v>4215.666666666667</v>
      </c>
      <c r="G77" s="37">
        <v>4181.3333333333339</v>
      </c>
      <c r="H77" s="37">
        <v>4332.9333333333343</v>
      </c>
      <c r="I77" s="37">
        <v>4367.2666666666664</v>
      </c>
      <c r="J77" s="37">
        <v>4408.7333333333345</v>
      </c>
      <c r="K77" s="28">
        <v>4325.8</v>
      </c>
      <c r="L77" s="28">
        <v>4250</v>
      </c>
      <c r="M77" s="28">
        <v>1.8433900000000001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2735.8</v>
      </c>
      <c r="D78" s="37">
        <v>2751.1</v>
      </c>
      <c r="E78" s="37">
        <v>2714.7</v>
      </c>
      <c r="F78" s="37">
        <v>2693.6</v>
      </c>
      <c r="G78" s="37">
        <v>2657.2</v>
      </c>
      <c r="H78" s="37">
        <v>2772.2</v>
      </c>
      <c r="I78" s="37">
        <v>2808.6000000000004</v>
      </c>
      <c r="J78" s="37">
        <v>2829.7</v>
      </c>
      <c r="K78" s="28">
        <v>2787.5</v>
      </c>
      <c r="L78" s="28">
        <v>2730</v>
      </c>
      <c r="M78" s="28">
        <v>1.16161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4192.75</v>
      </c>
      <c r="D79" s="37">
        <v>4219.583333333333</v>
      </c>
      <c r="E79" s="37">
        <v>4140.1666666666661</v>
      </c>
      <c r="F79" s="37">
        <v>4087.583333333333</v>
      </c>
      <c r="G79" s="37">
        <v>4008.1666666666661</v>
      </c>
      <c r="H79" s="37">
        <v>4272.1666666666661</v>
      </c>
      <c r="I79" s="37">
        <v>4351.5833333333321</v>
      </c>
      <c r="J79" s="37">
        <v>4404.1666666666661</v>
      </c>
      <c r="K79" s="28">
        <v>4299</v>
      </c>
      <c r="L79" s="28">
        <v>4167</v>
      </c>
      <c r="M79" s="28">
        <v>3.9074300000000002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2631.5</v>
      </c>
      <c r="D80" s="37">
        <v>2616.8333333333335</v>
      </c>
      <c r="E80" s="37">
        <v>2596.666666666667</v>
      </c>
      <c r="F80" s="37">
        <v>2561.8333333333335</v>
      </c>
      <c r="G80" s="37">
        <v>2541.666666666667</v>
      </c>
      <c r="H80" s="37">
        <v>2651.666666666667</v>
      </c>
      <c r="I80" s="37">
        <v>2671.8333333333339</v>
      </c>
      <c r="J80" s="37">
        <v>2706.666666666667</v>
      </c>
      <c r="K80" s="28">
        <v>2637</v>
      </c>
      <c r="L80" s="28">
        <v>2582</v>
      </c>
      <c r="M80" s="28">
        <v>8.29575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474.45</v>
      </c>
      <c r="D81" s="37">
        <v>472.13333333333338</v>
      </c>
      <c r="E81" s="37">
        <v>467.31666666666678</v>
      </c>
      <c r="F81" s="37">
        <v>460.18333333333339</v>
      </c>
      <c r="G81" s="37">
        <v>455.36666666666679</v>
      </c>
      <c r="H81" s="37">
        <v>479.26666666666677</v>
      </c>
      <c r="I81" s="37">
        <v>484.08333333333337</v>
      </c>
      <c r="J81" s="37">
        <v>491.21666666666675</v>
      </c>
      <c r="K81" s="28">
        <v>476.95</v>
      </c>
      <c r="L81" s="28">
        <v>465</v>
      </c>
      <c r="M81" s="28">
        <v>2.32165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1177.55</v>
      </c>
      <c r="D82" s="37">
        <v>1186.7333333333333</v>
      </c>
      <c r="E82" s="37">
        <v>1160.4666666666667</v>
      </c>
      <c r="F82" s="37">
        <v>1143.3833333333334</v>
      </c>
      <c r="G82" s="37">
        <v>1117.1166666666668</v>
      </c>
      <c r="H82" s="37">
        <v>1203.8166666666666</v>
      </c>
      <c r="I82" s="37">
        <v>1230.0833333333335</v>
      </c>
      <c r="J82" s="37">
        <v>1247.1666666666665</v>
      </c>
      <c r="K82" s="28">
        <v>1213</v>
      </c>
      <c r="L82" s="28">
        <v>1169.6500000000001</v>
      </c>
      <c r="M82" s="28">
        <v>0.73041999999999996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1586.95</v>
      </c>
      <c r="D83" s="37">
        <v>1585.0666666666666</v>
      </c>
      <c r="E83" s="37">
        <v>1573.6833333333332</v>
      </c>
      <c r="F83" s="37">
        <v>1560.4166666666665</v>
      </c>
      <c r="G83" s="37">
        <v>1549.0333333333331</v>
      </c>
      <c r="H83" s="37">
        <v>1598.3333333333333</v>
      </c>
      <c r="I83" s="37">
        <v>1609.7166666666665</v>
      </c>
      <c r="J83" s="37">
        <v>1622.9833333333333</v>
      </c>
      <c r="K83" s="28">
        <v>1596.45</v>
      </c>
      <c r="L83" s="28">
        <v>1571.8</v>
      </c>
      <c r="M83" s="28">
        <v>5.6410299999999998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156.4</v>
      </c>
      <c r="D84" s="37">
        <v>156.44999999999999</v>
      </c>
      <c r="E84" s="37">
        <v>155.14999999999998</v>
      </c>
      <c r="F84" s="37">
        <v>153.89999999999998</v>
      </c>
      <c r="G84" s="37">
        <v>152.59999999999997</v>
      </c>
      <c r="H84" s="37">
        <v>157.69999999999999</v>
      </c>
      <c r="I84" s="37">
        <v>159</v>
      </c>
      <c r="J84" s="37">
        <v>160.25</v>
      </c>
      <c r="K84" s="28">
        <v>157.75</v>
      </c>
      <c r="L84" s="28">
        <v>155.19999999999999</v>
      </c>
      <c r="M84" s="28">
        <v>13.62397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95.75</v>
      </c>
      <c r="D85" s="37">
        <v>95.95</v>
      </c>
      <c r="E85" s="37">
        <v>95.2</v>
      </c>
      <c r="F85" s="37">
        <v>94.65</v>
      </c>
      <c r="G85" s="37">
        <v>93.9</v>
      </c>
      <c r="H85" s="37">
        <v>96.5</v>
      </c>
      <c r="I85" s="37">
        <v>97.25</v>
      </c>
      <c r="J85" s="37">
        <v>97.8</v>
      </c>
      <c r="K85" s="28">
        <v>96.7</v>
      </c>
      <c r="L85" s="28">
        <v>95.4</v>
      </c>
      <c r="M85" s="28">
        <v>118.99684999999999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274.39999999999998</v>
      </c>
      <c r="D86" s="37">
        <v>275.76666666666665</v>
      </c>
      <c r="E86" s="37">
        <v>271.63333333333333</v>
      </c>
      <c r="F86" s="37">
        <v>268.86666666666667</v>
      </c>
      <c r="G86" s="37">
        <v>264.73333333333335</v>
      </c>
      <c r="H86" s="37">
        <v>278.5333333333333</v>
      </c>
      <c r="I86" s="37">
        <v>282.66666666666663</v>
      </c>
      <c r="J86" s="37">
        <v>285.43333333333328</v>
      </c>
      <c r="K86" s="28">
        <v>279.89999999999998</v>
      </c>
      <c r="L86" s="28">
        <v>273</v>
      </c>
      <c r="M86" s="28">
        <v>8.0875400000000006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164.2</v>
      </c>
      <c r="D87" s="37">
        <v>164.1</v>
      </c>
      <c r="E87" s="37">
        <v>162.5</v>
      </c>
      <c r="F87" s="37">
        <v>160.80000000000001</v>
      </c>
      <c r="G87" s="37">
        <v>159.20000000000002</v>
      </c>
      <c r="H87" s="37">
        <v>165.79999999999998</v>
      </c>
      <c r="I87" s="37">
        <v>167.39999999999995</v>
      </c>
      <c r="J87" s="37">
        <v>169.09999999999997</v>
      </c>
      <c r="K87" s="28">
        <v>165.7</v>
      </c>
      <c r="L87" s="28">
        <v>162.4</v>
      </c>
      <c r="M87" s="28">
        <v>72.275329999999997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37.5</v>
      </c>
      <c r="D88" s="37">
        <v>37.81666666666667</v>
      </c>
      <c r="E88" s="37">
        <v>37.13333333333334</v>
      </c>
      <c r="F88" s="37">
        <v>36.766666666666673</v>
      </c>
      <c r="G88" s="37">
        <v>36.083333333333343</v>
      </c>
      <c r="H88" s="37">
        <v>38.183333333333337</v>
      </c>
      <c r="I88" s="37">
        <v>38.86666666666666</v>
      </c>
      <c r="J88" s="37">
        <v>39.233333333333334</v>
      </c>
      <c r="K88" s="28">
        <v>38.5</v>
      </c>
      <c r="L88" s="28">
        <v>37.450000000000003</v>
      </c>
      <c r="M88" s="28">
        <v>91.96414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3339.3</v>
      </c>
      <c r="D89" s="37">
        <v>3362.7166666666667</v>
      </c>
      <c r="E89" s="37">
        <v>3295.5833333333335</v>
      </c>
      <c r="F89" s="37">
        <v>3251.8666666666668</v>
      </c>
      <c r="G89" s="37">
        <v>3184.7333333333336</v>
      </c>
      <c r="H89" s="37">
        <v>3406.4333333333334</v>
      </c>
      <c r="I89" s="37">
        <v>3473.5666666666666</v>
      </c>
      <c r="J89" s="37">
        <v>3517.2833333333333</v>
      </c>
      <c r="K89" s="28">
        <v>3429.85</v>
      </c>
      <c r="L89" s="28">
        <v>3319</v>
      </c>
      <c r="M89" s="28">
        <v>3.3363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443.55</v>
      </c>
      <c r="D90" s="37">
        <v>447.28333333333336</v>
      </c>
      <c r="E90" s="37">
        <v>438.4666666666667</v>
      </c>
      <c r="F90" s="37">
        <v>433.38333333333333</v>
      </c>
      <c r="G90" s="37">
        <v>424.56666666666666</v>
      </c>
      <c r="H90" s="37">
        <v>452.36666666666673</v>
      </c>
      <c r="I90" s="37">
        <v>461.18333333333345</v>
      </c>
      <c r="J90" s="37">
        <v>466.26666666666677</v>
      </c>
      <c r="K90" s="28">
        <v>456.1</v>
      </c>
      <c r="L90" s="28">
        <v>442.2</v>
      </c>
      <c r="M90" s="28">
        <v>5.9545899999999996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797.05</v>
      </c>
      <c r="D91" s="37">
        <v>796.85</v>
      </c>
      <c r="E91" s="37">
        <v>788.35</v>
      </c>
      <c r="F91" s="37">
        <v>779.65</v>
      </c>
      <c r="G91" s="37">
        <v>771.15</v>
      </c>
      <c r="H91" s="37">
        <v>805.55000000000007</v>
      </c>
      <c r="I91" s="37">
        <v>814.05000000000007</v>
      </c>
      <c r="J91" s="37">
        <v>822.75000000000011</v>
      </c>
      <c r="K91" s="28">
        <v>805.35</v>
      </c>
      <c r="L91" s="28">
        <v>788.15</v>
      </c>
      <c r="M91" s="28">
        <v>4.5321600000000002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495.9</v>
      </c>
      <c r="D92" s="37">
        <v>496.7166666666667</v>
      </c>
      <c r="E92" s="37">
        <v>490.33333333333337</v>
      </c>
      <c r="F92" s="37">
        <v>484.76666666666665</v>
      </c>
      <c r="G92" s="37">
        <v>478.38333333333333</v>
      </c>
      <c r="H92" s="37">
        <v>502.28333333333342</v>
      </c>
      <c r="I92" s="37">
        <v>508.66666666666674</v>
      </c>
      <c r="J92" s="37">
        <v>514.23333333333346</v>
      </c>
      <c r="K92" s="28">
        <v>503.1</v>
      </c>
      <c r="L92" s="28">
        <v>491.15</v>
      </c>
      <c r="M92" s="28">
        <v>1.1748799999999999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1574.4</v>
      </c>
      <c r="D93" s="37">
        <v>1579.6499999999999</v>
      </c>
      <c r="E93" s="37">
        <v>1559.7999999999997</v>
      </c>
      <c r="F93" s="37">
        <v>1545.1999999999998</v>
      </c>
      <c r="G93" s="37">
        <v>1525.3499999999997</v>
      </c>
      <c r="H93" s="37">
        <v>1594.2499999999998</v>
      </c>
      <c r="I93" s="37">
        <v>1614.0999999999997</v>
      </c>
      <c r="J93" s="37">
        <v>1628.6999999999998</v>
      </c>
      <c r="K93" s="28">
        <v>1599.5</v>
      </c>
      <c r="L93" s="28">
        <v>1565.05</v>
      </c>
      <c r="M93" s="28">
        <v>3.4104299999999999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1716.85</v>
      </c>
      <c r="D94" s="37">
        <v>1726.95</v>
      </c>
      <c r="E94" s="37">
        <v>1699.9</v>
      </c>
      <c r="F94" s="37">
        <v>1682.95</v>
      </c>
      <c r="G94" s="37">
        <v>1655.9</v>
      </c>
      <c r="H94" s="37">
        <v>1743.9</v>
      </c>
      <c r="I94" s="37">
        <v>1770.9499999999998</v>
      </c>
      <c r="J94" s="37">
        <v>1787.9</v>
      </c>
      <c r="K94" s="28">
        <v>1754</v>
      </c>
      <c r="L94" s="28">
        <v>1710</v>
      </c>
      <c r="M94" s="28">
        <v>8.9648900000000005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515.04999999999995</v>
      </c>
      <c r="D95" s="37">
        <v>520</v>
      </c>
      <c r="E95" s="37">
        <v>508.29999999999995</v>
      </c>
      <c r="F95" s="37">
        <v>501.54999999999995</v>
      </c>
      <c r="G95" s="37">
        <v>489.84999999999991</v>
      </c>
      <c r="H95" s="37">
        <v>526.75</v>
      </c>
      <c r="I95" s="37">
        <v>538.45000000000005</v>
      </c>
      <c r="J95" s="37">
        <v>545.20000000000005</v>
      </c>
      <c r="K95" s="28">
        <v>531.70000000000005</v>
      </c>
      <c r="L95" s="28">
        <v>513.25</v>
      </c>
      <c r="M95" s="28">
        <v>8.4339200000000005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270.60000000000002</v>
      </c>
      <c r="D96" s="37">
        <v>271.86666666666667</v>
      </c>
      <c r="E96" s="37">
        <v>266.73333333333335</v>
      </c>
      <c r="F96" s="37">
        <v>262.86666666666667</v>
      </c>
      <c r="G96" s="37">
        <v>257.73333333333335</v>
      </c>
      <c r="H96" s="37">
        <v>275.73333333333335</v>
      </c>
      <c r="I96" s="37">
        <v>280.86666666666667</v>
      </c>
      <c r="J96" s="37">
        <v>284.73333333333335</v>
      </c>
      <c r="K96" s="28">
        <v>277</v>
      </c>
      <c r="L96" s="28">
        <v>268</v>
      </c>
      <c r="M96" s="28">
        <v>5.6532799999999996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1102.05</v>
      </c>
      <c r="D97" s="37">
        <v>1106.0333333333333</v>
      </c>
      <c r="E97" s="37">
        <v>1077.1166666666666</v>
      </c>
      <c r="F97" s="37">
        <v>1052.1833333333332</v>
      </c>
      <c r="G97" s="37">
        <v>1023.2666666666664</v>
      </c>
      <c r="H97" s="37">
        <v>1130.9666666666667</v>
      </c>
      <c r="I97" s="37">
        <v>1159.8833333333337</v>
      </c>
      <c r="J97" s="37">
        <v>1184.8166666666668</v>
      </c>
      <c r="K97" s="28">
        <v>1134.95</v>
      </c>
      <c r="L97" s="28">
        <v>1081.0999999999999</v>
      </c>
      <c r="M97" s="28">
        <v>95.675709999999995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2046.55</v>
      </c>
      <c r="D98" s="37">
        <v>2060.5</v>
      </c>
      <c r="E98" s="37">
        <v>2027.0500000000002</v>
      </c>
      <c r="F98" s="37">
        <v>2007.5500000000002</v>
      </c>
      <c r="G98" s="37">
        <v>1974.1000000000004</v>
      </c>
      <c r="H98" s="37">
        <v>2080</v>
      </c>
      <c r="I98" s="37">
        <v>2113.4499999999998</v>
      </c>
      <c r="J98" s="37">
        <v>2132.9499999999998</v>
      </c>
      <c r="K98" s="28">
        <v>2093.9499999999998</v>
      </c>
      <c r="L98" s="28">
        <v>2041</v>
      </c>
      <c r="M98" s="28">
        <v>3.1639300000000001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1355.6</v>
      </c>
      <c r="D99" s="37">
        <v>1360.0333333333333</v>
      </c>
      <c r="E99" s="37">
        <v>1344.7166666666667</v>
      </c>
      <c r="F99" s="37">
        <v>1333.8333333333335</v>
      </c>
      <c r="G99" s="37">
        <v>1318.5166666666669</v>
      </c>
      <c r="H99" s="37">
        <v>1370.9166666666665</v>
      </c>
      <c r="I99" s="37">
        <v>1386.2333333333331</v>
      </c>
      <c r="J99" s="37">
        <v>1397.1166666666663</v>
      </c>
      <c r="K99" s="28">
        <v>1375.35</v>
      </c>
      <c r="L99" s="28">
        <v>1349.15</v>
      </c>
      <c r="M99" s="28">
        <v>103.29574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554.04999999999995</v>
      </c>
      <c r="D100" s="37">
        <v>558.31666666666661</v>
      </c>
      <c r="E100" s="37">
        <v>547.73333333333323</v>
      </c>
      <c r="F100" s="37">
        <v>541.41666666666663</v>
      </c>
      <c r="G100" s="37">
        <v>530.83333333333326</v>
      </c>
      <c r="H100" s="37">
        <v>564.63333333333321</v>
      </c>
      <c r="I100" s="37">
        <v>575.2166666666667</v>
      </c>
      <c r="J100" s="37">
        <v>581.53333333333319</v>
      </c>
      <c r="K100" s="28">
        <v>568.9</v>
      </c>
      <c r="L100" s="28">
        <v>552</v>
      </c>
      <c r="M100" s="28">
        <v>27.032710000000002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1316.3</v>
      </c>
      <c r="D101" s="37">
        <v>1318.0333333333335</v>
      </c>
      <c r="E101" s="37">
        <v>1306.0666666666671</v>
      </c>
      <c r="F101" s="37">
        <v>1295.8333333333335</v>
      </c>
      <c r="G101" s="37">
        <v>1283.866666666667</v>
      </c>
      <c r="H101" s="37">
        <v>1328.2666666666671</v>
      </c>
      <c r="I101" s="37">
        <v>1340.2333333333338</v>
      </c>
      <c r="J101" s="37">
        <v>1350.4666666666672</v>
      </c>
      <c r="K101" s="28">
        <v>1330</v>
      </c>
      <c r="L101" s="28">
        <v>1307.8</v>
      </c>
      <c r="M101" s="28">
        <v>5.1463900000000002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2294.25</v>
      </c>
      <c r="D102" s="37">
        <v>2290.9666666666667</v>
      </c>
      <c r="E102" s="37">
        <v>2276.9333333333334</v>
      </c>
      <c r="F102" s="37">
        <v>2259.6166666666668</v>
      </c>
      <c r="G102" s="37">
        <v>2245.5833333333335</v>
      </c>
      <c r="H102" s="37">
        <v>2308.2833333333333</v>
      </c>
      <c r="I102" s="37">
        <v>2322.3166666666671</v>
      </c>
      <c r="J102" s="37">
        <v>2339.6333333333332</v>
      </c>
      <c r="K102" s="28">
        <v>2305</v>
      </c>
      <c r="L102" s="28">
        <v>2273.65</v>
      </c>
      <c r="M102" s="28">
        <v>5.9873700000000003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514.15</v>
      </c>
      <c r="D103" s="37">
        <v>519.1</v>
      </c>
      <c r="E103" s="37">
        <v>508.35</v>
      </c>
      <c r="F103" s="37">
        <v>502.54999999999995</v>
      </c>
      <c r="G103" s="37">
        <v>491.79999999999995</v>
      </c>
      <c r="H103" s="37">
        <v>524.90000000000009</v>
      </c>
      <c r="I103" s="37">
        <v>535.65000000000009</v>
      </c>
      <c r="J103" s="37">
        <v>541.45000000000016</v>
      </c>
      <c r="K103" s="28">
        <v>529.85</v>
      </c>
      <c r="L103" s="28">
        <v>513.29999999999995</v>
      </c>
      <c r="M103" s="28">
        <v>238.71439000000001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1678.55</v>
      </c>
      <c r="D104" s="37">
        <v>1692.1833333333332</v>
      </c>
      <c r="E104" s="37">
        <v>1648.5166666666664</v>
      </c>
      <c r="F104" s="37">
        <v>1618.4833333333333</v>
      </c>
      <c r="G104" s="37">
        <v>1574.8166666666666</v>
      </c>
      <c r="H104" s="37">
        <v>1722.2166666666662</v>
      </c>
      <c r="I104" s="37">
        <v>1765.8833333333328</v>
      </c>
      <c r="J104" s="37">
        <v>1795.9166666666661</v>
      </c>
      <c r="K104" s="28">
        <v>1735.85</v>
      </c>
      <c r="L104" s="28">
        <v>1662.15</v>
      </c>
      <c r="M104" s="28">
        <v>9.7251499999999993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117</v>
      </c>
      <c r="D105" s="37">
        <v>118.2</v>
      </c>
      <c r="E105" s="37">
        <v>115.4</v>
      </c>
      <c r="F105" s="37">
        <v>113.8</v>
      </c>
      <c r="G105" s="37">
        <v>111</v>
      </c>
      <c r="H105" s="37">
        <v>119.80000000000001</v>
      </c>
      <c r="I105" s="37">
        <v>122.6</v>
      </c>
      <c r="J105" s="37">
        <v>124.20000000000002</v>
      </c>
      <c r="K105" s="28">
        <v>121</v>
      </c>
      <c r="L105" s="28">
        <v>116.6</v>
      </c>
      <c r="M105" s="28">
        <v>57.706429999999997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298.64999999999998</v>
      </c>
      <c r="D106" s="37">
        <v>299.7833333333333</v>
      </c>
      <c r="E106" s="37">
        <v>296.36666666666662</v>
      </c>
      <c r="F106" s="37">
        <v>294.08333333333331</v>
      </c>
      <c r="G106" s="37">
        <v>290.66666666666663</v>
      </c>
      <c r="H106" s="37">
        <v>302.06666666666661</v>
      </c>
      <c r="I106" s="37">
        <v>305.48333333333335</v>
      </c>
      <c r="J106" s="37">
        <v>307.76666666666659</v>
      </c>
      <c r="K106" s="28">
        <v>303.2</v>
      </c>
      <c r="L106" s="28">
        <v>297.5</v>
      </c>
      <c r="M106" s="28">
        <v>22.850650000000002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2126.9499999999998</v>
      </c>
      <c r="D107" s="37">
        <v>2145.3166666666666</v>
      </c>
      <c r="E107" s="37">
        <v>2101.6333333333332</v>
      </c>
      <c r="F107" s="37">
        <v>2076.3166666666666</v>
      </c>
      <c r="G107" s="37">
        <v>2032.6333333333332</v>
      </c>
      <c r="H107" s="37">
        <v>2170.6333333333332</v>
      </c>
      <c r="I107" s="37">
        <v>2214.3166666666666</v>
      </c>
      <c r="J107" s="37">
        <v>2239.6333333333332</v>
      </c>
      <c r="K107" s="28">
        <v>2189</v>
      </c>
      <c r="L107" s="28">
        <v>2120</v>
      </c>
      <c r="M107" s="28">
        <v>35.208280000000002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345.35</v>
      </c>
      <c r="D108" s="37">
        <v>346.93333333333334</v>
      </c>
      <c r="E108" s="37">
        <v>339.9666666666667</v>
      </c>
      <c r="F108" s="37">
        <v>334.58333333333337</v>
      </c>
      <c r="G108" s="37">
        <v>327.61666666666673</v>
      </c>
      <c r="H108" s="37">
        <v>352.31666666666666</v>
      </c>
      <c r="I108" s="37">
        <v>359.28333333333325</v>
      </c>
      <c r="J108" s="37">
        <v>364.66666666666663</v>
      </c>
      <c r="K108" s="28">
        <v>353.9</v>
      </c>
      <c r="L108" s="28">
        <v>341.55</v>
      </c>
      <c r="M108" s="28">
        <v>19.249849999999999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2206.4</v>
      </c>
      <c r="D109" s="37">
        <v>2211.5666666666671</v>
      </c>
      <c r="E109" s="37">
        <v>2180.8333333333339</v>
      </c>
      <c r="F109" s="37">
        <v>2155.2666666666669</v>
      </c>
      <c r="G109" s="37">
        <v>2124.5333333333338</v>
      </c>
      <c r="H109" s="37">
        <v>2237.1333333333341</v>
      </c>
      <c r="I109" s="37">
        <v>2267.8666666666668</v>
      </c>
      <c r="J109" s="37">
        <v>2293.4333333333343</v>
      </c>
      <c r="K109" s="28">
        <v>2242.3000000000002</v>
      </c>
      <c r="L109" s="28">
        <v>2186</v>
      </c>
      <c r="M109" s="28">
        <v>48.401220000000002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747.65</v>
      </c>
      <c r="D110" s="37">
        <v>750.80000000000007</v>
      </c>
      <c r="E110" s="37">
        <v>742.75000000000011</v>
      </c>
      <c r="F110" s="37">
        <v>737.85</v>
      </c>
      <c r="G110" s="37">
        <v>729.80000000000007</v>
      </c>
      <c r="H110" s="37">
        <v>755.70000000000016</v>
      </c>
      <c r="I110" s="37">
        <v>763.75000000000011</v>
      </c>
      <c r="J110" s="37">
        <v>768.6500000000002</v>
      </c>
      <c r="K110" s="28">
        <v>758.85</v>
      </c>
      <c r="L110" s="28">
        <v>745.9</v>
      </c>
      <c r="M110" s="28">
        <v>144.11607000000001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1318</v>
      </c>
      <c r="D111" s="37">
        <v>1327.1833333333334</v>
      </c>
      <c r="E111" s="37">
        <v>1304.3666666666668</v>
      </c>
      <c r="F111" s="37">
        <v>1290.7333333333333</v>
      </c>
      <c r="G111" s="37">
        <v>1267.9166666666667</v>
      </c>
      <c r="H111" s="37">
        <v>1340.8166666666668</v>
      </c>
      <c r="I111" s="37">
        <v>1363.6333333333334</v>
      </c>
      <c r="J111" s="37">
        <v>1377.2666666666669</v>
      </c>
      <c r="K111" s="28">
        <v>1350</v>
      </c>
      <c r="L111" s="28">
        <v>1313.55</v>
      </c>
      <c r="M111" s="28">
        <v>23.715440000000001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524.1</v>
      </c>
      <c r="D112" s="37">
        <v>525.35</v>
      </c>
      <c r="E112" s="37">
        <v>517.95000000000005</v>
      </c>
      <c r="F112" s="37">
        <v>511.80000000000007</v>
      </c>
      <c r="G112" s="37">
        <v>504.40000000000009</v>
      </c>
      <c r="H112" s="37">
        <v>531.5</v>
      </c>
      <c r="I112" s="37">
        <v>538.89999999999986</v>
      </c>
      <c r="J112" s="37">
        <v>545.04999999999995</v>
      </c>
      <c r="K112" s="28">
        <v>532.75</v>
      </c>
      <c r="L112" s="28">
        <v>519.20000000000005</v>
      </c>
      <c r="M112" s="28">
        <v>10.476599999999999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597.20000000000005</v>
      </c>
      <c r="D113" s="37">
        <v>595.13333333333333</v>
      </c>
      <c r="E113" s="37">
        <v>590.2166666666667</v>
      </c>
      <c r="F113" s="37">
        <v>583.23333333333335</v>
      </c>
      <c r="G113" s="37">
        <v>578.31666666666672</v>
      </c>
      <c r="H113" s="37">
        <v>602.11666666666667</v>
      </c>
      <c r="I113" s="37">
        <v>607.03333333333342</v>
      </c>
      <c r="J113" s="37">
        <v>614.01666666666665</v>
      </c>
      <c r="K113" s="28">
        <v>600.04999999999995</v>
      </c>
      <c r="L113" s="28">
        <v>588.15</v>
      </c>
      <c r="M113" s="28">
        <v>4.9108499999999999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40.049999999999997</v>
      </c>
      <c r="D114" s="37">
        <v>40.299999999999997</v>
      </c>
      <c r="E114" s="37">
        <v>39.699999999999996</v>
      </c>
      <c r="F114" s="37">
        <v>39.35</v>
      </c>
      <c r="G114" s="37">
        <v>38.75</v>
      </c>
      <c r="H114" s="37">
        <v>40.649999999999991</v>
      </c>
      <c r="I114" s="37">
        <v>41.249999999999986</v>
      </c>
      <c r="J114" s="37">
        <v>41.599999999999987</v>
      </c>
      <c r="K114" s="28">
        <v>40.9</v>
      </c>
      <c r="L114" s="28">
        <v>39.950000000000003</v>
      </c>
      <c r="M114" s="28">
        <v>190.26852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261.10000000000002</v>
      </c>
      <c r="D115" s="37">
        <v>260.88333333333338</v>
      </c>
      <c r="E115" s="37">
        <v>258.76666666666677</v>
      </c>
      <c r="F115" s="37">
        <v>256.43333333333339</v>
      </c>
      <c r="G115" s="37">
        <v>254.31666666666678</v>
      </c>
      <c r="H115" s="37">
        <v>263.21666666666675</v>
      </c>
      <c r="I115" s="37">
        <v>265.33333333333343</v>
      </c>
      <c r="J115" s="37">
        <v>267.66666666666674</v>
      </c>
      <c r="K115" s="28">
        <v>263</v>
      </c>
      <c r="L115" s="28">
        <v>258.55</v>
      </c>
      <c r="M115" s="28">
        <v>156.71272999999999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4823.2</v>
      </c>
      <c r="D116" s="37">
        <v>4809.416666666667</v>
      </c>
      <c r="E116" s="37">
        <v>4753.8333333333339</v>
      </c>
      <c r="F116" s="37">
        <v>4684.4666666666672</v>
      </c>
      <c r="G116" s="37">
        <v>4628.8833333333341</v>
      </c>
      <c r="H116" s="37">
        <v>4878.7833333333338</v>
      </c>
      <c r="I116" s="37">
        <v>4934.3666666666677</v>
      </c>
      <c r="J116" s="37">
        <v>5003.7333333333336</v>
      </c>
      <c r="K116" s="28">
        <v>4865</v>
      </c>
      <c r="L116" s="28">
        <v>4740.05</v>
      </c>
      <c r="M116" s="28">
        <v>0.66418999999999995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161.6</v>
      </c>
      <c r="D117" s="37">
        <v>162.54999999999998</v>
      </c>
      <c r="E117" s="37">
        <v>159.19999999999996</v>
      </c>
      <c r="F117" s="37">
        <v>156.79999999999998</v>
      </c>
      <c r="G117" s="37">
        <v>153.44999999999996</v>
      </c>
      <c r="H117" s="37">
        <v>164.94999999999996</v>
      </c>
      <c r="I117" s="37">
        <v>168.29999999999998</v>
      </c>
      <c r="J117" s="37">
        <v>170.69999999999996</v>
      </c>
      <c r="K117" s="28">
        <v>165.9</v>
      </c>
      <c r="L117" s="28">
        <v>160.15</v>
      </c>
      <c r="M117" s="28">
        <v>8.4407099999999993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240.9</v>
      </c>
      <c r="D118" s="37">
        <v>243.6</v>
      </c>
      <c r="E118" s="37">
        <v>237.29999999999998</v>
      </c>
      <c r="F118" s="37">
        <v>233.7</v>
      </c>
      <c r="G118" s="37">
        <v>227.39999999999998</v>
      </c>
      <c r="H118" s="37">
        <v>247.2</v>
      </c>
      <c r="I118" s="37">
        <v>253.5</v>
      </c>
      <c r="J118" s="37">
        <v>257.10000000000002</v>
      </c>
      <c r="K118" s="28">
        <v>249.9</v>
      </c>
      <c r="L118" s="28">
        <v>240</v>
      </c>
      <c r="M118" s="28">
        <v>49.118409999999997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134.35</v>
      </c>
      <c r="D119" s="37">
        <v>134.75</v>
      </c>
      <c r="E119" s="37">
        <v>133.44999999999999</v>
      </c>
      <c r="F119" s="37">
        <v>132.54999999999998</v>
      </c>
      <c r="G119" s="37">
        <v>131.24999999999997</v>
      </c>
      <c r="H119" s="37">
        <v>135.65</v>
      </c>
      <c r="I119" s="37">
        <v>136.95000000000002</v>
      </c>
      <c r="J119" s="37">
        <v>137.85000000000002</v>
      </c>
      <c r="K119" s="28">
        <v>136.05000000000001</v>
      </c>
      <c r="L119" s="28">
        <v>133.85</v>
      </c>
      <c r="M119" s="28">
        <v>91.187420000000003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755.2</v>
      </c>
      <c r="D120" s="37">
        <v>757.4</v>
      </c>
      <c r="E120" s="37">
        <v>748.8</v>
      </c>
      <c r="F120" s="37">
        <v>742.4</v>
      </c>
      <c r="G120" s="37">
        <v>733.8</v>
      </c>
      <c r="H120" s="37">
        <v>763.8</v>
      </c>
      <c r="I120" s="37">
        <v>772.40000000000009</v>
      </c>
      <c r="J120" s="37">
        <v>778.8</v>
      </c>
      <c r="K120" s="28">
        <v>766</v>
      </c>
      <c r="L120" s="28">
        <v>751</v>
      </c>
      <c r="M120" s="28">
        <v>13.61764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22.4</v>
      </c>
      <c r="D121" s="37">
        <v>22.333333333333332</v>
      </c>
      <c r="E121" s="37">
        <v>22.016666666666666</v>
      </c>
      <c r="F121" s="37">
        <v>21.633333333333333</v>
      </c>
      <c r="G121" s="37">
        <v>21.316666666666666</v>
      </c>
      <c r="H121" s="37">
        <v>22.716666666666665</v>
      </c>
      <c r="I121" s="37">
        <v>23.033333333333335</v>
      </c>
      <c r="J121" s="37">
        <v>23.416666666666664</v>
      </c>
      <c r="K121" s="28">
        <v>22.65</v>
      </c>
      <c r="L121" s="28">
        <v>21.95</v>
      </c>
      <c r="M121" s="28">
        <v>135.93912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376.7</v>
      </c>
      <c r="D122" s="37">
        <v>378.5333333333333</v>
      </c>
      <c r="E122" s="37">
        <v>374.31666666666661</v>
      </c>
      <c r="F122" s="37">
        <v>371.93333333333328</v>
      </c>
      <c r="G122" s="37">
        <v>367.71666666666658</v>
      </c>
      <c r="H122" s="37">
        <v>380.91666666666663</v>
      </c>
      <c r="I122" s="37">
        <v>385.13333333333333</v>
      </c>
      <c r="J122" s="37">
        <v>387.51666666666665</v>
      </c>
      <c r="K122" s="28">
        <v>382.75</v>
      </c>
      <c r="L122" s="28">
        <v>376.15</v>
      </c>
      <c r="M122" s="28">
        <v>19.300470000000001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215</v>
      </c>
      <c r="D123" s="37">
        <v>215.91666666666666</v>
      </c>
      <c r="E123" s="37">
        <v>213.58333333333331</v>
      </c>
      <c r="F123" s="37">
        <v>212.16666666666666</v>
      </c>
      <c r="G123" s="37">
        <v>209.83333333333331</v>
      </c>
      <c r="H123" s="37">
        <v>217.33333333333331</v>
      </c>
      <c r="I123" s="37">
        <v>219.66666666666663</v>
      </c>
      <c r="J123" s="37">
        <v>221.08333333333331</v>
      </c>
      <c r="K123" s="28">
        <v>218.25</v>
      </c>
      <c r="L123" s="28">
        <v>214.5</v>
      </c>
      <c r="M123" s="28">
        <v>17.80462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959.85</v>
      </c>
      <c r="D124" s="37">
        <v>968.31666666666661</v>
      </c>
      <c r="E124" s="37">
        <v>948.63333333333321</v>
      </c>
      <c r="F124" s="37">
        <v>937.41666666666663</v>
      </c>
      <c r="G124" s="37">
        <v>917.73333333333323</v>
      </c>
      <c r="H124" s="37">
        <v>979.53333333333319</v>
      </c>
      <c r="I124" s="37">
        <v>999.21666666666658</v>
      </c>
      <c r="J124" s="37">
        <v>1010.4333333333332</v>
      </c>
      <c r="K124" s="28">
        <v>988</v>
      </c>
      <c r="L124" s="28">
        <v>957.1</v>
      </c>
      <c r="M124" s="28">
        <v>19.428930000000001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4656.05</v>
      </c>
      <c r="D125" s="37">
        <v>4642</v>
      </c>
      <c r="E125" s="37">
        <v>4589.05</v>
      </c>
      <c r="F125" s="37">
        <v>4522.05</v>
      </c>
      <c r="G125" s="37">
        <v>4469.1000000000004</v>
      </c>
      <c r="H125" s="37">
        <v>4709</v>
      </c>
      <c r="I125" s="37">
        <v>4761.9500000000007</v>
      </c>
      <c r="J125" s="37">
        <v>4828.95</v>
      </c>
      <c r="K125" s="28">
        <v>4694.95</v>
      </c>
      <c r="L125" s="28">
        <v>4575</v>
      </c>
      <c r="M125" s="28">
        <v>2.8719700000000001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1585.45</v>
      </c>
      <c r="D126" s="37">
        <v>1592.8500000000001</v>
      </c>
      <c r="E126" s="37">
        <v>1575.0000000000002</v>
      </c>
      <c r="F126" s="37">
        <v>1564.5500000000002</v>
      </c>
      <c r="G126" s="37">
        <v>1546.7000000000003</v>
      </c>
      <c r="H126" s="37">
        <v>1603.3000000000002</v>
      </c>
      <c r="I126" s="37">
        <v>1621.15</v>
      </c>
      <c r="J126" s="37">
        <v>1631.6000000000001</v>
      </c>
      <c r="K126" s="28">
        <v>1610.7</v>
      </c>
      <c r="L126" s="28">
        <v>1582.4</v>
      </c>
      <c r="M126" s="28">
        <v>81.342449999999999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1916.1</v>
      </c>
      <c r="D127" s="37">
        <v>1922.1000000000001</v>
      </c>
      <c r="E127" s="37">
        <v>1899.2000000000003</v>
      </c>
      <c r="F127" s="37">
        <v>1882.3000000000002</v>
      </c>
      <c r="G127" s="37">
        <v>1859.4000000000003</v>
      </c>
      <c r="H127" s="37">
        <v>1939.0000000000002</v>
      </c>
      <c r="I127" s="37">
        <v>1961.9000000000003</v>
      </c>
      <c r="J127" s="37">
        <v>1978.8000000000002</v>
      </c>
      <c r="K127" s="28">
        <v>1945</v>
      </c>
      <c r="L127" s="28">
        <v>1905.2</v>
      </c>
      <c r="M127" s="28">
        <v>4.4834699999999996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1027.45</v>
      </c>
      <c r="D128" s="37">
        <v>1023.9666666666667</v>
      </c>
      <c r="E128" s="37">
        <v>1013.4833333333333</v>
      </c>
      <c r="F128" s="37">
        <v>999.51666666666665</v>
      </c>
      <c r="G128" s="37">
        <v>989.0333333333333</v>
      </c>
      <c r="H128" s="37">
        <v>1037.9333333333334</v>
      </c>
      <c r="I128" s="37">
        <v>1048.416666666667</v>
      </c>
      <c r="J128" s="37">
        <v>1062.3833333333334</v>
      </c>
      <c r="K128" s="28">
        <v>1034.45</v>
      </c>
      <c r="L128" s="28">
        <v>1010</v>
      </c>
      <c r="M128" s="28">
        <v>4.0964099999999997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343.7</v>
      </c>
      <c r="D129" s="37">
        <v>346.56666666666666</v>
      </c>
      <c r="E129" s="37">
        <v>339.13333333333333</v>
      </c>
      <c r="F129" s="37">
        <v>334.56666666666666</v>
      </c>
      <c r="G129" s="37">
        <v>327.13333333333333</v>
      </c>
      <c r="H129" s="37">
        <v>351.13333333333333</v>
      </c>
      <c r="I129" s="37">
        <v>358.56666666666661</v>
      </c>
      <c r="J129" s="37">
        <v>363.13333333333333</v>
      </c>
      <c r="K129" s="28">
        <v>354</v>
      </c>
      <c r="L129" s="28">
        <v>342</v>
      </c>
      <c r="M129" s="28">
        <v>3.4073600000000002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723.4</v>
      </c>
      <c r="D130" s="37">
        <v>727.48333333333323</v>
      </c>
      <c r="E130" s="37">
        <v>717.96666666666647</v>
      </c>
      <c r="F130" s="37">
        <v>712.53333333333319</v>
      </c>
      <c r="G130" s="37">
        <v>703.01666666666642</v>
      </c>
      <c r="H130" s="37">
        <v>732.91666666666652</v>
      </c>
      <c r="I130" s="37">
        <v>742.43333333333317</v>
      </c>
      <c r="J130" s="37">
        <v>747.86666666666656</v>
      </c>
      <c r="K130" s="28">
        <v>737</v>
      </c>
      <c r="L130" s="28">
        <v>722.05</v>
      </c>
      <c r="M130" s="28">
        <v>22.442620000000002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537.85</v>
      </c>
      <c r="D131" s="37">
        <v>537.83333333333337</v>
      </c>
      <c r="E131" s="37">
        <v>533.01666666666677</v>
      </c>
      <c r="F131" s="37">
        <v>528.18333333333339</v>
      </c>
      <c r="G131" s="37">
        <v>523.36666666666679</v>
      </c>
      <c r="H131" s="37">
        <v>542.66666666666674</v>
      </c>
      <c r="I131" s="37">
        <v>547.48333333333335</v>
      </c>
      <c r="J131" s="37">
        <v>552.31666666666672</v>
      </c>
      <c r="K131" s="28">
        <v>542.65</v>
      </c>
      <c r="L131" s="28">
        <v>533</v>
      </c>
      <c r="M131" s="28">
        <v>47.470730000000003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574.35</v>
      </c>
      <c r="D132" s="37">
        <v>579.76666666666665</v>
      </c>
      <c r="E132" s="37">
        <v>565.5333333333333</v>
      </c>
      <c r="F132" s="37">
        <v>556.7166666666667</v>
      </c>
      <c r="G132" s="37">
        <v>542.48333333333335</v>
      </c>
      <c r="H132" s="37">
        <v>588.58333333333326</v>
      </c>
      <c r="I132" s="37">
        <v>602.81666666666661</v>
      </c>
      <c r="J132" s="37">
        <v>611.63333333333321</v>
      </c>
      <c r="K132" s="28">
        <v>594</v>
      </c>
      <c r="L132" s="28">
        <v>570.95000000000005</v>
      </c>
      <c r="M132" s="28">
        <v>53.494860000000003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1727.75</v>
      </c>
      <c r="D133" s="37">
        <v>1732.6833333333334</v>
      </c>
      <c r="E133" s="37">
        <v>1716.4666666666667</v>
      </c>
      <c r="F133" s="37">
        <v>1705.1833333333334</v>
      </c>
      <c r="G133" s="37">
        <v>1688.9666666666667</v>
      </c>
      <c r="H133" s="37">
        <v>1743.9666666666667</v>
      </c>
      <c r="I133" s="37">
        <v>1760.1833333333334</v>
      </c>
      <c r="J133" s="37">
        <v>1771.4666666666667</v>
      </c>
      <c r="K133" s="28">
        <v>1748.9</v>
      </c>
      <c r="L133" s="28">
        <v>1721.4</v>
      </c>
      <c r="M133" s="28">
        <v>22.560379999999999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88.65</v>
      </c>
      <c r="D134" s="37">
        <v>89.283333333333346</v>
      </c>
      <c r="E134" s="37">
        <v>86.366666666666688</v>
      </c>
      <c r="F134" s="37">
        <v>84.083333333333343</v>
      </c>
      <c r="G134" s="37">
        <v>81.166666666666686</v>
      </c>
      <c r="H134" s="37">
        <v>91.566666666666691</v>
      </c>
      <c r="I134" s="37">
        <v>94.483333333333348</v>
      </c>
      <c r="J134" s="37">
        <v>96.766666666666694</v>
      </c>
      <c r="K134" s="28">
        <v>92.2</v>
      </c>
      <c r="L134" s="28">
        <v>87</v>
      </c>
      <c r="M134" s="28">
        <v>497.01769000000002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4101.3999999999996</v>
      </c>
      <c r="D135" s="37">
        <v>4148.6499999999996</v>
      </c>
      <c r="E135" s="37">
        <v>3991.3499999999995</v>
      </c>
      <c r="F135" s="37">
        <v>3881.2999999999997</v>
      </c>
      <c r="G135" s="37">
        <v>3723.9999999999995</v>
      </c>
      <c r="H135" s="37">
        <v>4258.6999999999989</v>
      </c>
      <c r="I135" s="37">
        <v>4415.9999999999982</v>
      </c>
      <c r="J135" s="37">
        <v>4526.0499999999993</v>
      </c>
      <c r="K135" s="28">
        <v>4305.95</v>
      </c>
      <c r="L135" s="28">
        <v>4038.6</v>
      </c>
      <c r="M135" s="28">
        <v>9.80185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374.8</v>
      </c>
      <c r="D136" s="37">
        <v>377.31666666666666</v>
      </c>
      <c r="E136" s="37">
        <v>371.48333333333335</v>
      </c>
      <c r="F136" s="37">
        <v>368.16666666666669</v>
      </c>
      <c r="G136" s="37">
        <v>362.33333333333337</v>
      </c>
      <c r="H136" s="37">
        <v>380.63333333333333</v>
      </c>
      <c r="I136" s="37">
        <v>386.4666666666667</v>
      </c>
      <c r="J136" s="37">
        <v>389.7833333333333</v>
      </c>
      <c r="K136" s="28">
        <v>383.15</v>
      </c>
      <c r="L136" s="28">
        <v>374</v>
      </c>
      <c r="M136" s="28">
        <v>20.76071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5093.8500000000004</v>
      </c>
      <c r="D137" s="37">
        <v>5096.6166666666668</v>
      </c>
      <c r="E137" s="37">
        <v>4999.2333333333336</v>
      </c>
      <c r="F137" s="37">
        <v>4904.6166666666668</v>
      </c>
      <c r="G137" s="37">
        <v>4807.2333333333336</v>
      </c>
      <c r="H137" s="37">
        <v>5191.2333333333336</v>
      </c>
      <c r="I137" s="37">
        <v>5288.6166666666668</v>
      </c>
      <c r="J137" s="37">
        <v>5383.2333333333336</v>
      </c>
      <c r="K137" s="28">
        <v>5194</v>
      </c>
      <c r="L137" s="28">
        <v>5002</v>
      </c>
      <c r="M137" s="28">
        <v>6.9131600000000004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1694.35</v>
      </c>
      <c r="D138" s="37">
        <v>1700.3833333333332</v>
      </c>
      <c r="E138" s="37">
        <v>1684.3666666666663</v>
      </c>
      <c r="F138" s="37">
        <v>1674.3833333333332</v>
      </c>
      <c r="G138" s="37">
        <v>1658.3666666666663</v>
      </c>
      <c r="H138" s="37">
        <v>1710.3666666666663</v>
      </c>
      <c r="I138" s="37">
        <v>1726.3833333333332</v>
      </c>
      <c r="J138" s="37">
        <v>1736.3666666666663</v>
      </c>
      <c r="K138" s="28">
        <v>1716.4</v>
      </c>
      <c r="L138" s="28">
        <v>1690.4</v>
      </c>
      <c r="M138" s="28">
        <v>14.74689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607.85</v>
      </c>
      <c r="D139" s="37">
        <v>611.43333333333339</v>
      </c>
      <c r="E139" s="37">
        <v>600.56666666666683</v>
      </c>
      <c r="F139" s="37">
        <v>593.28333333333342</v>
      </c>
      <c r="G139" s="37">
        <v>582.41666666666686</v>
      </c>
      <c r="H139" s="37">
        <v>618.71666666666681</v>
      </c>
      <c r="I139" s="37">
        <v>629.58333333333337</v>
      </c>
      <c r="J139" s="37">
        <v>636.86666666666679</v>
      </c>
      <c r="K139" s="28">
        <v>622.29999999999995</v>
      </c>
      <c r="L139" s="28">
        <v>604.15</v>
      </c>
      <c r="M139" s="28">
        <v>14.0769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754.2</v>
      </c>
      <c r="D140" s="37">
        <v>762.26666666666677</v>
      </c>
      <c r="E140" s="37">
        <v>740.58333333333348</v>
      </c>
      <c r="F140" s="37">
        <v>726.9666666666667</v>
      </c>
      <c r="G140" s="37">
        <v>705.28333333333342</v>
      </c>
      <c r="H140" s="37">
        <v>775.88333333333355</v>
      </c>
      <c r="I140" s="37">
        <v>797.56666666666672</v>
      </c>
      <c r="J140" s="37">
        <v>811.18333333333362</v>
      </c>
      <c r="K140" s="28">
        <v>783.95</v>
      </c>
      <c r="L140" s="28">
        <v>748.65</v>
      </c>
      <c r="M140" s="28">
        <v>11.61567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69143.850000000006</v>
      </c>
      <c r="D141" s="37">
        <v>69122.95</v>
      </c>
      <c r="E141" s="37">
        <v>68620.899999999994</v>
      </c>
      <c r="F141" s="37">
        <v>68097.95</v>
      </c>
      <c r="G141" s="37">
        <v>67595.899999999994</v>
      </c>
      <c r="H141" s="37">
        <v>69645.899999999994</v>
      </c>
      <c r="I141" s="37">
        <v>70147.950000000012</v>
      </c>
      <c r="J141" s="37">
        <v>70670.899999999994</v>
      </c>
      <c r="K141" s="28">
        <v>69625</v>
      </c>
      <c r="L141" s="28">
        <v>68600</v>
      </c>
      <c r="M141" s="28">
        <v>6.2780000000000002E-2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823.85</v>
      </c>
      <c r="D142" s="37">
        <v>826.83333333333337</v>
      </c>
      <c r="E142" s="37">
        <v>815.01666666666677</v>
      </c>
      <c r="F142" s="37">
        <v>806.18333333333339</v>
      </c>
      <c r="G142" s="37">
        <v>794.36666666666679</v>
      </c>
      <c r="H142" s="37">
        <v>835.66666666666674</v>
      </c>
      <c r="I142" s="37">
        <v>847.48333333333335</v>
      </c>
      <c r="J142" s="37">
        <v>856.31666666666672</v>
      </c>
      <c r="K142" s="28">
        <v>838.65</v>
      </c>
      <c r="L142" s="28">
        <v>818</v>
      </c>
      <c r="M142" s="28">
        <v>3.8097599999999998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176.6</v>
      </c>
      <c r="D143" s="37">
        <v>177.6</v>
      </c>
      <c r="E143" s="37">
        <v>174.75</v>
      </c>
      <c r="F143" s="37">
        <v>172.9</v>
      </c>
      <c r="G143" s="37">
        <v>170.05</v>
      </c>
      <c r="H143" s="37">
        <v>179.45</v>
      </c>
      <c r="I143" s="37">
        <v>182.29999999999995</v>
      </c>
      <c r="J143" s="37">
        <v>184.14999999999998</v>
      </c>
      <c r="K143" s="28">
        <v>180.45</v>
      </c>
      <c r="L143" s="28">
        <v>175.75</v>
      </c>
      <c r="M143" s="28">
        <v>30.98826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920.65</v>
      </c>
      <c r="D144" s="37">
        <v>912.25</v>
      </c>
      <c r="E144" s="37">
        <v>897.45</v>
      </c>
      <c r="F144" s="37">
        <v>874.25</v>
      </c>
      <c r="G144" s="37">
        <v>859.45</v>
      </c>
      <c r="H144" s="37">
        <v>935.45</v>
      </c>
      <c r="I144" s="37">
        <v>950.25</v>
      </c>
      <c r="J144" s="37">
        <v>973.45</v>
      </c>
      <c r="K144" s="28">
        <v>927.05</v>
      </c>
      <c r="L144" s="28">
        <v>889.05</v>
      </c>
      <c r="M144" s="28">
        <v>49.249049999999997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118.7</v>
      </c>
      <c r="D145" s="37">
        <v>119.51666666666667</v>
      </c>
      <c r="E145" s="37">
        <v>117.68333333333334</v>
      </c>
      <c r="F145" s="37">
        <v>116.66666666666667</v>
      </c>
      <c r="G145" s="37">
        <v>114.83333333333334</v>
      </c>
      <c r="H145" s="37">
        <v>120.53333333333333</v>
      </c>
      <c r="I145" s="37">
        <v>122.36666666666667</v>
      </c>
      <c r="J145" s="37">
        <v>123.38333333333333</v>
      </c>
      <c r="K145" s="28">
        <v>121.35</v>
      </c>
      <c r="L145" s="28">
        <v>118.5</v>
      </c>
      <c r="M145" s="28">
        <v>32.69444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523.20000000000005</v>
      </c>
      <c r="D146" s="37">
        <v>519.18333333333339</v>
      </c>
      <c r="E146" s="37">
        <v>513.01666666666677</v>
      </c>
      <c r="F146" s="37">
        <v>502.83333333333337</v>
      </c>
      <c r="G146" s="37">
        <v>496.66666666666674</v>
      </c>
      <c r="H146" s="37">
        <v>529.36666666666679</v>
      </c>
      <c r="I146" s="37">
        <v>535.5333333333333</v>
      </c>
      <c r="J146" s="37">
        <v>545.71666666666681</v>
      </c>
      <c r="K146" s="28">
        <v>525.35</v>
      </c>
      <c r="L146" s="28">
        <v>509</v>
      </c>
      <c r="M146" s="28">
        <v>18.31082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7904.5</v>
      </c>
      <c r="D147" s="37">
        <v>7884.05</v>
      </c>
      <c r="E147" s="37">
        <v>7751.4500000000007</v>
      </c>
      <c r="F147" s="37">
        <v>7598.4000000000005</v>
      </c>
      <c r="G147" s="37">
        <v>7465.8000000000011</v>
      </c>
      <c r="H147" s="37">
        <v>8037.1</v>
      </c>
      <c r="I147" s="37">
        <v>8169.7000000000007</v>
      </c>
      <c r="J147" s="37">
        <v>8322.75</v>
      </c>
      <c r="K147" s="28">
        <v>8016.65</v>
      </c>
      <c r="L147" s="28">
        <v>7731</v>
      </c>
      <c r="M147" s="28">
        <v>9.6081800000000008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741</v>
      </c>
      <c r="D148" s="37">
        <v>748.33333333333337</v>
      </c>
      <c r="E148" s="37">
        <v>727.66666666666674</v>
      </c>
      <c r="F148" s="37">
        <v>714.33333333333337</v>
      </c>
      <c r="G148" s="37">
        <v>693.66666666666674</v>
      </c>
      <c r="H148" s="37">
        <v>761.66666666666674</v>
      </c>
      <c r="I148" s="37">
        <v>782.33333333333348</v>
      </c>
      <c r="J148" s="37">
        <v>795.66666666666674</v>
      </c>
      <c r="K148" s="28">
        <v>769</v>
      </c>
      <c r="L148" s="28">
        <v>735</v>
      </c>
      <c r="M148" s="28">
        <v>5.1372499999999999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3871.3</v>
      </c>
      <c r="D149" s="37">
        <v>3820.4833333333336</v>
      </c>
      <c r="E149" s="37">
        <v>3743.2166666666672</v>
      </c>
      <c r="F149" s="37">
        <v>3615.1333333333337</v>
      </c>
      <c r="G149" s="37">
        <v>3537.8666666666672</v>
      </c>
      <c r="H149" s="37">
        <v>3948.5666666666671</v>
      </c>
      <c r="I149" s="37">
        <v>4025.8333333333335</v>
      </c>
      <c r="J149" s="37">
        <v>4153.916666666667</v>
      </c>
      <c r="K149" s="28">
        <v>3897.75</v>
      </c>
      <c r="L149" s="28">
        <v>3692.4</v>
      </c>
      <c r="M149" s="28">
        <v>17.044170000000001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2895.85</v>
      </c>
      <c r="D150" s="37">
        <v>2900.6166666666668</v>
      </c>
      <c r="E150" s="37">
        <v>2861.2333333333336</v>
      </c>
      <c r="F150" s="37">
        <v>2826.6166666666668</v>
      </c>
      <c r="G150" s="37">
        <v>2787.2333333333336</v>
      </c>
      <c r="H150" s="37">
        <v>2935.2333333333336</v>
      </c>
      <c r="I150" s="37">
        <v>2974.6166666666668</v>
      </c>
      <c r="J150" s="37">
        <v>3009.2333333333336</v>
      </c>
      <c r="K150" s="28">
        <v>2940</v>
      </c>
      <c r="L150" s="28">
        <v>2866</v>
      </c>
      <c r="M150" s="28">
        <v>3.5685099999999998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1312.25</v>
      </c>
      <c r="D151" s="37">
        <v>1320.3333333333333</v>
      </c>
      <c r="E151" s="37">
        <v>1301.5666666666666</v>
      </c>
      <c r="F151" s="37">
        <v>1290.8833333333334</v>
      </c>
      <c r="G151" s="37">
        <v>1272.1166666666668</v>
      </c>
      <c r="H151" s="37">
        <v>1331.0166666666664</v>
      </c>
      <c r="I151" s="37">
        <v>1349.7833333333333</v>
      </c>
      <c r="J151" s="37">
        <v>1360.4666666666662</v>
      </c>
      <c r="K151" s="28">
        <v>1339.1</v>
      </c>
      <c r="L151" s="28">
        <v>1309.6500000000001</v>
      </c>
      <c r="M151" s="28">
        <v>3.0076900000000002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785</v>
      </c>
      <c r="D152" s="37">
        <v>780.83333333333337</v>
      </c>
      <c r="E152" s="37">
        <v>771.66666666666674</v>
      </c>
      <c r="F152" s="37">
        <v>758.33333333333337</v>
      </c>
      <c r="G152" s="37">
        <v>749.16666666666674</v>
      </c>
      <c r="H152" s="37">
        <v>794.16666666666674</v>
      </c>
      <c r="I152" s="37">
        <v>803.33333333333348</v>
      </c>
      <c r="J152" s="37">
        <v>816.66666666666674</v>
      </c>
      <c r="K152" s="28">
        <v>790</v>
      </c>
      <c r="L152" s="28">
        <v>767.5</v>
      </c>
      <c r="M152" s="28">
        <v>2.0743900000000002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166.9</v>
      </c>
      <c r="D153" s="37">
        <v>168.01666666666668</v>
      </c>
      <c r="E153" s="37">
        <v>165.33333333333337</v>
      </c>
      <c r="F153" s="37">
        <v>163.76666666666668</v>
      </c>
      <c r="G153" s="37">
        <v>161.08333333333337</v>
      </c>
      <c r="H153" s="37">
        <v>169.58333333333337</v>
      </c>
      <c r="I153" s="37">
        <v>172.26666666666671</v>
      </c>
      <c r="J153" s="37">
        <v>173.83333333333337</v>
      </c>
      <c r="K153" s="28">
        <v>170.7</v>
      </c>
      <c r="L153" s="28">
        <v>166.45</v>
      </c>
      <c r="M153" s="28">
        <v>38.932470000000002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160.44999999999999</v>
      </c>
      <c r="D154" s="37">
        <v>161.1</v>
      </c>
      <c r="E154" s="37">
        <v>159.19999999999999</v>
      </c>
      <c r="F154" s="37">
        <v>157.94999999999999</v>
      </c>
      <c r="G154" s="37">
        <v>156.04999999999998</v>
      </c>
      <c r="H154" s="37">
        <v>162.35</v>
      </c>
      <c r="I154" s="37">
        <v>164.25000000000003</v>
      </c>
      <c r="J154" s="37">
        <v>165.5</v>
      </c>
      <c r="K154" s="28">
        <v>163</v>
      </c>
      <c r="L154" s="28">
        <v>159.85</v>
      </c>
      <c r="M154" s="28">
        <v>99.225639999999999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115.15</v>
      </c>
      <c r="D155" s="37">
        <v>116.18333333333334</v>
      </c>
      <c r="E155" s="37">
        <v>113.86666666666667</v>
      </c>
      <c r="F155" s="37">
        <v>112.58333333333334</v>
      </c>
      <c r="G155" s="37">
        <v>110.26666666666668</v>
      </c>
      <c r="H155" s="37">
        <v>117.46666666666667</v>
      </c>
      <c r="I155" s="37">
        <v>119.78333333333333</v>
      </c>
      <c r="J155" s="37">
        <v>121.06666666666666</v>
      </c>
      <c r="K155" s="28">
        <v>118.5</v>
      </c>
      <c r="L155" s="28">
        <v>114.9</v>
      </c>
      <c r="M155" s="28">
        <v>235.47072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4031.05</v>
      </c>
      <c r="D156" s="37">
        <v>4052.9500000000003</v>
      </c>
      <c r="E156" s="37">
        <v>3989.1500000000005</v>
      </c>
      <c r="F156" s="37">
        <v>3947.2500000000005</v>
      </c>
      <c r="G156" s="37">
        <v>3883.4500000000007</v>
      </c>
      <c r="H156" s="37">
        <v>4094.8500000000004</v>
      </c>
      <c r="I156" s="37">
        <v>4158.6500000000005</v>
      </c>
      <c r="J156" s="37">
        <v>4200.55</v>
      </c>
      <c r="K156" s="28">
        <v>4116.75</v>
      </c>
      <c r="L156" s="28">
        <v>4011.05</v>
      </c>
      <c r="M156" s="28">
        <v>1.33402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18187.75</v>
      </c>
      <c r="D157" s="37">
        <v>18089.766666666666</v>
      </c>
      <c r="E157" s="37">
        <v>17930.083333333332</v>
      </c>
      <c r="F157" s="37">
        <v>17672.416666666664</v>
      </c>
      <c r="G157" s="37">
        <v>17512.73333333333</v>
      </c>
      <c r="H157" s="37">
        <v>18347.433333333334</v>
      </c>
      <c r="I157" s="37">
        <v>18507.116666666669</v>
      </c>
      <c r="J157" s="37">
        <v>18764.783333333336</v>
      </c>
      <c r="K157" s="28">
        <v>18249.45</v>
      </c>
      <c r="L157" s="28">
        <v>17832.099999999999</v>
      </c>
      <c r="M157" s="28">
        <v>1.08707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327.14999999999998</v>
      </c>
      <c r="D158" s="37">
        <v>328.81666666666666</v>
      </c>
      <c r="E158" s="37">
        <v>324.33333333333331</v>
      </c>
      <c r="F158" s="37">
        <v>321.51666666666665</v>
      </c>
      <c r="G158" s="37">
        <v>317.0333333333333</v>
      </c>
      <c r="H158" s="37">
        <v>331.63333333333333</v>
      </c>
      <c r="I158" s="37">
        <v>336.11666666666667</v>
      </c>
      <c r="J158" s="37">
        <v>338.93333333333334</v>
      </c>
      <c r="K158" s="28">
        <v>333.3</v>
      </c>
      <c r="L158" s="28">
        <v>326</v>
      </c>
      <c r="M158" s="28">
        <v>1.7455499999999999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966.35</v>
      </c>
      <c r="D159" s="37">
        <v>969.55000000000007</v>
      </c>
      <c r="E159" s="37">
        <v>952.70000000000016</v>
      </c>
      <c r="F159" s="37">
        <v>939.05000000000007</v>
      </c>
      <c r="G159" s="37">
        <v>922.20000000000016</v>
      </c>
      <c r="H159" s="37">
        <v>983.20000000000016</v>
      </c>
      <c r="I159" s="37">
        <v>1000.0500000000001</v>
      </c>
      <c r="J159" s="37">
        <v>1013.7000000000002</v>
      </c>
      <c r="K159" s="28">
        <v>986.4</v>
      </c>
      <c r="L159" s="28">
        <v>955.9</v>
      </c>
      <c r="M159" s="28">
        <v>4.8383599999999998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174</v>
      </c>
      <c r="D160" s="37">
        <v>174.66666666666666</v>
      </c>
      <c r="E160" s="37">
        <v>173.0333333333333</v>
      </c>
      <c r="F160" s="37">
        <v>172.06666666666663</v>
      </c>
      <c r="G160" s="37">
        <v>170.43333333333328</v>
      </c>
      <c r="H160" s="37">
        <v>175.63333333333333</v>
      </c>
      <c r="I160" s="37">
        <v>177.26666666666671</v>
      </c>
      <c r="J160" s="37">
        <v>178.23333333333335</v>
      </c>
      <c r="K160" s="28">
        <v>176.3</v>
      </c>
      <c r="L160" s="28">
        <v>173.7</v>
      </c>
      <c r="M160" s="28">
        <v>102.67952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238.9</v>
      </c>
      <c r="D161" s="37">
        <v>241.13333333333333</v>
      </c>
      <c r="E161" s="37">
        <v>234.86666666666665</v>
      </c>
      <c r="F161" s="37">
        <v>230.83333333333331</v>
      </c>
      <c r="G161" s="37">
        <v>224.56666666666663</v>
      </c>
      <c r="H161" s="37">
        <v>245.16666666666666</v>
      </c>
      <c r="I161" s="37">
        <v>251.43333333333331</v>
      </c>
      <c r="J161" s="37">
        <v>255.46666666666667</v>
      </c>
      <c r="K161" s="28">
        <v>247.4</v>
      </c>
      <c r="L161" s="28">
        <v>237.1</v>
      </c>
      <c r="M161" s="28">
        <v>22.048559999999998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2878.4</v>
      </c>
      <c r="D162" s="37">
        <v>2881.8833333333332</v>
      </c>
      <c r="E162" s="37">
        <v>2850.5166666666664</v>
      </c>
      <c r="F162" s="37">
        <v>2822.6333333333332</v>
      </c>
      <c r="G162" s="37">
        <v>2791.2666666666664</v>
      </c>
      <c r="H162" s="37">
        <v>2909.7666666666664</v>
      </c>
      <c r="I162" s="37">
        <v>2941.1333333333332</v>
      </c>
      <c r="J162" s="37">
        <v>2969.0166666666664</v>
      </c>
      <c r="K162" s="28">
        <v>2913.25</v>
      </c>
      <c r="L162" s="28">
        <v>2854</v>
      </c>
      <c r="M162" s="28">
        <v>1.77013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45872.4</v>
      </c>
      <c r="D163" s="37">
        <v>45804.15</v>
      </c>
      <c r="E163" s="37">
        <v>45608.3</v>
      </c>
      <c r="F163" s="37">
        <v>45344.200000000004</v>
      </c>
      <c r="G163" s="37">
        <v>45148.350000000006</v>
      </c>
      <c r="H163" s="37">
        <v>46068.25</v>
      </c>
      <c r="I163" s="37">
        <v>46264.099999999991</v>
      </c>
      <c r="J163" s="37">
        <v>46528.2</v>
      </c>
      <c r="K163" s="28">
        <v>46000</v>
      </c>
      <c r="L163" s="28">
        <v>45540.05</v>
      </c>
      <c r="M163" s="28">
        <v>8.1540000000000001E-2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206.65</v>
      </c>
      <c r="D164" s="37">
        <v>207.54999999999998</v>
      </c>
      <c r="E164" s="37">
        <v>205.24999999999997</v>
      </c>
      <c r="F164" s="37">
        <v>203.85</v>
      </c>
      <c r="G164" s="37">
        <v>201.54999999999998</v>
      </c>
      <c r="H164" s="37">
        <v>208.94999999999996</v>
      </c>
      <c r="I164" s="37">
        <v>211.24999999999997</v>
      </c>
      <c r="J164" s="37">
        <v>212.64999999999995</v>
      </c>
      <c r="K164" s="28">
        <v>209.85</v>
      </c>
      <c r="L164" s="28">
        <v>206.15</v>
      </c>
      <c r="M164" s="28">
        <v>18.010000000000002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4348.25</v>
      </c>
      <c r="D165" s="37">
        <v>4383.45</v>
      </c>
      <c r="E165" s="37">
        <v>4298.8999999999996</v>
      </c>
      <c r="F165" s="37">
        <v>4249.55</v>
      </c>
      <c r="G165" s="37">
        <v>4165</v>
      </c>
      <c r="H165" s="37">
        <v>4432.7999999999993</v>
      </c>
      <c r="I165" s="37">
        <v>4517.3500000000004</v>
      </c>
      <c r="J165" s="37">
        <v>4566.6999999999989</v>
      </c>
      <c r="K165" s="28">
        <v>4468</v>
      </c>
      <c r="L165" s="28">
        <v>4334.1000000000004</v>
      </c>
      <c r="M165" s="28">
        <v>0.30912000000000001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2426.4</v>
      </c>
      <c r="D166" s="37">
        <v>2415.4500000000003</v>
      </c>
      <c r="E166" s="37">
        <v>2391.5000000000005</v>
      </c>
      <c r="F166" s="37">
        <v>2356.6000000000004</v>
      </c>
      <c r="G166" s="37">
        <v>2332.6500000000005</v>
      </c>
      <c r="H166" s="37">
        <v>2450.3500000000004</v>
      </c>
      <c r="I166" s="37">
        <v>2474.3000000000002</v>
      </c>
      <c r="J166" s="37">
        <v>2509.2000000000003</v>
      </c>
      <c r="K166" s="28">
        <v>2439.4</v>
      </c>
      <c r="L166" s="28">
        <v>2380.5500000000002</v>
      </c>
      <c r="M166" s="28">
        <v>3.1694300000000002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2173.35</v>
      </c>
      <c r="D167" s="37">
        <v>2195.7666666666669</v>
      </c>
      <c r="E167" s="37">
        <v>2143.6333333333337</v>
      </c>
      <c r="F167" s="37">
        <v>2113.916666666667</v>
      </c>
      <c r="G167" s="37">
        <v>2061.7833333333338</v>
      </c>
      <c r="H167" s="37">
        <v>2225.4833333333336</v>
      </c>
      <c r="I167" s="37">
        <v>2277.6166666666668</v>
      </c>
      <c r="J167" s="37">
        <v>2307.3333333333335</v>
      </c>
      <c r="K167" s="28">
        <v>2247.9</v>
      </c>
      <c r="L167" s="28">
        <v>2166.0500000000002</v>
      </c>
      <c r="M167" s="28">
        <v>3.1277499999999998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2520.1</v>
      </c>
      <c r="D168" s="37">
        <v>2605.4500000000003</v>
      </c>
      <c r="E168" s="37">
        <v>2390.9000000000005</v>
      </c>
      <c r="F168" s="37">
        <v>2261.7000000000003</v>
      </c>
      <c r="G168" s="37">
        <v>2047.1500000000005</v>
      </c>
      <c r="H168" s="37">
        <v>2734.6500000000005</v>
      </c>
      <c r="I168" s="37">
        <v>2949.2000000000007</v>
      </c>
      <c r="J168" s="37">
        <v>3078.4000000000005</v>
      </c>
      <c r="K168" s="28">
        <v>2820</v>
      </c>
      <c r="L168" s="28">
        <v>2476.25</v>
      </c>
      <c r="M168" s="28">
        <v>23.71341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118.85</v>
      </c>
      <c r="D169" s="37">
        <v>118.85000000000001</v>
      </c>
      <c r="E169" s="37">
        <v>118.30000000000001</v>
      </c>
      <c r="F169" s="37">
        <v>117.75</v>
      </c>
      <c r="G169" s="37">
        <v>117.2</v>
      </c>
      <c r="H169" s="37">
        <v>119.40000000000002</v>
      </c>
      <c r="I169" s="37">
        <v>119.95</v>
      </c>
      <c r="J169" s="37">
        <v>120.50000000000003</v>
      </c>
      <c r="K169" s="28">
        <v>119.4</v>
      </c>
      <c r="L169" s="28">
        <v>118.3</v>
      </c>
      <c r="M169" s="28">
        <v>23.53294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225.45</v>
      </c>
      <c r="D170" s="37">
        <v>226.7833333333333</v>
      </c>
      <c r="E170" s="37">
        <v>223.36666666666662</v>
      </c>
      <c r="F170" s="37">
        <v>221.2833333333333</v>
      </c>
      <c r="G170" s="37">
        <v>217.86666666666662</v>
      </c>
      <c r="H170" s="37">
        <v>228.86666666666662</v>
      </c>
      <c r="I170" s="37">
        <v>232.2833333333333</v>
      </c>
      <c r="J170" s="37">
        <v>234.36666666666662</v>
      </c>
      <c r="K170" s="28">
        <v>230.2</v>
      </c>
      <c r="L170" s="28">
        <v>224.7</v>
      </c>
      <c r="M170" s="28">
        <v>90.241870000000006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487.65</v>
      </c>
      <c r="D171" s="37">
        <v>488.4666666666667</v>
      </c>
      <c r="E171" s="37">
        <v>484.18333333333339</v>
      </c>
      <c r="F171" s="37">
        <v>480.7166666666667</v>
      </c>
      <c r="G171" s="37">
        <v>476.43333333333339</v>
      </c>
      <c r="H171" s="37">
        <v>491.93333333333339</v>
      </c>
      <c r="I171" s="37">
        <v>496.2166666666667</v>
      </c>
      <c r="J171" s="37">
        <v>499.68333333333339</v>
      </c>
      <c r="K171" s="28">
        <v>492.75</v>
      </c>
      <c r="L171" s="28">
        <v>485</v>
      </c>
      <c r="M171" s="28">
        <v>4.9184900000000003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14348.85</v>
      </c>
      <c r="D172" s="37">
        <v>14339.299999999997</v>
      </c>
      <c r="E172" s="37">
        <v>14240.599999999995</v>
      </c>
      <c r="F172" s="37">
        <v>14132.349999999997</v>
      </c>
      <c r="G172" s="37">
        <v>14033.649999999994</v>
      </c>
      <c r="H172" s="37">
        <v>14447.549999999996</v>
      </c>
      <c r="I172" s="37">
        <v>14546.249999999996</v>
      </c>
      <c r="J172" s="37">
        <v>14654.499999999996</v>
      </c>
      <c r="K172" s="28">
        <v>14438</v>
      </c>
      <c r="L172" s="28">
        <v>14231.05</v>
      </c>
      <c r="M172" s="28">
        <v>9.511E-2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35.4</v>
      </c>
      <c r="D173" s="37">
        <v>35.616666666666667</v>
      </c>
      <c r="E173" s="37">
        <v>35.133333333333333</v>
      </c>
      <c r="F173" s="37">
        <v>34.866666666666667</v>
      </c>
      <c r="G173" s="37">
        <v>34.383333333333333</v>
      </c>
      <c r="H173" s="37">
        <v>35.883333333333333</v>
      </c>
      <c r="I173" s="37">
        <v>36.366666666666667</v>
      </c>
      <c r="J173" s="37">
        <v>36.633333333333333</v>
      </c>
      <c r="K173" s="28">
        <v>36.1</v>
      </c>
      <c r="L173" s="28">
        <v>35.35</v>
      </c>
      <c r="M173" s="28">
        <v>290.66595999999998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124.1</v>
      </c>
      <c r="D174" s="37">
        <v>124.38333333333333</v>
      </c>
      <c r="E174" s="37">
        <v>122.86666666666665</v>
      </c>
      <c r="F174" s="37">
        <v>121.63333333333333</v>
      </c>
      <c r="G174" s="37">
        <v>120.11666666666665</v>
      </c>
      <c r="H174" s="37">
        <v>125.61666666666665</v>
      </c>
      <c r="I174" s="37">
        <v>127.13333333333333</v>
      </c>
      <c r="J174" s="37">
        <v>128.36666666666665</v>
      </c>
      <c r="K174" s="28">
        <v>125.9</v>
      </c>
      <c r="L174" s="28">
        <v>123.15</v>
      </c>
      <c r="M174" s="28">
        <v>164.78136000000001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128.5</v>
      </c>
      <c r="D175" s="37">
        <v>128.93333333333334</v>
      </c>
      <c r="E175" s="37">
        <v>127.76666666666668</v>
      </c>
      <c r="F175" s="37">
        <v>127.03333333333333</v>
      </c>
      <c r="G175" s="37">
        <v>125.86666666666667</v>
      </c>
      <c r="H175" s="37">
        <v>129.66666666666669</v>
      </c>
      <c r="I175" s="37">
        <v>130.83333333333331</v>
      </c>
      <c r="J175" s="37">
        <v>131.56666666666669</v>
      </c>
      <c r="K175" s="28">
        <v>130.1</v>
      </c>
      <c r="L175" s="28">
        <v>128.19999999999999</v>
      </c>
      <c r="M175" s="28">
        <v>15.04923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2758.8</v>
      </c>
      <c r="D176" s="37">
        <v>2768.3333333333335</v>
      </c>
      <c r="E176" s="37">
        <v>2734.666666666667</v>
      </c>
      <c r="F176" s="37">
        <v>2710.5333333333333</v>
      </c>
      <c r="G176" s="37">
        <v>2676.8666666666668</v>
      </c>
      <c r="H176" s="37">
        <v>2792.4666666666672</v>
      </c>
      <c r="I176" s="37">
        <v>2826.1333333333341</v>
      </c>
      <c r="J176" s="37">
        <v>2850.2666666666673</v>
      </c>
      <c r="K176" s="28">
        <v>2802</v>
      </c>
      <c r="L176" s="28">
        <v>2744.2</v>
      </c>
      <c r="M176" s="28">
        <v>69.474900000000005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815.4</v>
      </c>
      <c r="D177" s="37">
        <v>815.85</v>
      </c>
      <c r="E177" s="37">
        <v>804.55000000000007</v>
      </c>
      <c r="F177" s="37">
        <v>793.7</v>
      </c>
      <c r="G177" s="37">
        <v>782.40000000000009</v>
      </c>
      <c r="H177" s="37">
        <v>826.7</v>
      </c>
      <c r="I177" s="37">
        <v>838</v>
      </c>
      <c r="J177" s="37">
        <v>848.85</v>
      </c>
      <c r="K177" s="28">
        <v>827.15</v>
      </c>
      <c r="L177" s="28">
        <v>805</v>
      </c>
      <c r="M177" s="28">
        <v>67.117649999999998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1137.25</v>
      </c>
      <c r="D178" s="37">
        <v>1133.0833333333333</v>
      </c>
      <c r="E178" s="37">
        <v>1126.1666666666665</v>
      </c>
      <c r="F178" s="37">
        <v>1115.0833333333333</v>
      </c>
      <c r="G178" s="37">
        <v>1108.1666666666665</v>
      </c>
      <c r="H178" s="37">
        <v>1144.1666666666665</v>
      </c>
      <c r="I178" s="37">
        <v>1151.083333333333</v>
      </c>
      <c r="J178" s="37">
        <v>1162.1666666666665</v>
      </c>
      <c r="K178" s="28">
        <v>1140</v>
      </c>
      <c r="L178" s="28">
        <v>1122</v>
      </c>
      <c r="M178" s="28">
        <v>8.2466500000000007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2489.35</v>
      </c>
      <c r="D179" s="37">
        <v>2499.75</v>
      </c>
      <c r="E179" s="37">
        <v>2464.6</v>
      </c>
      <c r="F179" s="37">
        <v>2439.85</v>
      </c>
      <c r="G179" s="37">
        <v>2404.6999999999998</v>
      </c>
      <c r="H179" s="37">
        <v>2524.5</v>
      </c>
      <c r="I179" s="37">
        <v>2559.6499999999996</v>
      </c>
      <c r="J179" s="37">
        <v>2584.4</v>
      </c>
      <c r="K179" s="28">
        <v>2534.9</v>
      </c>
      <c r="L179" s="28">
        <v>2475</v>
      </c>
      <c r="M179" s="28">
        <v>6.1429799999999997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7001.25</v>
      </c>
      <c r="D180" s="37">
        <v>7010.1833333333334</v>
      </c>
      <c r="E180" s="37">
        <v>6989.0666666666666</v>
      </c>
      <c r="F180" s="37">
        <v>6976.8833333333332</v>
      </c>
      <c r="G180" s="37">
        <v>6955.7666666666664</v>
      </c>
      <c r="H180" s="37">
        <v>7022.3666666666668</v>
      </c>
      <c r="I180" s="37">
        <v>7043.4833333333336</v>
      </c>
      <c r="J180" s="37">
        <v>7055.666666666667</v>
      </c>
      <c r="K180" s="28">
        <v>7031.3</v>
      </c>
      <c r="L180" s="28">
        <v>6998</v>
      </c>
      <c r="M180" s="28">
        <v>0.19181000000000001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25855.25</v>
      </c>
      <c r="D181" s="37">
        <v>25825.366666666669</v>
      </c>
      <c r="E181" s="37">
        <v>25635.733333333337</v>
      </c>
      <c r="F181" s="37">
        <v>25416.216666666667</v>
      </c>
      <c r="G181" s="37">
        <v>25226.583333333336</v>
      </c>
      <c r="H181" s="37">
        <v>26044.883333333339</v>
      </c>
      <c r="I181" s="37">
        <v>26234.51666666667</v>
      </c>
      <c r="J181" s="37">
        <v>26454.03333333334</v>
      </c>
      <c r="K181" s="28">
        <v>26015</v>
      </c>
      <c r="L181" s="28">
        <v>25605.85</v>
      </c>
      <c r="M181" s="28">
        <v>0.17333999999999999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1108</v>
      </c>
      <c r="D182" s="37">
        <v>1116.1499999999999</v>
      </c>
      <c r="E182" s="37">
        <v>1092.2999999999997</v>
      </c>
      <c r="F182" s="37">
        <v>1076.5999999999999</v>
      </c>
      <c r="G182" s="37">
        <v>1052.7499999999998</v>
      </c>
      <c r="H182" s="37">
        <v>1131.8499999999997</v>
      </c>
      <c r="I182" s="37">
        <v>1155.6999999999996</v>
      </c>
      <c r="J182" s="37">
        <v>1171.3999999999996</v>
      </c>
      <c r="K182" s="28">
        <v>1140</v>
      </c>
      <c r="L182" s="28">
        <v>1100.45</v>
      </c>
      <c r="M182" s="28">
        <v>8.86477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2339.6999999999998</v>
      </c>
      <c r="D183" s="37">
        <v>2348.1333333333332</v>
      </c>
      <c r="E183" s="37">
        <v>2321.5666666666666</v>
      </c>
      <c r="F183" s="37">
        <v>2303.4333333333334</v>
      </c>
      <c r="G183" s="37">
        <v>2276.8666666666668</v>
      </c>
      <c r="H183" s="37">
        <v>2366.2666666666664</v>
      </c>
      <c r="I183" s="37">
        <v>2392.833333333333</v>
      </c>
      <c r="J183" s="37">
        <v>2410.9666666666662</v>
      </c>
      <c r="K183" s="28">
        <v>2374.6999999999998</v>
      </c>
      <c r="L183" s="28">
        <v>2330</v>
      </c>
      <c r="M183" s="28">
        <v>1.01796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500.6</v>
      </c>
      <c r="D184" s="37">
        <v>504.36666666666662</v>
      </c>
      <c r="E184" s="37">
        <v>495.23333333333323</v>
      </c>
      <c r="F184" s="37">
        <v>489.86666666666662</v>
      </c>
      <c r="G184" s="37">
        <v>480.73333333333323</v>
      </c>
      <c r="H184" s="37">
        <v>509.73333333333323</v>
      </c>
      <c r="I184" s="37">
        <v>518.86666666666656</v>
      </c>
      <c r="J184" s="37">
        <v>524.23333333333323</v>
      </c>
      <c r="K184" s="28">
        <v>513.5</v>
      </c>
      <c r="L184" s="28">
        <v>499</v>
      </c>
      <c r="M184" s="28">
        <v>167.60455999999999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101.4</v>
      </c>
      <c r="D185" s="37">
        <v>102.10000000000001</v>
      </c>
      <c r="E185" s="37">
        <v>100.45000000000002</v>
      </c>
      <c r="F185" s="37">
        <v>99.500000000000014</v>
      </c>
      <c r="G185" s="37">
        <v>97.850000000000023</v>
      </c>
      <c r="H185" s="37">
        <v>103.05000000000001</v>
      </c>
      <c r="I185" s="37">
        <v>104.70000000000002</v>
      </c>
      <c r="J185" s="37">
        <v>105.65</v>
      </c>
      <c r="K185" s="28">
        <v>103.75</v>
      </c>
      <c r="L185" s="28">
        <v>101.15</v>
      </c>
      <c r="M185" s="28">
        <v>180.79494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924.8</v>
      </c>
      <c r="D186" s="37">
        <v>928.4666666666667</v>
      </c>
      <c r="E186" s="37">
        <v>914.68333333333339</v>
      </c>
      <c r="F186" s="37">
        <v>904.56666666666672</v>
      </c>
      <c r="G186" s="37">
        <v>890.78333333333342</v>
      </c>
      <c r="H186" s="37">
        <v>938.58333333333337</v>
      </c>
      <c r="I186" s="37">
        <v>952.36666666666667</v>
      </c>
      <c r="J186" s="37">
        <v>962.48333333333335</v>
      </c>
      <c r="K186" s="28">
        <v>942.25</v>
      </c>
      <c r="L186" s="28">
        <v>918.35</v>
      </c>
      <c r="M186" s="28">
        <v>17.453810000000001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497.85</v>
      </c>
      <c r="D187" s="37">
        <v>500.38333333333338</v>
      </c>
      <c r="E187" s="37">
        <v>492.96666666666675</v>
      </c>
      <c r="F187" s="37">
        <v>488.08333333333337</v>
      </c>
      <c r="G187" s="37">
        <v>480.66666666666674</v>
      </c>
      <c r="H187" s="37">
        <v>505.26666666666677</v>
      </c>
      <c r="I187" s="37">
        <v>512.68333333333339</v>
      </c>
      <c r="J187" s="37">
        <v>517.56666666666683</v>
      </c>
      <c r="K187" s="28">
        <v>507.8</v>
      </c>
      <c r="L187" s="28">
        <v>495.5</v>
      </c>
      <c r="M187" s="28">
        <v>7.1296200000000001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625.9</v>
      </c>
      <c r="D188" s="37">
        <v>628.1</v>
      </c>
      <c r="E188" s="37">
        <v>621.30000000000007</v>
      </c>
      <c r="F188" s="37">
        <v>616.70000000000005</v>
      </c>
      <c r="G188" s="37">
        <v>609.90000000000009</v>
      </c>
      <c r="H188" s="37">
        <v>632.70000000000005</v>
      </c>
      <c r="I188" s="37">
        <v>639.5</v>
      </c>
      <c r="J188" s="37">
        <v>644.1</v>
      </c>
      <c r="K188" s="28">
        <v>634.9</v>
      </c>
      <c r="L188" s="28">
        <v>623.5</v>
      </c>
      <c r="M188" s="28">
        <v>1.47875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645.6</v>
      </c>
      <c r="D189" s="37">
        <v>645.43333333333328</v>
      </c>
      <c r="E189" s="37">
        <v>629.21666666666658</v>
      </c>
      <c r="F189" s="37">
        <v>612.83333333333326</v>
      </c>
      <c r="G189" s="37">
        <v>596.61666666666656</v>
      </c>
      <c r="H189" s="37">
        <v>661.81666666666661</v>
      </c>
      <c r="I189" s="37">
        <v>678.0333333333333</v>
      </c>
      <c r="J189" s="37">
        <v>694.41666666666663</v>
      </c>
      <c r="K189" s="28">
        <v>661.65</v>
      </c>
      <c r="L189" s="28">
        <v>629.04999999999995</v>
      </c>
      <c r="M189" s="28">
        <v>12.666499999999999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973.2</v>
      </c>
      <c r="D190" s="37">
        <v>977.26666666666677</v>
      </c>
      <c r="E190" s="37">
        <v>965.53333333333353</v>
      </c>
      <c r="F190" s="37">
        <v>957.86666666666679</v>
      </c>
      <c r="G190" s="37">
        <v>946.13333333333355</v>
      </c>
      <c r="H190" s="37">
        <v>984.93333333333351</v>
      </c>
      <c r="I190" s="37">
        <v>996.66666666666686</v>
      </c>
      <c r="J190" s="37">
        <v>1004.3333333333335</v>
      </c>
      <c r="K190" s="28">
        <v>989</v>
      </c>
      <c r="L190" s="28">
        <v>969.6</v>
      </c>
      <c r="M190" s="28">
        <v>8.1647300000000005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1234.0999999999999</v>
      </c>
      <c r="D191" s="37">
        <v>1245.4166666666667</v>
      </c>
      <c r="E191" s="37">
        <v>1216.7333333333336</v>
      </c>
      <c r="F191" s="37">
        <v>1199.3666666666668</v>
      </c>
      <c r="G191" s="37">
        <v>1170.6833333333336</v>
      </c>
      <c r="H191" s="37">
        <v>1262.7833333333335</v>
      </c>
      <c r="I191" s="37">
        <v>1291.4666666666665</v>
      </c>
      <c r="J191" s="37">
        <v>1308.8333333333335</v>
      </c>
      <c r="K191" s="28">
        <v>1274.0999999999999</v>
      </c>
      <c r="L191" s="28">
        <v>1228.05</v>
      </c>
      <c r="M191" s="28">
        <v>12.314349999999999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3612.55</v>
      </c>
      <c r="D192" s="37">
        <v>3600.35</v>
      </c>
      <c r="E192" s="37">
        <v>3583.7</v>
      </c>
      <c r="F192" s="37">
        <v>3554.85</v>
      </c>
      <c r="G192" s="37">
        <v>3538.2</v>
      </c>
      <c r="H192" s="37">
        <v>3629.2</v>
      </c>
      <c r="I192" s="37">
        <v>3645.8500000000004</v>
      </c>
      <c r="J192" s="37">
        <v>3674.7</v>
      </c>
      <c r="K192" s="28">
        <v>3617</v>
      </c>
      <c r="L192" s="28">
        <v>3571.5</v>
      </c>
      <c r="M192" s="28">
        <v>15.81465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815.6</v>
      </c>
      <c r="D193" s="37">
        <v>813.43333333333339</v>
      </c>
      <c r="E193" s="37">
        <v>805.26666666666677</v>
      </c>
      <c r="F193" s="37">
        <v>794.93333333333339</v>
      </c>
      <c r="G193" s="37">
        <v>786.76666666666677</v>
      </c>
      <c r="H193" s="37">
        <v>823.76666666666677</v>
      </c>
      <c r="I193" s="37">
        <v>831.93333333333328</v>
      </c>
      <c r="J193" s="37">
        <v>842.26666666666677</v>
      </c>
      <c r="K193" s="28">
        <v>821.6</v>
      </c>
      <c r="L193" s="28">
        <v>803.1</v>
      </c>
      <c r="M193" s="28">
        <v>18.80668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8358</v>
      </c>
      <c r="D194" s="37">
        <v>8211</v>
      </c>
      <c r="E194" s="37">
        <v>7942</v>
      </c>
      <c r="F194" s="37">
        <v>7526</v>
      </c>
      <c r="G194" s="37">
        <v>7257</v>
      </c>
      <c r="H194" s="37">
        <v>8627</v>
      </c>
      <c r="I194" s="37">
        <v>8896</v>
      </c>
      <c r="J194" s="37">
        <v>9312</v>
      </c>
      <c r="K194" s="28">
        <v>8480</v>
      </c>
      <c r="L194" s="28">
        <v>7795</v>
      </c>
      <c r="M194" s="28">
        <v>15.460380000000001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438.85</v>
      </c>
      <c r="D195" s="37">
        <v>441.36666666666662</v>
      </c>
      <c r="E195" s="37">
        <v>435.48333333333323</v>
      </c>
      <c r="F195" s="37">
        <v>432.11666666666662</v>
      </c>
      <c r="G195" s="37">
        <v>426.23333333333323</v>
      </c>
      <c r="H195" s="37">
        <v>444.73333333333323</v>
      </c>
      <c r="I195" s="37">
        <v>450.61666666666656</v>
      </c>
      <c r="J195" s="37">
        <v>453.98333333333323</v>
      </c>
      <c r="K195" s="28">
        <v>447.25</v>
      </c>
      <c r="L195" s="28">
        <v>438</v>
      </c>
      <c r="M195" s="28">
        <v>143.62036000000001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253.1</v>
      </c>
      <c r="D196" s="37">
        <v>254.80000000000004</v>
      </c>
      <c r="E196" s="37">
        <v>250.60000000000008</v>
      </c>
      <c r="F196" s="37">
        <v>248.10000000000005</v>
      </c>
      <c r="G196" s="37">
        <v>243.90000000000009</v>
      </c>
      <c r="H196" s="37">
        <v>257.30000000000007</v>
      </c>
      <c r="I196" s="37">
        <v>261.50000000000006</v>
      </c>
      <c r="J196" s="37">
        <v>264.00000000000006</v>
      </c>
      <c r="K196" s="28">
        <v>259</v>
      </c>
      <c r="L196" s="28">
        <v>252.3</v>
      </c>
      <c r="M196" s="28">
        <v>305.69067999999999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1277.55</v>
      </c>
      <c r="D197" s="37">
        <v>1287.6166666666666</v>
      </c>
      <c r="E197" s="37">
        <v>1263.6833333333332</v>
      </c>
      <c r="F197" s="37">
        <v>1249.8166666666666</v>
      </c>
      <c r="G197" s="37">
        <v>1225.8833333333332</v>
      </c>
      <c r="H197" s="37">
        <v>1301.4833333333331</v>
      </c>
      <c r="I197" s="37">
        <v>1325.4166666666665</v>
      </c>
      <c r="J197" s="37">
        <v>1339.2833333333331</v>
      </c>
      <c r="K197" s="28">
        <v>1311.55</v>
      </c>
      <c r="L197" s="28">
        <v>1273.75</v>
      </c>
      <c r="M197" s="28">
        <v>55.848230000000001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1306.5</v>
      </c>
      <c r="D198" s="37">
        <v>1307.7833333333333</v>
      </c>
      <c r="E198" s="37">
        <v>1291.5666666666666</v>
      </c>
      <c r="F198" s="37">
        <v>1276.6333333333332</v>
      </c>
      <c r="G198" s="37">
        <v>1260.4166666666665</v>
      </c>
      <c r="H198" s="37">
        <v>1322.7166666666667</v>
      </c>
      <c r="I198" s="37">
        <v>1338.9333333333334</v>
      </c>
      <c r="J198" s="37">
        <v>1353.8666666666668</v>
      </c>
      <c r="K198" s="28">
        <v>1324</v>
      </c>
      <c r="L198" s="28">
        <v>1292.8499999999999</v>
      </c>
      <c r="M198" s="28">
        <v>19.546659999999999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810.45</v>
      </c>
      <c r="D199" s="37">
        <v>807.06666666666661</v>
      </c>
      <c r="E199" s="37">
        <v>800.13333333333321</v>
      </c>
      <c r="F199" s="37">
        <v>789.81666666666661</v>
      </c>
      <c r="G199" s="37">
        <v>782.88333333333321</v>
      </c>
      <c r="H199" s="37">
        <v>817.38333333333321</v>
      </c>
      <c r="I199" s="37">
        <v>824.31666666666661</v>
      </c>
      <c r="J199" s="37">
        <v>834.63333333333321</v>
      </c>
      <c r="K199" s="28">
        <v>814</v>
      </c>
      <c r="L199" s="28">
        <v>796.75</v>
      </c>
      <c r="M199" s="28">
        <v>2.3701300000000001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2512.6999999999998</v>
      </c>
      <c r="D200" s="37">
        <v>2505.2166666666667</v>
      </c>
      <c r="E200" s="37">
        <v>2483.9833333333336</v>
      </c>
      <c r="F200" s="37">
        <v>2455.2666666666669</v>
      </c>
      <c r="G200" s="37">
        <v>2434.0333333333338</v>
      </c>
      <c r="H200" s="37">
        <v>2533.9333333333334</v>
      </c>
      <c r="I200" s="37">
        <v>2555.1666666666661</v>
      </c>
      <c r="J200" s="37">
        <v>2583.8833333333332</v>
      </c>
      <c r="K200" s="28">
        <v>2526.4499999999998</v>
      </c>
      <c r="L200" s="28">
        <v>2476.5</v>
      </c>
      <c r="M200" s="28">
        <v>8.7878000000000007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2737.55</v>
      </c>
      <c r="D201" s="37">
        <v>2759.4833333333336</v>
      </c>
      <c r="E201" s="37">
        <v>2692.0166666666673</v>
      </c>
      <c r="F201" s="37">
        <v>2646.4833333333336</v>
      </c>
      <c r="G201" s="37">
        <v>2579.0166666666673</v>
      </c>
      <c r="H201" s="37">
        <v>2805.0166666666673</v>
      </c>
      <c r="I201" s="37">
        <v>2872.4833333333336</v>
      </c>
      <c r="J201" s="37">
        <v>2918.0166666666673</v>
      </c>
      <c r="K201" s="28">
        <v>2826.95</v>
      </c>
      <c r="L201" s="28">
        <v>2713.95</v>
      </c>
      <c r="M201" s="28">
        <v>1.75983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541.6</v>
      </c>
      <c r="D202" s="37">
        <v>545.63333333333333</v>
      </c>
      <c r="E202" s="37">
        <v>534.81666666666661</v>
      </c>
      <c r="F202" s="37">
        <v>528.0333333333333</v>
      </c>
      <c r="G202" s="37">
        <v>517.21666666666658</v>
      </c>
      <c r="H202" s="37">
        <v>552.41666666666663</v>
      </c>
      <c r="I202" s="37">
        <v>563.23333333333346</v>
      </c>
      <c r="J202" s="37">
        <v>570.01666666666665</v>
      </c>
      <c r="K202" s="28">
        <v>556.45000000000005</v>
      </c>
      <c r="L202" s="28">
        <v>538.85</v>
      </c>
      <c r="M202" s="28">
        <v>1.8986499999999999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1286.5999999999999</v>
      </c>
      <c r="D203" s="37">
        <v>1282.0333333333333</v>
      </c>
      <c r="E203" s="37">
        <v>1270.0666666666666</v>
      </c>
      <c r="F203" s="37">
        <v>1253.5333333333333</v>
      </c>
      <c r="G203" s="37">
        <v>1241.5666666666666</v>
      </c>
      <c r="H203" s="37">
        <v>1298.5666666666666</v>
      </c>
      <c r="I203" s="37">
        <v>1310.5333333333333</v>
      </c>
      <c r="J203" s="37">
        <v>1327.0666666666666</v>
      </c>
      <c r="K203" s="28">
        <v>1294</v>
      </c>
      <c r="L203" s="28">
        <v>1265.5</v>
      </c>
      <c r="M203" s="28">
        <v>4.8196000000000003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816.55</v>
      </c>
      <c r="D204" s="37">
        <v>818.91666666666663</v>
      </c>
      <c r="E204" s="37">
        <v>808.93333333333328</v>
      </c>
      <c r="F204" s="37">
        <v>801.31666666666661</v>
      </c>
      <c r="G204" s="37">
        <v>791.33333333333326</v>
      </c>
      <c r="H204" s="37">
        <v>826.5333333333333</v>
      </c>
      <c r="I204" s="37">
        <v>836.51666666666665</v>
      </c>
      <c r="J204" s="37">
        <v>844.13333333333333</v>
      </c>
      <c r="K204" s="28">
        <v>828.9</v>
      </c>
      <c r="L204" s="28">
        <v>811.3</v>
      </c>
      <c r="M204" s="28">
        <v>31.4726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6744.1</v>
      </c>
      <c r="D205" s="37">
        <v>6754.7166666666672</v>
      </c>
      <c r="E205" s="37">
        <v>6699.4833333333345</v>
      </c>
      <c r="F205" s="37">
        <v>6654.8666666666677</v>
      </c>
      <c r="G205" s="37">
        <v>6599.633333333335</v>
      </c>
      <c r="H205" s="37">
        <v>6799.3333333333339</v>
      </c>
      <c r="I205" s="37">
        <v>6854.5666666666675</v>
      </c>
      <c r="J205" s="37">
        <v>6899.1833333333334</v>
      </c>
      <c r="K205" s="28">
        <v>6809.95</v>
      </c>
      <c r="L205" s="28">
        <v>6710.1</v>
      </c>
      <c r="M205" s="28">
        <v>2.37385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40.549999999999997</v>
      </c>
      <c r="D206" s="37">
        <v>40.716666666666661</v>
      </c>
      <c r="E206" s="37">
        <v>40.283333333333324</v>
      </c>
      <c r="F206" s="37">
        <v>40.016666666666666</v>
      </c>
      <c r="G206" s="37">
        <v>39.583333333333329</v>
      </c>
      <c r="H206" s="37">
        <v>40.98333333333332</v>
      </c>
      <c r="I206" s="37">
        <v>41.416666666666657</v>
      </c>
      <c r="J206" s="37">
        <v>41.683333333333316</v>
      </c>
      <c r="K206" s="28">
        <v>41.15</v>
      </c>
      <c r="L206" s="28">
        <v>40.450000000000003</v>
      </c>
      <c r="M206" s="28">
        <v>41.836770000000001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1545.6</v>
      </c>
      <c r="D207" s="37">
        <v>1525.4499999999998</v>
      </c>
      <c r="E207" s="37">
        <v>1487.3499999999997</v>
      </c>
      <c r="F207" s="37">
        <v>1429.1</v>
      </c>
      <c r="G207" s="37">
        <v>1390.9999999999998</v>
      </c>
      <c r="H207" s="37">
        <v>1583.6999999999996</v>
      </c>
      <c r="I207" s="37">
        <v>1621.8</v>
      </c>
      <c r="J207" s="37">
        <v>1680.0499999999995</v>
      </c>
      <c r="K207" s="28">
        <v>1563.55</v>
      </c>
      <c r="L207" s="28">
        <v>1467.2</v>
      </c>
      <c r="M207" s="28">
        <v>11.5337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872.2</v>
      </c>
      <c r="D208" s="37">
        <v>874.30000000000007</v>
      </c>
      <c r="E208" s="37">
        <v>864.00000000000011</v>
      </c>
      <c r="F208" s="37">
        <v>855.80000000000007</v>
      </c>
      <c r="G208" s="37">
        <v>845.50000000000011</v>
      </c>
      <c r="H208" s="37">
        <v>882.50000000000011</v>
      </c>
      <c r="I208" s="37">
        <v>892.80000000000007</v>
      </c>
      <c r="J208" s="37">
        <v>901.00000000000011</v>
      </c>
      <c r="K208" s="28">
        <v>884.6</v>
      </c>
      <c r="L208" s="28">
        <v>866.1</v>
      </c>
      <c r="M208" s="28">
        <v>13.383839999999999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1039.9000000000001</v>
      </c>
      <c r="D209" s="37">
        <v>1047.4166666666667</v>
      </c>
      <c r="E209" s="37">
        <v>1025.7333333333336</v>
      </c>
      <c r="F209" s="37">
        <v>1011.5666666666668</v>
      </c>
      <c r="G209" s="37">
        <v>989.88333333333367</v>
      </c>
      <c r="H209" s="37">
        <v>1061.5833333333335</v>
      </c>
      <c r="I209" s="37">
        <v>1083.2666666666664</v>
      </c>
      <c r="J209" s="37">
        <v>1097.4333333333334</v>
      </c>
      <c r="K209" s="28">
        <v>1069.0999999999999</v>
      </c>
      <c r="L209" s="28">
        <v>1033.25</v>
      </c>
      <c r="M209" s="28">
        <v>7.6664500000000002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415.8</v>
      </c>
      <c r="D210" s="37">
        <v>418.51666666666665</v>
      </c>
      <c r="E210" s="37">
        <v>412.08333333333331</v>
      </c>
      <c r="F210" s="37">
        <v>408.36666666666667</v>
      </c>
      <c r="G210" s="37">
        <v>401.93333333333334</v>
      </c>
      <c r="H210" s="37">
        <v>422.23333333333329</v>
      </c>
      <c r="I210" s="37">
        <v>428.66666666666669</v>
      </c>
      <c r="J210" s="37">
        <v>432.38333333333327</v>
      </c>
      <c r="K210" s="28">
        <v>424.95</v>
      </c>
      <c r="L210" s="28">
        <v>414.8</v>
      </c>
      <c r="M210" s="28">
        <v>42.885429999999999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9.9499999999999993</v>
      </c>
      <c r="D211" s="37">
        <v>10</v>
      </c>
      <c r="E211" s="37">
        <v>9.85</v>
      </c>
      <c r="F211" s="37">
        <v>9.75</v>
      </c>
      <c r="G211" s="37">
        <v>9.6</v>
      </c>
      <c r="H211" s="37">
        <v>10.1</v>
      </c>
      <c r="I211" s="37">
        <v>10.249999999999998</v>
      </c>
      <c r="J211" s="37">
        <v>10.35</v>
      </c>
      <c r="K211" s="28">
        <v>10.15</v>
      </c>
      <c r="L211" s="28">
        <v>9.9</v>
      </c>
      <c r="M211" s="28">
        <v>651.27832999999998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1252.0999999999999</v>
      </c>
      <c r="D212" s="37">
        <v>1257.5166666666667</v>
      </c>
      <c r="E212" s="37">
        <v>1243.5833333333333</v>
      </c>
      <c r="F212" s="37">
        <v>1235.0666666666666</v>
      </c>
      <c r="G212" s="37">
        <v>1221.1333333333332</v>
      </c>
      <c r="H212" s="37">
        <v>1266.0333333333333</v>
      </c>
      <c r="I212" s="37">
        <v>1279.9666666666667</v>
      </c>
      <c r="J212" s="37">
        <v>1288.4833333333333</v>
      </c>
      <c r="K212" s="28">
        <v>1271.45</v>
      </c>
      <c r="L212" s="28">
        <v>1249</v>
      </c>
      <c r="M212" s="28">
        <v>8.7698699999999992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1641.3</v>
      </c>
      <c r="D213" s="37">
        <v>1641.2166666666665</v>
      </c>
      <c r="E213" s="37">
        <v>1618.633333333333</v>
      </c>
      <c r="F213" s="37">
        <v>1595.9666666666665</v>
      </c>
      <c r="G213" s="37">
        <v>1573.383333333333</v>
      </c>
      <c r="H213" s="37">
        <v>1663.883333333333</v>
      </c>
      <c r="I213" s="37">
        <v>1686.4666666666665</v>
      </c>
      <c r="J213" s="37">
        <v>1709.133333333333</v>
      </c>
      <c r="K213" s="28">
        <v>1663.8</v>
      </c>
      <c r="L213" s="28">
        <v>1618.55</v>
      </c>
      <c r="M213" s="28">
        <v>2.2325200000000001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537.70000000000005</v>
      </c>
      <c r="D214" s="37">
        <v>536.40000000000009</v>
      </c>
      <c r="E214" s="37">
        <v>531.95000000000016</v>
      </c>
      <c r="F214" s="37">
        <v>526.20000000000005</v>
      </c>
      <c r="G214" s="37">
        <v>521.75000000000011</v>
      </c>
      <c r="H214" s="37">
        <v>542.1500000000002</v>
      </c>
      <c r="I214" s="37">
        <v>546.6</v>
      </c>
      <c r="J214" s="37">
        <v>552.35000000000025</v>
      </c>
      <c r="K214" s="37">
        <v>540.85</v>
      </c>
      <c r="L214" s="37">
        <v>530.65</v>
      </c>
      <c r="M214" s="37">
        <v>48.912120000000002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13.95</v>
      </c>
      <c r="D215" s="37">
        <v>14.016666666666666</v>
      </c>
      <c r="E215" s="37">
        <v>13.833333333333332</v>
      </c>
      <c r="F215" s="37">
        <v>13.716666666666667</v>
      </c>
      <c r="G215" s="37">
        <v>13.533333333333333</v>
      </c>
      <c r="H215" s="37">
        <v>14.133333333333331</v>
      </c>
      <c r="I215" s="37">
        <v>14.316666666666665</v>
      </c>
      <c r="J215" s="37">
        <v>14.43333333333333</v>
      </c>
      <c r="K215" s="37">
        <v>14.2</v>
      </c>
      <c r="L215" s="37">
        <v>13.9</v>
      </c>
      <c r="M215" s="37">
        <v>551.84186999999997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269.64999999999998</v>
      </c>
      <c r="D216" s="37">
        <v>270.0333333333333</v>
      </c>
      <c r="E216" s="37">
        <v>263.61666666666662</v>
      </c>
      <c r="F216" s="37">
        <v>257.58333333333331</v>
      </c>
      <c r="G216" s="37">
        <v>251.16666666666663</v>
      </c>
      <c r="H216" s="37">
        <v>276.06666666666661</v>
      </c>
      <c r="I216" s="37">
        <v>282.48333333333335</v>
      </c>
      <c r="J216" s="37">
        <v>288.51666666666659</v>
      </c>
      <c r="K216" s="37">
        <v>276.45</v>
      </c>
      <c r="L216" s="37">
        <v>264</v>
      </c>
      <c r="M216" s="37">
        <v>120.08805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6" sqref="B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1"/>
      <c r="B1" s="48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44676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4" t="s">
        <v>16</v>
      </c>
      <c r="B9" s="476" t="s">
        <v>18</v>
      </c>
      <c r="C9" s="480" t="s">
        <v>20</v>
      </c>
      <c r="D9" s="480" t="s">
        <v>21</v>
      </c>
      <c r="E9" s="471" t="s">
        <v>22</v>
      </c>
      <c r="F9" s="472"/>
      <c r="G9" s="473"/>
      <c r="H9" s="471" t="s">
        <v>23</v>
      </c>
      <c r="I9" s="472"/>
      <c r="J9" s="473"/>
      <c r="K9" s="23"/>
      <c r="L9" s="24"/>
      <c r="M9" s="50"/>
      <c r="N9" s="1"/>
      <c r="O9" s="1"/>
    </row>
    <row r="10" spans="1:15" ht="42.75" customHeight="1">
      <c r="A10" s="478"/>
      <c r="B10" s="479"/>
      <c r="C10" s="479"/>
      <c r="D10" s="4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20481.349999999999</v>
      </c>
      <c r="D11" s="321">
        <v>20672.350000000002</v>
      </c>
      <c r="E11" s="321">
        <v>20020.550000000003</v>
      </c>
      <c r="F11" s="321">
        <v>19559.75</v>
      </c>
      <c r="G11" s="321">
        <v>18907.95</v>
      </c>
      <c r="H11" s="321">
        <v>21133.150000000005</v>
      </c>
      <c r="I11" s="321">
        <v>21784.95</v>
      </c>
      <c r="J11" s="321">
        <v>22245.750000000007</v>
      </c>
      <c r="K11" s="320">
        <v>21324.15</v>
      </c>
      <c r="L11" s="320">
        <v>20211.55</v>
      </c>
      <c r="M11" s="320">
        <v>4.5620000000000001E-2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491.3</v>
      </c>
      <c r="D12" s="321">
        <v>493.40000000000003</v>
      </c>
      <c r="E12" s="321">
        <v>487.00000000000006</v>
      </c>
      <c r="F12" s="321">
        <v>482.70000000000005</v>
      </c>
      <c r="G12" s="321">
        <v>476.30000000000007</v>
      </c>
      <c r="H12" s="321">
        <v>497.70000000000005</v>
      </c>
      <c r="I12" s="321">
        <v>504.1</v>
      </c>
      <c r="J12" s="321">
        <v>508.40000000000003</v>
      </c>
      <c r="K12" s="320">
        <v>499.8</v>
      </c>
      <c r="L12" s="320">
        <v>489.1</v>
      </c>
      <c r="M12" s="320">
        <v>0.90547999999999995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922.25</v>
      </c>
      <c r="D13" s="321">
        <v>928.68333333333339</v>
      </c>
      <c r="E13" s="321">
        <v>912.76666666666677</v>
      </c>
      <c r="F13" s="321">
        <v>903.28333333333342</v>
      </c>
      <c r="G13" s="321">
        <v>887.36666666666679</v>
      </c>
      <c r="H13" s="321">
        <v>938.16666666666674</v>
      </c>
      <c r="I13" s="321">
        <v>954.08333333333326</v>
      </c>
      <c r="J13" s="321">
        <v>963.56666666666672</v>
      </c>
      <c r="K13" s="320">
        <v>944.6</v>
      </c>
      <c r="L13" s="320">
        <v>919.2</v>
      </c>
      <c r="M13" s="320">
        <v>5.7918500000000002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2352.75</v>
      </c>
      <c r="D14" s="321">
        <v>2370.25</v>
      </c>
      <c r="E14" s="321">
        <v>2312.5</v>
      </c>
      <c r="F14" s="321">
        <v>2272.25</v>
      </c>
      <c r="G14" s="321">
        <v>2214.5</v>
      </c>
      <c r="H14" s="321">
        <v>2410.5</v>
      </c>
      <c r="I14" s="321">
        <v>2468.25</v>
      </c>
      <c r="J14" s="321">
        <v>2508.5</v>
      </c>
      <c r="K14" s="320">
        <v>2428</v>
      </c>
      <c r="L14" s="320">
        <v>2330</v>
      </c>
      <c r="M14" s="320">
        <v>0.67052999999999996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2161.1</v>
      </c>
      <c r="D15" s="321">
        <v>2166.6666666666665</v>
      </c>
      <c r="E15" s="321">
        <v>2129.4833333333331</v>
      </c>
      <c r="F15" s="321">
        <v>2097.8666666666668</v>
      </c>
      <c r="G15" s="321">
        <v>2060.6833333333334</v>
      </c>
      <c r="H15" s="321">
        <v>2198.2833333333328</v>
      </c>
      <c r="I15" s="321">
        <v>2235.4666666666662</v>
      </c>
      <c r="J15" s="321">
        <v>2267.0833333333326</v>
      </c>
      <c r="K15" s="320">
        <v>2203.85</v>
      </c>
      <c r="L15" s="320">
        <v>2135.0500000000002</v>
      </c>
      <c r="M15" s="320">
        <v>1.6327400000000001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17573.7</v>
      </c>
      <c r="D16" s="321">
        <v>17507.233333333334</v>
      </c>
      <c r="E16" s="321">
        <v>17316.466666666667</v>
      </c>
      <c r="F16" s="321">
        <v>17059.233333333334</v>
      </c>
      <c r="G16" s="321">
        <v>16868.466666666667</v>
      </c>
      <c r="H16" s="321">
        <v>17764.466666666667</v>
      </c>
      <c r="I16" s="321">
        <v>17955.233333333337</v>
      </c>
      <c r="J16" s="321">
        <v>18212.466666666667</v>
      </c>
      <c r="K16" s="320">
        <v>17698</v>
      </c>
      <c r="L16" s="320">
        <v>17250</v>
      </c>
      <c r="M16" s="320">
        <v>0.12426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112.45</v>
      </c>
      <c r="D17" s="321">
        <v>113.23333333333333</v>
      </c>
      <c r="E17" s="321">
        <v>110.96666666666667</v>
      </c>
      <c r="F17" s="321">
        <v>109.48333333333333</v>
      </c>
      <c r="G17" s="321">
        <v>107.21666666666667</v>
      </c>
      <c r="H17" s="321">
        <v>114.71666666666667</v>
      </c>
      <c r="I17" s="321">
        <v>116.98333333333335</v>
      </c>
      <c r="J17" s="321">
        <v>118.46666666666667</v>
      </c>
      <c r="K17" s="320">
        <v>115.5</v>
      </c>
      <c r="L17" s="320">
        <v>111.75</v>
      </c>
      <c r="M17" s="320">
        <v>36.83287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285.05</v>
      </c>
      <c r="D18" s="321">
        <v>287.28333333333336</v>
      </c>
      <c r="E18" s="321">
        <v>280.86666666666673</v>
      </c>
      <c r="F18" s="321">
        <v>276.68333333333339</v>
      </c>
      <c r="G18" s="321">
        <v>270.26666666666677</v>
      </c>
      <c r="H18" s="321">
        <v>291.4666666666667</v>
      </c>
      <c r="I18" s="321">
        <v>297.88333333333333</v>
      </c>
      <c r="J18" s="321">
        <v>302.06666666666666</v>
      </c>
      <c r="K18" s="320">
        <v>293.7</v>
      </c>
      <c r="L18" s="320">
        <v>283.10000000000002</v>
      </c>
      <c r="M18" s="320">
        <v>22.881150000000002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2263.25</v>
      </c>
      <c r="D19" s="321">
        <v>2261.15</v>
      </c>
      <c r="E19" s="321">
        <v>2239.3000000000002</v>
      </c>
      <c r="F19" s="321">
        <v>2215.35</v>
      </c>
      <c r="G19" s="321">
        <v>2193.5</v>
      </c>
      <c r="H19" s="321">
        <v>2285.1000000000004</v>
      </c>
      <c r="I19" s="321">
        <v>2306.9499999999998</v>
      </c>
      <c r="J19" s="321">
        <v>2330.9000000000005</v>
      </c>
      <c r="K19" s="320">
        <v>2283</v>
      </c>
      <c r="L19" s="320">
        <v>2237.1999999999998</v>
      </c>
      <c r="M19" s="320">
        <v>5.5888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2273.3000000000002</v>
      </c>
      <c r="D20" s="321">
        <v>2281.4333333333334</v>
      </c>
      <c r="E20" s="321">
        <v>2256.8666666666668</v>
      </c>
      <c r="F20" s="321">
        <v>2240.4333333333334</v>
      </c>
      <c r="G20" s="321">
        <v>2215.8666666666668</v>
      </c>
      <c r="H20" s="321">
        <v>2297.8666666666668</v>
      </c>
      <c r="I20" s="321">
        <v>2322.4333333333334</v>
      </c>
      <c r="J20" s="321">
        <v>2338.8666666666668</v>
      </c>
      <c r="K20" s="320">
        <v>2306</v>
      </c>
      <c r="L20" s="320">
        <v>2265</v>
      </c>
      <c r="M20" s="320">
        <v>17.860420000000001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2882.8</v>
      </c>
      <c r="D21" s="321">
        <v>2890.7666666666664</v>
      </c>
      <c r="E21" s="321">
        <v>2802.0333333333328</v>
      </c>
      <c r="F21" s="321">
        <v>2721.2666666666664</v>
      </c>
      <c r="G21" s="321">
        <v>2632.5333333333328</v>
      </c>
      <c r="H21" s="321">
        <v>2971.5333333333328</v>
      </c>
      <c r="I21" s="321">
        <v>3060.2666666666664</v>
      </c>
      <c r="J21" s="321">
        <v>3141.0333333333328</v>
      </c>
      <c r="K21" s="320">
        <v>2979.5</v>
      </c>
      <c r="L21" s="320">
        <v>2810</v>
      </c>
      <c r="M21" s="320">
        <v>76.043260000000004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874.15</v>
      </c>
      <c r="D22" s="321">
        <v>866.95000000000016</v>
      </c>
      <c r="E22" s="321">
        <v>847.90000000000032</v>
      </c>
      <c r="F22" s="321">
        <v>821.6500000000002</v>
      </c>
      <c r="G22" s="321">
        <v>802.60000000000036</v>
      </c>
      <c r="H22" s="321">
        <v>893.20000000000027</v>
      </c>
      <c r="I22" s="321">
        <v>912.25000000000023</v>
      </c>
      <c r="J22" s="321">
        <v>938.50000000000023</v>
      </c>
      <c r="K22" s="320">
        <v>886</v>
      </c>
      <c r="L22" s="320">
        <v>840.7</v>
      </c>
      <c r="M22" s="320">
        <v>178.64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2658.55</v>
      </c>
      <c r="D23" s="321">
        <v>2663.7666666666669</v>
      </c>
      <c r="E23" s="321">
        <v>2621.5333333333338</v>
      </c>
      <c r="F23" s="321">
        <v>2584.5166666666669</v>
      </c>
      <c r="G23" s="321">
        <v>2542.2833333333338</v>
      </c>
      <c r="H23" s="321">
        <v>2700.7833333333338</v>
      </c>
      <c r="I23" s="321">
        <v>2743.0166666666664</v>
      </c>
      <c r="J23" s="321">
        <v>2780.0333333333338</v>
      </c>
      <c r="K23" s="320">
        <v>2706</v>
      </c>
      <c r="L23" s="320">
        <v>2626.75</v>
      </c>
      <c r="M23" s="320">
        <v>3.6327600000000002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306.8</v>
      </c>
      <c r="D24" s="321">
        <v>308.56666666666666</v>
      </c>
      <c r="E24" s="321">
        <v>303.23333333333335</v>
      </c>
      <c r="F24" s="321">
        <v>299.66666666666669</v>
      </c>
      <c r="G24" s="321">
        <v>294.33333333333337</v>
      </c>
      <c r="H24" s="321">
        <v>312.13333333333333</v>
      </c>
      <c r="I24" s="321">
        <v>317.4666666666667</v>
      </c>
      <c r="J24" s="321">
        <v>321.0333333333333</v>
      </c>
      <c r="K24" s="320">
        <v>313.89999999999998</v>
      </c>
      <c r="L24" s="320">
        <v>305</v>
      </c>
      <c r="M24" s="320">
        <v>1.07426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228.2</v>
      </c>
      <c r="D25" s="321">
        <v>231.28333333333333</v>
      </c>
      <c r="E25" s="321">
        <v>223.91666666666666</v>
      </c>
      <c r="F25" s="321">
        <v>219.63333333333333</v>
      </c>
      <c r="G25" s="321">
        <v>212.26666666666665</v>
      </c>
      <c r="H25" s="321">
        <v>235.56666666666666</v>
      </c>
      <c r="I25" s="321">
        <v>242.93333333333334</v>
      </c>
      <c r="J25" s="321">
        <v>247.21666666666667</v>
      </c>
      <c r="K25" s="320">
        <v>238.65</v>
      </c>
      <c r="L25" s="320">
        <v>227</v>
      </c>
      <c r="M25" s="320">
        <v>8.7270299999999992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1218.8499999999999</v>
      </c>
      <c r="D26" s="321">
        <v>1217.6333333333332</v>
      </c>
      <c r="E26" s="321">
        <v>1212.2666666666664</v>
      </c>
      <c r="F26" s="321">
        <v>1205.6833333333332</v>
      </c>
      <c r="G26" s="321">
        <v>1200.3166666666664</v>
      </c>
      <c r="H26" s="321">
        <v>1224.2166666666665</v>
      </c>
      <c r="I26" s="321">
        <v>1229.5833333333333</v>
      </c>
      <c r="J26" s="321">
        <v>1236.1666666666665</v>
      </c>
      <c r="K26" s="320">
        <v>1223</v>
      </c>
      <c r="L26" s="320">
        <v>1211.05</v>
      </c>
      <c r="M26" s="320">
        <v>1.2886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1883.35</v>
      </c>
      <c r="D27" s="321">
        <v>1888.0166666666667</v>
      </c>
      <c r="E27" s="321">
        <v>1858.3333333333333</v>
      </c>
      <c r="F27" s="321">
        <v>1833.3166666666666</v>
      </c>
      <c r="G27" s="321">
        <v>1803.6333333333332</v>
      </c>
      <c r="H27" s="321">
        <v>1913.0333333333333</v>
      </c>
      <c r="I27" s="321">
        <v>1942.7166666666667</v>
      </c>
      <c r="J27" s="321">
        <v>1967.7333333333333</v>
      </c>
      <c r="K27" s="320">
        <v>1917.7</v>
      </c>
      <c r="L27" s="320">
        <v>1863</v>
      </c>
      <c r="M27" s="320">
        <v>0.61045000000000005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1769.9</v>
      </c>
      <c r="D28" s="321">
        <v>1770.7</v>
      </c>
      <c r="E28" s="321">
        <v>1755.2</v>
      </c>
      <c r="F28" s="321">
        <v>1740.5</v>
      </c>
      <c r="G28" s="321">
        <v>1725</v>
      </c>
      <c r="H28" s="321">
        <v>1785.4</v>
      </c>
      <c r="I28" s="321">
        <v>1800.9</v>
      </c>
      <c r="J28" s="321">
        <v>1815.6000000000001</v>
      </c>
      <c r="K28" s="320">
        <v>1786.2</v>
      </c>
      <c r="L28" s="320">
        <v>1756</v>
      </c>
      <c r="M28" s="320">
        <v>0.42465000000000003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82.2</v>
      </c>
      <c r="D29" s="321">
        <v>82.533333333333346</v>
      </c>
      <c r="E29" s="321">
        <v>81.166666666666686</v>
      </c>
      <c r="F29" s="321">
        <v>80.13333333333334</v>
      </c>
      <c r="G29" s="321">
        <v>78.76666666666668</v>
      </c>
      <c r="H29" s="321">
        <v>83.566666666666691</v>
      </c>
      <c r="I29" s="321">
        <v>84.933333333333337</v>
      </c>
      <c r="J29" s="321">
        <v>85.966666666666697</v>
      </c>
      <c r="K29" s="320">
        <v>83.9</v>
      </c>
      <c r="L29" s="320">
        <v>81.5</v>
      </c>
      <c r="M29" s="320">
        <v>3.04142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3370.7</v>
      </c>
      <c r="D30" s="321">
        <v>3386.2999999999997</v>
      </c>
      <c r="E30" s="321">
        <v>3336.9999999999995</v>
      </c>
      <c r="F30" s="321">
        <v>3303.2999999999997</v>
      </c>
      <c r="G30" s="321">
        <v>3253.9999999999995</v>
      </c>
      <c r="H30" s="321">
        <v>3419.9999999999995</v>
      </c>
      <c r="I30" s="321">
        <v>3469.2999999999997</v>
      </c>
      <c r="J30" s="321">
        <v>3502.9999999999995</v>
      </c>
      <c r="K30" s="320">
        <v>3435.6</v>
      </c>
      <c r="L30" s="320">
        <v>3352.6</v>
      </c>
      <c r="M30" s="320">
        <v>0.79645999999999995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3159.7</v>
      </c>
      <c r="D31" s="321">
        <v>3175.0333333333333</v>
      </c>
      <c r="E31" s="321">
        <v>3135.6666666666665</v>
      </c>
      <c r="F31" s="321">
        <v>3111.6333333333332</v>
      </c>
      <c r="G31" s="321">
        <v>3072.2666666666664</v>
      </c>
      <c r="H31" s="321">
        <v>3199.0666666666666</v>
      </c>
      <c r="I31" s="321">
        <v>3238.4333333333334</v>
      </c>
      <c r="J31" s="321">
        <v>3262.4666666666667</v>
      </c>
      <c r="K31" s="320">
        <v>3214.4</v>
      </c>
      <c r="L31" s="320">
        <v>3151</v>
      </c>
      <c r="M31" s="320">
        <v>0.35034999999999999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24.65</v>
      </c>
      <c r="D32" s="321">
        <v>24.733333333333334</v>
      </c>
      <c r="E32" s="321">
        <v>24.416666666666668</v>
      </c>
      <c r="F32" s="321">
        <v>24.183333333333334</v>
      </c>
      <c r="G32" s="321">
        <v>23.866666666666667</v>
      </c>
      <c r="H32" s="321">
        <v>24.966666666666669</v>
      </c>
      <c r="I32" s="321">
        <v>25.283333333333331</v>
      </c>
      <c r="J32" s="321">
        <v>25.516666666666669</v>
      </c>
      <c r="K32" s="320">
        <v>25.05</v>
      </c>
      <c r="L32" s="320">
        <v>24.5</v>
      </c>
      <c r="M32" s="320">
        <v>125.02637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569.70000000000005</v>
      </c>
      <c r="D33" s="321">
        <v>569.56666666666672</v>
      </c>
      <c r="E33" s="321">
        <v>563.88333333333344</v>
      </c>
      <c r="F33" s="321">
        <v>558.06666666666672</v>
      </c>
      <c r="G33" s="321">
        <v>552.38333333333344</v>
      </c>
      <c r="H33" s="321">
        <v>575.38333333333344</v>
      </c>
      <c r="I33" s="321">
        <v>581.06666666666661</v>
      </c>
      <c r="J33" s="321">
        <v>586.88333333333344</v>
      </c>
      <c r="K33" s="320">
        <v>575.25</v>
      </c>
      <c r="L33" s="320">
        <v>563.75</v>
      </c>
      <c r="M33" s="320">
        <v>4.8202999999999996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3623.15</v>
      </c>
      <c r="D34" s="321">
        <v>3626.3333333333335</v>
      </c>
      <c r="E34" s="321">
        <v>3587.666666666667</v>
      </c>
      <c r="F34" s="321">
        <v>3552.1833333333334</v>
      </c>
      <c r="G34" s="321">
        <v>3513.5166666666669</v>
      </c>
      <c r="H34" s="321">
        <v>3661.8166666666671</v>
      </c>
      <c r="I34" s="321">
        <v>3700.483333333334</v>
      </c>
      <c r="J34" s="321">
        <v>3735.9666666666672</v>
      </c>
      <c r="K34" s="320">
        <v>3665</v>
      </c>
      <c r="L34" s="320">
        <v>3590.85</v>
      </c>
      <c r="M34" s="320">
        <v>0.38405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374.2</v>
      </c>
      <c r="D35" s="321">
        <v>375.41666666666669</v>
      </c>
      <c r="E35" s="321">
        <v>369.83333333333337</v>
      </c>
      <c r="F35" s="321">
        <v>365.4666666666667</v>
      </c>
      <c r="G35" s="321">
        <v>359.88333333333338</v>
      </c>
      <c r="H35" s="321">
        <v>379.78333333333336</v>
      </c>
      <c r="I35" s="321">
        <v>385.36666666666673</v>
      </c>
      <c r="J35" s="321">
        <v>389.73333333333335</v>
      </c>
      <c r="K35" s="320">
        <v>381</v>
      </c>
      <c r="L35" s="320">
        <v>371.05</v>
      </c>
      <c r="M35" s="320">
        <v>59.463329999999999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1895.05</v>
      </c>
      <c r="D36" s="321">
        <v>1917.1500000000003</v>
      </c>
      <c r="E36" s="321">
        <v>1843.3000000000006</v>
      </c>
      <c r="F36" s="321">
        <v>1791.5500000000004</v>
      </c>
      <c r="G36" s="321">
        <v>1717.7000000000007</v>
      </c>
      <c r="H36" s="321">
        <v>1968.9000000000005</v>
      </c>
      <c r="I36" s="321">
        <v>2042.7500000000005</v>
      </c>
      <c r="J36" s="321">
        <v>2094.5000000000005</v>
      </c>
      <c r="K36" s="320">
        <v>1991</v>
      </c>
      <c r="L36" s="320">
        <v>1865.4</v>
      </c>
      <c r="M36" s="320">
        <v>56.578589999999998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854.25</v>
      </c>
      <c r="D37" s="321">
        <v>851.75</v>
      </c>
      <c r="E37" s="321">
        <v>838.55</v>
      </c>
      <c r="F37" s="321">
        <v>822.84999999999991</v>
      </c>
      <c r="G37" s="321">
        <v>809.64999999999986</v>
      </c>
      <c r="H37" s="321">
        <v>867.45</v>
      </c>
      <c r="I37" s="321">
        <v>880.65000000000009</v>
      </c>
      <c r="J37" s="321">
        <v>896.35000000000014</v>
      </c>
      <c r="K37" s="320">
        <v>864.95</v>
      </c>
      <c r="L37" s="320">
        <v>836.05</v>
      </c>
      <c r="M37" s="320">
        <v>1.2025600000000001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1073.3</v>
      </c>
      <c r="D38" s="321">
        <v>1070.75</v>
      </c>
      <c r="E38" s="321">
        <v>1041.5</v>
      </c>
      <c r="F38" s="321">
        <v>1009.7</v>
      </c>
      <c r="G38" s="321">
        <v>980.45</v>
      </c>
      <c r="H38" s="321">
        <v>1102.55</v>
      </c>
      <c r="I38" s="321">
        <v>1131.8</v>
      </c>
      <c r="J38" s="321">
        <v>1163.5999999999999</v>
      </c>
      <c r="K38" s="320">
        <v>1100</v>
      </c>
      <c r="L38" s="320">
        <v>1038.95</v>
      </c>
      <c r="M38" s="320">
        <v>6.5070100000000002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766.65</v>
      </c>
      <c r="D39" s="321">
        <v>765.45000000000016</v>
      </c>
      <c r="E39" s="321">
        <v>759.90000000000032</v>
      </c>
      <c r="F39" s="321">
        <v>753.1500000000002</v>
      </c>
      <c r="G39" s="321">
        <v>747.60000000000036</v>
      </c>
      <c r="H39" s="321">
        <v>772.20000000000027</v>
      </c>
      <c r="I39" s="321">
        <v>777.75000000000023</v>
      </c>
      <c r="J39" s="321">
        <v>784.50000000000023</v>
      </c>
      <c r="K39" s="320">
        <v>771</v>
      </c>
      <c r="L39" s="320">
        <v>758.7</v>
      </c>
      <c r="M39" s="320">
        <v>0.72172000000000003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4813.7</v>
      </c>
      <c r="D40" s="321">
        <v>4820.5666666666666</v>
      </c>
      <c r="E40" s="321">
        <v>4781.1333333333332</v>
      </c>
      <c r="F40" s="321">
        <v>4748.5666666666666</v>
      </c>
      <c r="G40" s="321">
        <v>4709.1333333333332</v>
      </c>
      <c r="H40" s="321">
        <v>4853.1333333333332</v>
      </c>
      <c r="I40" s="321">
        <v>4892.5666666666657</v>
      </c>
      <c r="J40" s="321">
        <v>4925.1333333333332</v>
      </c>
      <c r="K40" s="320">
        <v>4860</v>
      </c>
      <c r="L40" s="320">
        <v>4788</v>
      </c>
      <c r="M40" s="320">
        <v>3.8191099999999998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199.75</v>
      </c>
      <c r="D41" s="321">
        <v>200.83333333333334</v>
      </c>
      <c r="E41" s="321">
        <v>197.9666666666667</v>
      </c>
      <c r="F41" s="321">
        <v>196.18333333333337</v>
      </c>
      <c r="G41" s="321">
        <v>193.31666666666672</v>
      </c>
      <c r="H41" s="321">
        <v>202.61666666666667</v>
      </c>
      <c r="I41" s="321">
        <v>205.48333333333329</v>
      </c>
      <c r="J41" s="321">
        <v>207.26666666666665</v>
      </c>
      <c r="K41" s="320">
        <v>203.7</v>
      </c>
      <c r="L41" s="320">
        <v>199.05</v>
      </c>
      <c r="M41" s="320">
        <v>29.07621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456.45</v>
      </c>
      <c r="D42" s="321">
        <v>459.15000000000003</v>
      </c>
      <c r="E42" s="321">
        <v>451.30000000000007</v>
      </c>
      <c r="F42" s="321">
        <v>446.15000000000003</v>
      </c>
      <c r="G42" s="321">
        <v>438.30000000000007</v>
      </c>
      <c r="H42" s="321">
        <v>464.30000000000007</v>
      </c>
      <c r="I42" s="321">
        <v>472.15000000000009</v>
      </c>
      <c r="J42" s="321">
        <v>477.30000000000007</v>
      </c>
      <c r="K42" s="320">
        <v>467</v>
      </c>
      <c r="L42" s="320">
        <v>454</v>
      </c>
      <c r="M42" s="320">
        <v>0.78036000000000005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89.95</v>
      </c>
      <c r="D43" s="321">
        <v>89.916666666666671</v>
      </c>
      <c r="E43" s="321">
        <v>88.63333333333334</v>
      </c>
      <c r="F43" s="321">
        <v>87.316666666666663</v>
      </c>
      <c r="G43" s="321">
        <v>86.033333333333331</v>
      </c>
      <c r="H43" s="321">
        <v>91.233333333333348</v>
      </c>
      <c r="I43" s="321">
        <v>92.51666666666668</v>
      </c>
      <c r="J43" s="321">
        <v>93.833333333333357</v>
      </c>
      <c r="K43" s="320">
        <v>91.2</v>
      </c>
      <c r="L43" s="320">
        <v>88.6</v>
      </c>
      <c r="M43" s="320">
        <v>5.6205699999999998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129.1</v>
      </c>
      <c r="D44" s="321">
        <v>128.63333333333333</v>
      </c>
      <c r="E44" s="321">
        <v>126.86666666666665</v>
      </c>
      <c r="F44" s="321">
        <v>124.63333333333333</v>
      </c>
      <c r="G44" s="321">
        <v>122.86666666666665</v>
      </c>
      <c r="H44" s="321">
        <v>130.86666666666665</v>
      </c>
      <c r="I44" s="321">
        <v>132.6333333333333</v>
      </c>
      <c r="J44" s="321">
        <v>134.86666666666665</v>
      </c>
      <c r="K44" s="320">
        <v>130.4</v>
      </c>
      <c r="L44" s="320">
        <v>126.4</v>
      </c>
      <c r="M44" s="320">
        <v>101.31793999999999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3164.4</v>
      </c>
      <c r="D45" s="321">
        <v>3150.3166666666671</v>
      </c>
      <c r="E45" s="321">
        <v>3127.3333333333339</v>
      </c>
      <c r="F45" s="321">
        <v>3090.2666666666669</v>
      </c>
      <c r="G45" s="321">
        <v>3067.2833333333338</v>
      </c>
      <c r="H45" s="321">
        <v>3187.3833333333341</v>
      </c>
      <c r="I45" s="321">
        <v>3210.3666666666668</v>
      </c>
      <c r="J45" s="321">
        <v>3247.4333333333343</v>
      </c>
      <c r="K45" s="320">
        <v>3173.3</v>
      </c>
      <c r="L45" s="320">
        <v>3113.25</v>
      </c>
      <c r="M45" s="320">
        <v>6.8119100000000001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195.65</v>
      </c>
      <c r="D46" s="321">
        <v>194.98333333333335</v>
      </c>
      <c r="E46" s="321">
        <v>190.9666666666667</v>
      </c>
      <c r="F46" s="321">
        <v>186.28333333333336</v>
      </c>
      <c r="G46" s="321">
        <v>182.26666666666671</v>
      </c>
      <c r="H46" s="321">
        <v>199.66666666666669</v>
      </c>
      <c r="I46" s="321">
        <v>203.68333333333334</v>
      </c>
      <c r="J46" s="321">
        <v>208.36666666666667</v>
      </c>
      <c r="K46" s="320">
        <v>199</v>
      </c>
      <c r="L46" s="320">
        <v>190.3</v>
      </c>
      <c r="M46" s="320">
        <v>11.039630000000001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2159.9</v>
      </c>
      <c r="D47" s="321">
        <v>2155.5333333333333</v>
      </c>
      <c r="E47" s="321">
        <v>2110.0666666666666</v>
      </c>
      <c r="F47" s="321">
        <v>2060.2333333333331</v>
      </c>
      <c r="G47" s="321">
        <v>2014.7666666666664</v>
      </c>
      <c r="H47" s="321">
        <v>2205.3666666666668</v>
      </c>
      <c r="I47" s="321">
        <v>2250.833333333333</v>
      </c>
      <c r="J47" s="321">
        <v>2300.666666666667</v>
      </c>
      <c r="K47" s="320">
        <v>2201</v>
      </c>
      <c r="L47" s="320">
        <v>2105.6999999999998</v>
      </c>
      <c r="M47" s="320">
        <v>4.3636100000000004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2760.8</v>
      </c>
      <c r="D48" s="321">
        <v>2758.4166666666665</v>
      </c>
      <c r="E48" s="321">
        <v>2716.833333333333</v>
      </c>
      <c r="F48" s="321">
        <v>2672.8666666666663</v>
      </c>
      <c r="G48" s="321">
        <v>2631.2833333333328</v>
      </c>
      <c r="H48" s="321">
        <v>2802.3833333333332</v>
      </c>
      <c r="I48" s="321">
        <v>2843.9666666666662</v>
      </c>
      <c r="J48" s="321">
        <v>2887.9333333333334</v>
      </c>
      <c r="K48" s="320">
        <v>2800</v>
      </c>
      <c r="L48" s="320">
        <v>2714.45</v>
      </c>
      <c r="M48" s="320">
        <v>7.9740000000000005E-2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2413</v>
      </c>
      <c r="D49" s="321">
        <v>2428.6666666666665</v>
      </c>
      <c r="E49" s="321">
        <v>2377.333333333333</v>
      </c>
      <c r="F49" s="321">
        <v>2341.6666666666665</v>
      </c>
      <c r="G49" s="321">
        <v>2290.333333333333</v>
      </c>
      <c r="H49" s="321">
        <v>2464.333333333333</v>
      </c>
      <c r="I49" s="321">
        <v>2515.6666666666661</v>
      </c>
      <c r="J49" s="321">
        <v>2551.333333333333</v>
      </c>
      <c r="K49" s="320">
        <v>2480</v>
      </c>
      <c r="L49" s="320">
        <v>2393</v>
      </c>
      <c r="M49" s="320">
        <v>1.97099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9850.35</v>
      </c>
      <c r="D50" s="321">
        <v>9873.1166666666668</v>
      </c>
      <c r="E50" s="321">
        <v>9747.2333333333336</v>
      </c>
      <c r="F50" s="321">
        <v>9644.1166666666668</v>
      </c>
      <c r="G50" s="321">
        <v>9518.2333333333336</v>
      </c>
      <c r="H50" s="321">
        <v>9976.2333333333336</v>
      </c>
      <c r="I50" s="321">
        <v>10102.116666666669</v>
      </c>
      <c r="J50" s="321">
        <v>10205.233333333334</v>
      </c>
      <c r="K50" s="320">
        <v>9999</v>
      </c>
      <c r="L50" s="320">
        <v>9770</v>
      </c>
      <c r="M50" s="320">
        <v>0.20546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1371.7</v>
      </c>
      <c r="D51" s="321">
        <v>1388.8833333333332</v>
      </c>
      <c r="E51" s="321">
        <v>1345.9666666666665</v>
      </c>
      <c r="F51" s="321">
        <v>1320.2333333333333</v>
      </c>
      <c r="G51" s="321">
        <v>1277.3166666666666</v>
      </c>
      <c r="H51" s="321">
        <v>1414.6166666666663</v>
      </c>
      <c r="I51" s="321">
        <v>1457.5333333333333</v>
      </c>
      <c r="J51" s="321">
        <v>1483.2666666666662</v>
      </c>
      <c r="K51" s="320">
        <v>1431.8</v>
      </c>
      <c r="L51" s="320">
        <v>1363.15</v>
      </c>
      <c r="M51" s="320">
        <v>17.118929999999999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666.7</v>
      </c>
      <c r="D52" s="321">
        <v>672.4666666666667</v>
      </c>
      <c r="E52" s="321">
        <v>659.23333333333335</v>
      </c>
      <c r="F52" s="321">
        <v>651.76666666666665</v>
      </c>
      <c r="G52" s="321">
        <v>638.5333333333333</v>
      </c>
      <c r="H52" s="321">
        <v>679.93333333333339</v>
      </c>
      <c r="I52" s="321">
        <v>693.16666666666674</v>
      </c>
      <c r="J52" s="321">
        <v>700.63333333333344</v>
      </c>
      <c r="K52" s="320">
        <v>685.7</v>
      </c>
      <c r="L52" s="320">
        <v>665</v>
      </c>
      <c r="M52" s="320">
        <v>15.291180000000001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460.6</v>
      </c>
      <c r="D53" s="321">
        <v>461.18333333333334</v>
      </c>
      <c r="E53" s="321">
        <v>457.41666666666669</v>
      </c>
      <c r="F53" s="321">
        <v>454.23333333333335</v>
      </c>
      <c r="G53" s="321">
        <v>450.4666666666667</v>
      </c>
      <c r="H53" s="321">
        <v>464.36666666666667</v>
      </c>
      <c r="I53" s="321">
        <v>468.13333333333333</v>
      </c>
      <c r="J53" s="321">
        <v>471.31666666666666</v>
      </c>
      <c r="K53" s="320">
        <v>464.95</v>
      </c>
      <c r="L53" s="320">
        <v>458</v>
      </c>
      <c r="M53" s="320">
        <v>1.1095600000000001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780.6</v>
      </c>
      <c r="D54" s="321">
        <v>785.6</v>
      </c>
      <c r="E54" s="321">
        <v>773.2</v>
      </c>
      <c r="F54" s="321">
        <v>765.80000000000007</v>
      </c>
      <c r="G54" s="321">
        <v>753.40000000000009</v>
      </c>
      <c r="H54" s="321">
        <v>793</v>
      </c>
      <c r="I54" s="321">
        <v>805.39999999999986</v>
      </c>
      <c r="J54" s="321">
        <v>812.8</v>
      </c>
      <c r="K54" s="320">
        <v>798</v>
      </c>
      <c r="L54" s="320">
        <v>778.2</v>
      </c>
      <c r="M54" s="320">
        <v>62.550269999999998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3642.5</v>
      </c>
      <c r="D55" s="321">
        <v>3653.3666666666668</v>
      </c>
      <c r="E55" s="321">
        <v>3611.9833333333336</v>
      </c>
      <c r="F55" s="321">
        <v>3581.4666666666667</v>
      </c>
      <c r="G55" s="321">
        <v>3540.0833333333335</v>
      </c>
      <c r="H55" s="321">
        <v>3683.8833333333337</v>
      </c>
      <c r="I55" s="321">
        <v>3725.2666666666669</v>
      </c>
      <c r="J55" s="321">
        <v>3755.7833333333338</v>
      </c>
      <c r="K55" s="320">
        <v>3694.75</v>
      </c>
      <c r="L55" s="320">
        <v>3622.85</v>
      </c>
      <c r="M55" s="320">
        <v>2.2831600000000001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173.2</v>
      </c>
      <c r="D56" s="321">
        <v>172.83333333333334</v>
      </c>
      <c r="E56" s="321">
        <v>170.36666666666667</v>
      </c>
      <c r="F56" s="321">
        <v>167.53333333333333</v>
      </c>
      <c r="G56" s="321">
        <v>165.06666666666666</v>
      </c>
      <c r="H56" s="321">
        <v>175.66666666666669</v>
      </c>
      <c r="I56" s="321">
        <v>178.13333333333333</v>
      </c>
      <c r="J56" s="321">
        <v>180.9666666666667</v>
      </c>
      <c r="K56" s="320">
        <v>175.3</v>
      </c>
      <c r="L56" s="320">
        <v>170</v>
      </c>
      <c r="M56" s="320">
        <v>2.7019099999999998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1091.0999999999999</v>
      </c>
      <c r="D57" s="321">
        <v>1091.5666666666666</v>
      </c>
      <c r="E57" s="321">
        <v>1076.5333333333333</v>
      </c>
      <c r="F57" s="321">
        <v>1061.9666666666667</v>
      </c>
      <c r="G57" s="321">
        <v>1046.9333333333334</v>
      </c>
      <c r="H57" s="321">
        <v>1106.1333333333332</v>
      </c>
      <c r="I57" s="321">
        <v>1121.1666666666665</v>
      </c>
      <c r="J57" s="321">
        <v>1135.7333333333331</v>
      </c>
      <c r="K57" s="320">
        <v>1106.5999999999999</v>
      </c>
      <c r="L57" s="320">
        <v>1077</v>
      </c>
      <c r="M57" s="320">
        <v>0.3357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15454.2</v>
      </c>
      <c r="D58" s="321">
        <v>15544.233333333332</v>
      </c>
      <c r="E58" s="321">
        <v>15339.966666666664</v>
      </c>
      <c r="F58" s="321">
        <v>15225.733333333332</v>
      </c>
      <c r="G58" s="321">
        <v>15021.466666666664</v>
      </c>
      <c r="H58" s="321">
        <v>15658.466666666664</v>
      </c>
      <c r="I58" s="321">
        <v>15862.73333333333</v>
      </c>
      <c r="J58" s="321">
        <v>15976.966666666664</v>
      </c>
      <c r="K58" s="320">
        <v>15748.5</v>
      </c>
      <c r="L58" s="320">
        <v>15430</v>
      </c>
      <c r="M58" s="320">
        <v>2.1487599999999998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5294.3</v>
      </c>
      <c r="D59" s="321">
        <v>5301.2666666666664</v>
      </c>
      <c r="E59" s="321">
        <v>5222.5333333333328</v>
      </c>
      <c r="F59" s="321">
        <v>5150.7666666666664</v>
      </c>
      <c r="G59" s="321">
        <v>5072.0333333333328</v>
      </c>
      <c r="H59" s="321">
        <v>5373.0333333333328</v>
      </c>
      <c r="I59" s="321">
        <v>5451.7666666666664</v>
      </c>
      <c r="J59" s="321">
        <v>5523.5333333333328</v>
      </c>
      <c r="K59" s="320">
        <v>5380</v>
      </c>
      <c r="L59" s="320">
        <v>5229.5</v>
      </c>
      <c r="M59" s="320">
        <v>0.38889000000000001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7110.75</v>
      </c>
      <c r="D60" s="321">
        <v>7129.7166666666672</v>
      </c>
      <c r="E60" s="321">
        <v>7052.4333333333343</v>
      </c>
      <c r="F60" s="321">
        <v>6994.1166666666668</v>
      </c>
      <c r="G60" s="321">
        <v>6916.8333333333339</v>
      </c>
      <c r="H60" s="321">
        <v>7188.0333333333347</v>
      </c>
      <c r="I60" s="321">
        <v>7265.3166666666675</v>
      </c>
      <c r="J60" s="321">
        <v>7323.633333333335</v>
      </c>
      <c r="K60" s="320">
        <v>7207</v>
      </c>
      <c r="L60" s="320">
        <v>7071.4</v>
      </c>
      <c r="M60" s="320">
        <v>8.0798699999999997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3239.2</v>
      </c>
      <c r="D61" s="321">
        <v>3248.85</v>
      </c>
      <c r="E61" s="321">
        <v>3215.35</v>
      </c>
      <c r="F61" s="321">
        <v>3191.5</v>
      </c>
      <c r="G61" s="321">
        <v>3158</v>
      </c>
      <c r="H61" s="321">
        <v>3272.7</v>
      </c>
      <c r="I61" s="321">
        <v>3306.2</v>
      </c>
      <c r="J61" s="321">
        <v>3330.0499999999997</v>
      </c>
      <c r="K61" s="320">
        <v>3282.35</v>
      </c>
      <c r="L61" s="320">
        <v>3225</v>
      </c>
      <c r="M61" s="320">
        <v>0.44663999999999998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2121.85</v>
      </c>
      <c r="D62" s="321">
        <v>2128.6666666666665</v>
      </c>
      <c r="E62" s="321">
        <v>2103.1833333333329</v>
      </c>
      <c r="F62" s="321">
        <v>2084.5166666666664</v>
      </c>
      <c r="G62" s="321">
        <v>2059.0333333333328</v>
      </c>
      <c r="H62" s="321">
        <v>2147.333333333333</v>
      </c>
      <c r="I62" s="321">
        <v>2172.8166666666666</v>
      </c>
      <c r="J62" s="321">
        <v>2191.4833333333331</v>
      </c>
      <c r="K62" s="320">
        <v>2154.15</v>
      </c>
      <c r="L62" s="320">
        <v>2110</v>
      </c>
      <c r="M62" s="320">
        <v>1.84013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494.65</v>
      </c>
      <c r="D63" s="321">
        <v>498.11666666666662</v>
      </c>
      <c r="E63" s="321">
        <v>487.53333333333325</v>
      </c>
      <c r="F63" s="321">
        <v>480.41666666666663</v>
      </c>
      <c r="G63" s="321">
        <v>469.83333333333326</v>
      </c>
      <c r="H63" s="321">
        <v>505.23333333333323</v>
      </c>
      <c r="I63" s="321">
        <v>515.81666666666661</v>
      </c>
      <c r="J63" s="321">
        <v>522.93333333333317</v>
      </c>
      <c r="K63" s="320">
        <v>508.7</v>
      </c>
      <c r="L63" s="320">
        <v>491</v>
      </c>
      <c r="M63" s="320">
        <v>42.094569999999997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330.25</v>
      </c>
      <c r="D64" s="321">
        <v>332.63333333333333</v>
      </c>
      <c r="E64" s="321">
        <v>326.26666666666665</v>
      </c>
      <c r="F64" s="321">
        <v>322.2833333333333</v>
      </c>
      <c r="G64" s="321">
        <v>315.91666666666663</v>
      </c>
      <c r="H64" s="321">
        <v>336.61666666666667</v>
      </c>
      <c r="I64" s="321">
        <v>342.98333333333335</v>
      </c>
      <c r="J64" s="321">
        <v>346.9666666666667</v>
      </c>
      <c r="K64" s="320">
        <v>339</v>
      </c>
      <c r="L64" s="320">
        <v>328.65</v>
      </c>
      <c r="M64" s="320">
        <v>90.779030000000006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111.45</v>
      </c>
      <c r="D65" s="321">
        <v>112.2</v>
      </c>
      <c r="E65" s="321">
        <v>110.45</v>
      </c>
      <c r="F65" s="321">
        <v>109.45</v>
      </c>
      <c r="G65" s="321">
        <v>107.7</v>
      </c>
      <c r="H65" s="321">
        <v>113.2</v>
      </c>
      <c r="I65" s="321">
        <v>114.95</v>
      </c>
      <c r="J65" s="321">
        <v>115.95</v>
      </c>
      <c r="K65" s="320">
        <v>113.95</v>
      </c>
      <c r="L65" s="320">
        <v>111.2</v>
      </c>
      <c r="M65" s="320">
        <v>173.8724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49.55</v>
      </c>
      <c r="D66" s="321">
        <v>49.683333333333337</v>
      </c>
      <c r="E66" s="321">
        <v>49.266666666666673</v>
      </c>
      <c r="F66" s="321">
        <v>48.983333333333334</v>
      </c>
      <c r="G66" s="321">
        <v>48.56666666666667</v>
      </c>
      <c r="H66" s="321">
        <v>49.966666666666676</v>
      </c>
      <c r="I66" s="321">
        <v>50.383333333333333</v>
      </c>
      <c r="J66" s="321">
        <v>50.666666666666679</v>
      </c>
      <c r="K66" s="320">
        <v>50.1</v>
      </c>
      <c r="L66" s="320">
        <v>49.4</v>
      </c>
      <c r="M66" s="320">
        <v>14.485519999999999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2687.35</v>
      </c>
      <c r="D67" s="321">
        <v>2699.4500000000003</v>
      </c>
      <c r="E67" s="321">
        <v>2658.9000000000005</v>
      </c>
      <c r="F67" s="321">
        <v>2630.4500000000003</v>
      </c>
      <c r="G67" s="321">
        <v>2589.9000000000005</v>
      </c>
      <c r="H67" s="321">
        <v>2727.9000000000005</v>
      </c>
      <c r="I67" s="321">
        <v>2768.4500000000007</v>
      </c>
      <c r="J67" s="321">
        <v>2796.9000000000005</v>
      </c>
      <c r="K67" s="320">
        <v>2740</v>
      </c>
      <c r="L67" s="320">
        <v>2671</v>
      </c>
      <c r="M67" s="320">
        <v>0.19485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1913</v>
      </c>
      <c r="D68" s="321">
        <v>1921.8833333333332</v>
      </c>
      <c r="E68" s="321">
        <v>1899.7666666666664</v>
      </c>
      <c r="F68" s="321">
        <v>1886.5333333333333</v>
      </c>
      <c r="G68" s="321">
        <v>1864.4166666666665</v>
      </c>
      <c r="H68" s="321">
        <v>1935.1166666666663</v>
      </c>
      <c r="I68" s="321">
        <v>1957.2333333333331</v>
      </c>
      <c r="J68" s="321">
        <v>1970.4666666666662</v>
      </c>
      <c r="K68" s="320">
        <v>1944</v>
      </c>
      <c r="L68" s="320">
        <v>1908.65</v>
      </c>
      <c r="M68" s="320">
        <v>1.8903099999999999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4842.55</v>
      </c>
      <c r="D69" s="321">
        <v>4861.5166666666664</v>
      </c>
      <c r="E69" s="321">
        <v>4809.0333333333328</v>
      </c>
      <c r="F69" s="321">
        <v>4775.5166666666664</v>
      </c>
      <c r="G69" s="321">
        <v>4723.0333333333328</v>
      </c>
      <c r="H69" s="321">
        <v>4895.0333333333328</v>
      </c>
      <c r="I69" s="321">
        <v>4947.5166666666664</v>
      </c>
      <c r="J69" s="321">
        <v>4981.0333333333328</v>
      </c>
      <c r="K69" s="320">
        <v>4914</v>
      </c>
      <c r="L69" s="320">
        <v>4828</v>
      </c>
      <c r="M69" s="320">
        <v>3.993E-2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967.45</v>
      </c>
      <c r="D70" s="321">
        <v>955.75</v>
      </c>
      <c r="E70" s="321">
        <v>913.5</v>
      </c>
      <c r="F70" s="321">
        <v>859.55</v>
      </c>
      <c r="G70" s="321">
        <v>817.3</v>
      </c>
      <c r="H70" s="321">
        <v>1009.7</v>
      </c>
      <c r="I70" s="321">
        <v>1051.95</v>
      </c>
      <c r="J70" s="321">
        <v>1105.9000000000001</v>
      </c>
      <c r="K70" s="320">
        <v>998</v>
      </c>
      <c r="L70" s="320">
        <v>901.8</v>
      </c>
      <c r="M70" s="320">
        <v>8.7004400000000004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799.2</v>
      </c>
      <c r="D71" s="321">
        <v>802.5333333333333</v>
      </c>
      <c r="E71" s="321">
        <v>760.26666666666665</v>
      </c>
      <c r="F71" s="321">
        <v>721.33333333333337</v>
      </c>
      <c r="G71" s="321">
        <v>679.06666666666672</v>
      </c>
      <c r="H71" s="321">
        <v>841.46666666666658</v>
      </c>
      <c r="I71" s="321">
        <v>883.73333333333323</v>
      </c>
      <c r="J71" s="321">
        <v>922.66666666666652</v>
      </c>
      <c r="K71" s="320">
        <v>844.8</v>
      </c>
      <c r="L71" s="320">
        <v>763.6</v>
      </c>
      <c r="M71" s="320">
        <v>56.52102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251.65</v>
      </c>
      <c r="D72" s="321">
        <v>253.04999999999998</v>
      </c>
      <c r="E72" s="321">
        <v>249.45</v>
      </c>
      <c r="F72" s="321">
        <v>247.25</v>
      </c>
      <c r="G72" s="321">
        <v>243.65</v>
      </c>
      <c r="H72" s="321">
        <v>255.24999999999997</v>
      </c>
      <c r="I72" s="321">
        <v>258.84999999999991</v>
      </c>
      <c r="J72" s="321">
        <v>261.04999999999995</v>
      </c>
      <c r="K72" s="320">
        <v>256.64999999999998</v>
      </c>
      <c r="L72" s="320">
        <v>250.85</v>
      </c>
      <c r="M72" s="320">
        <v>46.75141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1762.7</v>
      </c>
      <c r="D73" s="321">
        <v>1775.8666666666668</v>
      </c>
      <c r="E73" s="321">
        <v>1731.8333333333335</v>
      </c>
      <c r="F73" s="321">
        <v>1700.9666666666667</v>
      </c>
      <c r="G73" s="321">
        <v>1656.9333333333334</v>
      </c>
      <c r="H73" s="321">
        <v>1806.7333333333336</v>
      </c>
      <c r="I73" s="321">
        <v>1850.7666666666669</v>
      </c>
      <c r="J73" s="321">
        <v>1881.6333333333337</v>
      </c>
      <c r="K73" s="320">
        <v>1819.9</v>
      </c>
      <c r="L73" s="320">
        <v>1745</v>
      </c>
      <c r="M73" s="320">
        <v>1.4823999999999999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716.65</v>
      </c>
      <c r="D74" s="321">
        <v>716.2166666666667</v>
      </c>
      <c r="E74" s="321">
        <v>711.43333333333339</v>
      </c>
      <c r="F74" s="321">
        <v>706.2166666666667</v>
      </c>
      <c r="G74" s="321">
        <v>701.43333333333339</v>
      </c>
      <c r="H74" s="321">
        <v>721.43333333333339</v>
      </c>
      <c r="I74" s="321">
        <v>726.2166666666667</v>
      </c>
      <c r="J74" s="321">
        <v>731.43333333333339</v>
      </c>
      <c r="K74" s="320">
        <v>721</v>
      </c>
      <c r="L74" s="320">
        <v>711</v>
      </c>
      <c r="M74" s="320">
        <v>4.2075500000000003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724.05</v>
      </c>
      <c r="D75" s="321">
        <v>728.09999999999991</v>
      </c>
      <c r="E75" s="321">
        <v>717.79999999999984</v>
      </c>
      <c r="F75" s="321">
        <v>711.55</v>
      </c>
      <c r="G75" s="321">
        <v>701.24999999999989</v>
      </c>
      <c r="H75" s="321">
        <v>734.3499999999998</v>
      </c>
      <c r="I75" s="321">
        <v>744.65</v>
      </c>
      <c r="J75" s="321">
        <v>750.89999999999975</v>
      </c>
      <c r="K75" s="320">
        <v>738.4</v>
      </c>
      <c r="L75" s="320">
        <v>721.85</v>
      </c>
      <c r="M75" s="320">
        <v>10.88115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14082.85</v>
      </c>
      <c r="D76" s="321">
        <v>13841.199999999999</v>
      </c>
      <c r="E76" s="321">
        <v>13282.399999999998</v>
      </c>
      <c r="F76" s="321">
        <v>12481.949999999999</v>
      </c>
      <c r="G76" s="321">
        <v>11923.149999999998</v>
      </c>
      <c r="H76" s="321">
        <v>14641.649999999998</v>
      </c>
      <c r="I76" s="321">
        <v>15200.449999999997</v>
      </c>
      <c r="J76" s="321">
        <v>16000.899999999998</v>
      </c>
      <c r="K76" s="320">
        <v>14400</v>
      </c>
      <c r="L76" s="320">
        <v>13040.75</v>
      </c>
      <c r="M76" s="320">
        <v>0.18436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738.75</v>
      </c>
      <c r="D77" s="321">
        <v>736.2166666666667</v>
      </c>
      <c r="E77" s="321">
        <v>731.53333333333342</v>
      </c>
      <c r="F77" s="321">
        <v>724.31666666666672</v>
      </c>
      <c r="G77" s="321">
        <v>719.63333333333344</v>
      </c>
      <c r="H77" s="321">
        <v>743.43333333333339</v>
      </c>
      <c r="I77" s="321">
        <v>748.11666666666679</v>
      </c>
      <c r="J77" s="321">
        <v>755.33333333333337</v>
      </c>
      <c r="K77" s="320">
        <v>740.9</v>
      </c>
      <c r="L77" s="320">
        <v>729</v>
      </c>
      <c r="M77" s="320">
        <v>51.822470000000003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53.95</v>
      </c>
      <c r="D78" s="321">
        <v>54.466666666666661</v>
      </c>
      <c r="E78" s="321">
        <v>53.283333333333324</v>
      </c>
      <c r="F78" s="321">
        <v>52.61666666666666</v>
      </c>
      <c r="G78" s="321">
        <v>51.433333333333323</v>
      </c>
      <c r="H78" s="321">
        <v>55.133333333333326</v>
      </c>
      <c r="I78" s="321">
        <v>56.316666666666663</v>
      </c>
      <c r="J78" s="321">
        <v>56.983333333333327</v>
      </c>
      <c r="K78" s="320">
        <v>55.65</v>
      </c>
      <c r="L78" s="320">
        <v>53.8</v>
      </c>
      <c r="M78" s="320">
        <v>218.03030000000001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375.55</v>
      </c>
      <c r="D79" s="321">
        <v>376.18333333333339</v>
      </c>
      <c r="E79" s="321">
        <v>367.51666666666677</v>
      </c>
      <c r="F79" s="321">
        <v>359.48333333333335</v>
      </c>
      <c r="G79" s="321">
        <v>350.81666666666672</v>
      </c>
      <c r="H79" s="321">
        <v>384.21666666666681</v>
      </c>
      <c r="I79" s="321">
        <v>392.88333333333344</v>
      </c>
      <c r="J79" s="321">
        <v>400.91666666666686</v>
      </c>
      <c r="K79" s="320">
        <v>384.85</v>
      </c>
      <c r="L79" s="320">
        <v>368.15</v>
      </c>
      <c r="M79" s="320">
        <v>74.810100000000006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1150.9000000000001</v>
      </c>
      <c r="D80" s="321">
        <v>1155.7</v>
      </c>
      <c r="E80" s="321">
        <v>1140.95</v>
      </c>
      <c r="F80" s="321">
        <v>1131</v>
      </c>
      <c r="G80" s="321">
        <v>1116.25</v>
      </c>
      <c r="H80" s="321">
        <v>1165.6500000000001</v>
      </c>
      <c r="I80" s="321">
        <v>1180.4000000000001</v>
      </c>
      <c r="J80" s="321">
        <v>1190.3500000000001</v>
      </c>
      <c r="K80" s="320">
        <v>1170.45</v>
      </c>
      <c r="L80" s="320">
        <v>1145.75</v>
      </c>
      <c r="M80" s="320">
        <v>0.48182999999999998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6691.85</v>
      </c>
      <c r="D81" s="321">
        <v>6684.1166666666659</v>
      </c>
      <c r="E81" s="321">
        <v>6648.2333333333318</v>
      </c>
      <c r="F81" s="321">
        <v>6604.6166666666659</v>
      </c>
      <c r="G81" s="321">
        <v>6568.7333333333318</v>
      </c>
      <c r="H81" s="321">
        <v>6727.7333333333318</v>
      </c>
      <c r="I81" s="321">
        <v>6763.616666666665</v>
      </c>
      <c r="J81" s="321">
        <v>6807.2333333333318</v>
      </c>
      <c r="K81" s="320">
        <v>6720</v>
      </c>
      <c r="L81" s="320">
        <v>6640.5</v>
      </c>
      <c r="M81" s="320">
        <v>3.1510000000000003E-2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1138.55</v>
      </c>
      <c r="D82" s="321">
        <v>1145.8333333333333</v>
      </c>
      <c r="E82" s="321">
        <v>1122.7166666666665</v>
      </c>
      <c r="F82" s="321">
        <v>1106.8833333333332</v>
      </c>
      <c r="G82" s="321">
        <v>1083.7666666666664</v>
      </c>
      <c r="H82" s="321">
        <v>1161.6666666666665</v>
      </c>
      <c r="I82" s="321">
        <v>1184.7833333333333</v>
      </c>
      <c r="J82" s="321">
        <v>1200.6166666666666</v>
      </c>
      <c r="K82" s="320">
        <v>1168.95</v>
      </c>
      <c r="L82" s="320">
        <v>1130</v>
      </c>
      <c r="M82" s="320">
        <v>1.07311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14501.2</v>
      </c>
      <c r="D83" s="321">
        <v>14527.883333333333</v>
      </c>
      <c r="E83" s="321">
        <v>14425.816666666666</v>
      </c>
      <c r="F83" s="321">
        <v>14350.433333333332</v>
      </c>
      <c r="G83" s="321">
        <v>14248.366666666665</v>
      </c>
      <c r="H83" s="321">
        <v>14603.266666666666</v>
      </c>
      <c r="I83" s="321">
        <v>14705.333333333336</v>
      </c>
      <c r="J83" s="321">
        <v>14780.716666666667</v>
      </c>
      <c r="K83" s="320">
        <v>14629.95</v>
      </c>
      <c r="L83" s="320">
        <v>14452.5</v>
      </c>
      <c r="M83" s="320">
        <v>8.9849999999999999E-2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393.4</v>
      </c>
      <c r="D84" s="321">
        <v>394.05</v>
      </c>
      <c r="E84" s="321">
        <v>390.85</v>
      </c>
      <c r="F84" s="321">
        <v>388.3</v>
      </c>
      <c r="G84" s="321">
        <v>385.1</v>
      </c>
      <c r="H84" s="321">
        <v>396.6</v>
      </c>
      <c r="I84" s="321">
        <v>399.79999999999995</v>
      </c>
      <c r="J84" s="321">
        <v>402.35</v>
      </c>
      <c r="K84" s="320">
        <v>397.25</v>
      </c>
      <c r="L84" s="320">
        <v>391.5</v>
      </c>
      <c r="M84" s="320">
        <v>44.107390000000002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475.35</v>
      </c>
      <c r="D85" s="321">
        <v>477.9666666666667</v>
      </c>
      <c r="E85" s="321">
        <v>471.03333333333342</v>
      </c>
      <c r="F85" s="321">
        <v>466.7166666666667</v>
      </c>
      <c r="G85" s="321">
        <v>459.78333333333342</v>
      </c>
      <c r="H85" s="321">
        <v>482.28333333333342</v>
      </c>
      <c r="I85" s="321">
        <v>489.2166666666667</v>
      </c>
      <c r="J85" s="321">
        <v>493.53333333333342</v>
      </c>
      <c r="K85" s="320">
        <v>484.9</v>
      </c>
      <c r="L85" s="320">
        <v>473.65</v>
      </c>
      <c r="M85" s="320">
        <v>5.1208799999999997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3364.1</v>
      </c>
      <c r="D86" s="321">
        <v>3355.5333333333333</v>
      </c>
      <c r="E86" s="321">
        <v>3333.5666666666666</v>
      </c>
      <c r="F86" s="321">
        <v>3303.0333333333333</v>
      </c>
      <c r="G86" s="321">
        <v>3281.0666666666666</v>
      </c>
      <c r="H86" s="321">
        <v>3386.0666666666666</v>
      </c>
      <c r="I86" s="321">
        <v>3408.0333333333328</v>
      </c>
      <c r="J86" s="321">
        <v>3438.5666666666666</v>
      </c>
      <c r="K86" s="320">
        <v>3377.5</v>
      </c>
      <c r="L86" s="320">
        <v>3325</v>
      </c>
      <c r="M86" s="320">
        <v>1.4849399999999999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840.85</v>
      </c>
      <c r="D87" s="321">
        <v>848.94999999999993</v>
      </c>
      <c r="E87" s="321">
        <v>828.89999999999986</v>
      </c>
      <c r="F87" s="321">
        <v>816.94999999999993</v>
      </c>
      <c r="G87" s="321">
        <v>796.89999999999986</v>
      </c>
      <c r="H87" s="321">
        <v>860.89999999999986</v>
      </c>
      <c r="I87" s="321">
        <v>880.94999999999982</v>
      </c>
      <c r="J87" s="321">
        <v>892.89999999999986</v>
      </c>
      <c r="K87" s="320">
        <v>869</v>
      </c>
      <c r="L87" s="320">
        <v>837</v>
      </c>
      <c r="M87" s="320">
        <v>7.1485700000000003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419.8</v>
      </c>
      <c r="D88" s="321">
        <v>426.43333333333334</v>
      </c>
      <c r="E88" s="321">
        <v>411.86666666666667</v>
      </c>
      <c r="F88" s="321">
        <v>403.93333333333334</v>
      </c>
      <c r="G88" s="321">
        <v>389.36666666666667</v>
      </c>
      <c r="H88" s="321">
        <v>434.36666666666667</v>
      </c>
      <c r="I88" s="321">
        <v>448.93333333333339</v>
      </c>
      <c r="J88" s="321">
        <v>456.86666666666667</v>
      </c>
      <c r="K88" s="320">
        <v>441</v>
      </c>
      <c r="L88" s="320">
        <v>418.5</v>
      </c>
      <c r="M88" s="320">
        <v>34.703449999999997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815.7</v>
      </c>
      <c r="D89" s="321">
        <v>824.43333333333339</v>
      </c>
      <c r="E89" s="321">
        <v>803.06666666666683</v>
      </c>
      <c r="F89" s="321">
        <v>790.43333333333339</v>
      </c>
      <c r="G89" s="321">
        <v>769.06666666666683</v>
      </c>
      <c r="H89" s="321">
        <v>837.06666666666683</v>
      </c>
      <c r="I89" s="321">
        <v>858.43333333333339</v>
      </c>
      <c r="J89" s="321">
        <v>871.06666666666683</v>
      </c>
      <c r="K89" s="320">
        <v>845.8</v>
      </c>
      <c r="L89" s="320">
        <v>811.8</v>
      </c>
      <c r="M89" s="320">
        <v>3.4870999999999999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2625.3</v>
      </c>
      <c r="D90" s="321">
        <v>2606.8166666666671</v>
      </c>
      <c r="E90" s="321">
        <v>2573.6333333333341</v>
      </c>
      <c r="F90" s="321">
        <v>2521.9666666666672</v>
      </c>
      <c r="G90" s="321">
        <v>2488.7833333333342</v>
      </c>
      <c r="H90" s="321">
        <v>2658.483333333334</v>
      </c>
      <c r="I90" s="321">
        <v>2691.6666666666674</v>
      </c>
      <c r="J90" s="321">
        <v>2743.3333333333339</v>
      </c>
      <c r="K90" s="320">
        <v>2640</v>
      </c>
      <c r="L90" s="320">
        <v>2555.15</v>
      </c>
      <c r="M90" s="320">
        <v>1.71956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233.25</v>
      </c>
      <c r="D91" s="321">
        <v>234.58333333333334</v>
      </c>
      <c r="E91" s="321">
        <v>231.4666666666667</v>
      </c>
      <c r="F91" s="321">
        <v>229.68333333333337</v>
      </c>
      <c r="G91" s="321">
        <v>226.56666666666672</v>
      </c>
      <c r="H91" s="321">
        <v>236.36666666666667</v>
      </c>
      <c r="I91" s="321">
        <v>239.48333333333329</v>
      </c>
      <c r="J91" s="321">
        <v>241.26666666666665</v>
      </c>
      <c r="K91" s="320">
        <v>237.7</v>
      </c>
      <c r="L91" s="320">
        <v>232.8</v>
      </c>
      <c r="M91" s="320">
        <v>42.142870000000002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634.5</v>
      </c>
      <c r="D92" s="321">
        <v>635.31666666666672</v>
      </c>
      <c r="E92" s="321">
        <v>626.18333333333339</v>
      </c>
      <c r="F92" s="321">
        <v>617.86666666666667</v>
      </c>
      <c r="G92" s="321">
        <v>608.73333333333335</v>
      </c>
      <c r="H92" s="321">
        <v>643.63333333333344</v>
      </c>
      <c r="I92" s="321">
        <v>652.76666666666688</v>
      </c>
      <c r="J92" s="321">
        <v>661.08333333333348</v>
      </c>
      <c r="K92" s="320">
        <v>644.45000000000005</v>
      </c>
      <c r="L92" s="320">
        <v>627</v>
      </c>
      <c r="M92" s="320">
        <v>2.4836499999999999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790.1</v>
      </c>
      <c r="D93" s="321">
        <v>795.66666666666663</v>
      </c>
      <c r="E93" s="321">
        <v>779.5333333333333</v>
      </c>
      <c r="F93" s="321">
        <v>768.9666666666667</v>
      </c>
      <c r="G93" s="321">
        <v>752.83333333333337</v>
      </c>
      <c r="H93" s="321">
        <v>806.23333333333323</v>
      </c>
      <c r="I93" s="321">
        <v>822.36666666666667</v>
      </c>
      <c r="J93" s="321">
        <v>832.93333333333317</v>
      </c>
      <c r="K93" s="320">
        <v>811.8</v>
      </c>
      <c r="L93" s="320">
        <v>785.1</v>
      </c>
      <c r="M93" s="320">
        <v>0.41000999999999999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737.9</v>
      </c>
      <c r="D94" s="321">
        <v>741.08333333333337</v>
      </c>
      <c r="E94" s="321">
        <v>727.16666666666674</v>
      </c>
      <c r="F94" s="321">
        <v>716.43333333333339</v>
      </c>
      <c r="G94" s="321">
        <v>702.51666666666677</v>
      </c>
      <c r="H94" s="321">
        <v>751.81666666666672</v>
      </c>
      <c r="I94" s="321">
        <v>765.73333333333346</v>
      </c>
      <c r="J94" s="321">
        <v>776.4666666666667</v>
      </c>
      <c r="K94" s="320">
        <v>755</v>
      </c>
      <c r="L94" s="320">
        <v>730.35</v>
      </c>
      <c r="M94" s="320">
        <v>2.92665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108.5</v>
      </c>
      <c r="D95" s="321">
        <v>108.28333333333335</v>
      </c>
      <c r="E95" s="321">
        <v>106.7166666666667</v>
      </c>
      <c r="F95" s="321">
        <v>104.93333333333335</v>
      </c>
      <c r="G95" s="321">
        <v>103.3666666666667</v>
      </c>
      <c r="H95" s="321">
        <v>110.06666666666669</v>
      </c>
      <c r="I95" s="321">
        <v>111.63333333333333</v>
      </c>
      <c r="J95" s="321">
        <v>113.41666666666669</v>
      </c>
      <c r="K95" s="320">
        <v>109.85</v>
      </c>
      <c r="L95" s="320">
        <v>106.5</v>
      </c>
      <c r="M95" s="320">
        <v>25.29438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388.15</v>
      </c>
      <c r="D96" s="321">
        <v>391.06666666666661</v>
      </c>
      <c r="E96" s="321">
        <v>382.18333333333322</v>
      </c>
      <c r="F96" s="321">
        <v>376.21666666666664</v>
      </c>
      <c r="G96" s="321">
        <v>367.33333333333326</v>
      </c>
      <c r="H96" s="321">
        <v>397.03333333333319</v>
      </c>
      <c r="I96" s="321">
        <v>405.91666666666663</v>
      </c>
      <c r="J96" s="321">
        <v>411.88333333333316</v>
      </c>
      <c r="K96" s="320">
        <v>399.95</v>
      </c>
      <c r="L96" s="320">
        <v>385.1</v>
      </c>
      <c r="M96" s="320">
        <v>2.8734000000000002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1429.05</v>
      </c>
      <c r="D97" s="321">
        <v>1433.1666666666667</v>
      </c>
      <c r="E97" s="321">
        <v>1420.8833333333334</v>
      </c>
      <c r="F97" s="321">
        <v>1412.7166666666667</v>
      </c>
      <c r="G97" s="321">
        <v>1400.4333333333334</v>
      </c>
      <c r="H97" s="321">
        <v>1441.3333333333335</v>
      </c>
      <c r="I97" s="321">
        <v>1453.6166666666668</v>
      </c>
      <c r="J97" s="321">
        <v>1461.7833333333335</v>
      </c>
      <c r="K97" s="320">
        <v>1445.45</v>
      </c>
      <c r="L97" s="320">
        <v>1425</v>
      </c>
      <c r="M97" s="320">
        <v>3.1321500000000002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1185.3</v>
      </c>
      <c r="D98" s="321">
        <v>1175.7666666666667</v>
      </c>
      <c r="E98" s="321">
        <v>1140.5333333333333</v>
      </c>
      <c r="F98" s="321">
        <v>1095.7666666666667</v>
      </c>
      <c r="G98" s="321">
        <v>1060.5333333333333</v>
      </c>
      <c r="H98" s="321">
        <v>1220.5333333333333</v>
      </c>
      <c r="I98" s="321">
        <v>1255.7666666666664</v>
      </c>
      <c r="J98" s="321">
        <v>1300.5333333333333</v>
      </c>
      <c r="K98" s="320">
        <v>1211</v>
      </c>
      <c r="L98" s="320">
        <v>1131</v>
      </c>
      <c r="M98" s="320">
        <v>7.5933200000000003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19.600000000000001</v>
      </c>
      <c r="D99" s="321">
        <v>19.683333333333334</v>
      </c>
      <c r="E99" s="321">
        <v>19.416666666666668</v>
      </c>
      <c r="F99" s="321">
        <v>19.233333333333334</v>
      </c>
      <c r="G99" s="321">
        <v>18.966666666666669</v>
      </c>
      <c r="H99" s="321">
        <v>19.866666666666667</v>
      </c>
      <c r="I99" s="321">
        <v>20.133333333333333</v>
      </c>
      <c r="J99" s="321">
        <v>20.316666666666666</v>
      </c>
      <c r="K99" s="320">
        <v>19.95</v>
      </c>
      <c r="L99" s="320">
        <v>19.5</v>
      </c>
      <c r="M99" s="320">
        <v>13.920400000000001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635.65</v>
      </c>
      <c r="D100" s="321">
        <v>633.03333333333342</v>
      </c>
      <c r="E100" s="321">
        <v>626.06666666666683</v>
      </c>
      <c r="F100" s="321">
        <v>616.48333333333346</v>
      </c>
      <c r="G100" s="321">
        <v>609.51666666666688</v>
      </c>
      <c r="H100" s="321">
        <v>642.61666666666679</v>
      </c>
      <c r="I100" s="321">
        <v>649.58333333333326</v>
      </c>
      <c r="J100" s="321">
        <v>659.16666666666674</v>
      </c>
      <c r="K100" s="320">
        <v>640</v>
      </c>
      <c r="L100" s="320">
        <v>623.45000000000005</v>
      </c>
      <c r="M100" s="320">
        <v>1.07742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878.95</v>
      </c>
      <c r="D101" s="321">
        <v>878.16666666666663</v>
      </c>
      <c r="E101" s="321">
        <v>866.0333333333333</v>
      </c>
      <c r="F101" s="321">
        <v>853.11666666666667</v>
      </c>
      <c r="G101" s="321">
        <v>840.98333333333335</v>
      </c>
      <c r="H101" s="321">
        <v>891.08333333333326</v>
      </c>
      <c r="I101" s="321">
        <v>903.2166666666667</v>
      </c>
      <c r="J101" s="321">
        <v>916.13333333333321</v>
      </c>
      <c r="K101" s="320">
        <v>890.3</v>
      </c>
      <c r="L101" s="320">
        <v>865.25</v>
      </c>
      <c r="M101" s="320">
        <v>1.3990400000000001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4416.05</v>
      </c>
      <c r="D102" s="321">
        <v>4444</v>
      </c>
      <c r="E102" s="321">
        <v>4372.05</v>
      </c>
      <c r="F102" s="321">
        <v>4328.05</v>
      </c>
      <c r="G102" s="321">
        <v>4256.1000000000004</v>
      </c>
      <c r="H102" s="321">
        <v>4488</v>
      </c>
      <c r="I102" s="321">
        <v>4559.9500000000007</v>
      </c>
      <c r="J102" s="321">
        <v>4603.95</v>
      </c>
      <c r="K102" s="320">
        <v>4515.95</v>
      </c>
      <c r="L102" s="320">
        <v>4400</v>
      </c>
      <c r="M102" s="320">
        <v>6.7430000000000004E-2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84.2</v>
      </c>
      <c r="D103" s="321">
        <v>84.45</v>
      </c>
      <c r="E103" s="321">
        <v>83.45</v>
      </c>
      <c r="F103" s="321">
        <v>82.7</v>
      </c>
      <c r="G103" s="321">
        <v>81.7</v>
      </c>
      <c r="H103" s="321">
        <v>85.2</v>
      </c>
      <c r="I103" s="321">
        <v>86.2</v>
      </c>
      <c r="J103" s="321">
        <v>86.95</v>
      </c>
      <c r="K103" s="320">
        <v>85.45</v>
      </c>
      <c r="L103" s="320">
        <v>83.7</v>
      </c>
      <c r="M103" s="320">
        <v>16.454440000000002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732.45</v>
      </c>
      <c r="D104" s="321">
        <v>742.93333333333339</v>
      </c>
      <c r="E104" s="321">
        <v>714.51666666666677</v>
      </c>
      <c r="F104" s="321">
        <v>696.58333333333337</v>
      </c>
      <c r="G104" s="321">
        <v>668.16666666666674</v>
      </c>
      <c r="H104" s="321">
        <v>760.86666666666679</v>
      </c>
      <c r="I104" s="321">
        <v>789.2833333333333</v>
      </c>
      <c r="J104" s="321">
        <v>807.21666666666681</v>
      </c>
      <c r="K104" s="320">
        <v>771.35</v>
      </c>
      <c r="L104" s="320">
        <v>725</v>
      </c>
      <c r="M104" s="320">
        <v>3.1618599999999999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193.1</v>
      </c>
      <c r="D105" s="321">
        <v>195.06666666666669</v>
      </c>
      <c r="E105" s="321">
        <v>189.03333333333339</v>
      </c>
      <c r="F105" s="321">
        <v>184.9666666666667</v>
      </c>
      <c r="G105" s="321">
        <v>178.93333333333339</v>
      </c>
      <c r="H105" s="321">
        <v>199.13333333333338</v>
      </c>
      <c r="I105" s="321">
        <v>205.16666666666669</v>
      </c>
      <c r="J105" s="321">
        <v>209.23333333333338</v>
      </c>
      <c r="K105" s="320">
        <v>201.1</v>
      </c>
      <c r="L105" s="320">
        <v>191</v>
      </c>
      <c r="M105" s="320">
        <v>14.77922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285.85000000000002</v>
      </c>
      <c r="D106" s="321">
        <v>288.20000000000005</v>
      </c>
      <c r="E106" s="321">
        <v>279.85000000000008</v>
      </c>
      <c r="F106" s="321">
        <v>273.85000000000002</v>
      </c>
      <c r="G106" s="321">
        <v>265.50000000000006</v>
      </c>
      <c r="H106" s="321">
        <v>294.2000000000001</v>
      </c>
      <c r="I106" s="321">
        <v>302.55</v>
      </c>
      <c r="J106" s="321">
        <v>308.55000000000013</v>
      </c>
      <c r="K106" s="320">
        <v>296.55</v>
      </c>
      <c r="L106" s="320">
        <v>282.2</v>
      </c>
      <c r="M106" s="320">
        <v>2.7771300000000001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469.2</v>
      </c>
      <c r="D107" s="321">
        <v>469.5333333333333</v>
      </c>
      <c r="E107" s="321">
        <v>458.26666666666659</v>
      </c>
      <c r="F107" s="321">
        <v>447.33333333333331</v>
      </c>
      <c r="G107" s="321">
        <v>436.06666666666661</v>
      </c>
      <c r="H107" s="321">
        <v>480.46666666666658</v>
      </c>
      <c r="I107" s="321">
        <v>491.73333333333323</v>
      </c>
      <c r="J107" s="321">
        <v>502.66666666666657</v>
      </c>
      <c r="K107" s="320">
        <v>480.8</v>
      </c>
      <c r="L107" s="320">
        <v>458.6</v>
      </c>
      <c r="M107" s="320">
        <v>24.64997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713.5</v>
      </c>
      <c r="D108" s="321">
        <v>713.2166666666667</v>
      </c>
      <c r="E108" s="321">
        <v>706.03333333333342</v>
      </c>
      <c r="F108" s="321">
        <v>698.56666666666672</v>
      </c>
      <c r="G108" s="321">
        <v>691.38333333333344</v>
      </c>
      <c r="H108" s="321">
        <v>720.68333333333339</v>
      </c>
      <c r="I108" s="321">
        <v>727.86666666666679</v>
      </c>
      <c r="J108" s="321">
        <v>735.33333333333337</v>
      </c>
      <c r="K108" s="320">
        <v>720.4</v>
      </c>
      <c r="L108" s="320">
        <v>705.75</v>
      </c>
      <c r="M108" s="320">
        <v>14.39751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639</v>
      </c>
      <c r="D109" s="321">
        <v>641.33333333333337</v>
      </c>
      <c r="E109" s="321">
        <v>634.66666666666674</v>
      </c>
      <c r="F109" s="321">
        <v>630.33333333333337</v>
      </c>
      <c r="G109" s="321">
        <v>623.66666666666674</v>
      </c>
      <c r="H109" s="321">
        <v>645.66666666666674</v>
      </c>
      <c r="I109" s="321">
        <v>652.33333333333348</v>
      </c>
      <c r="J109" s="321">
        <v>656.66666666666674</v>
      </c>
      <c r="K109" s="320">
        <v>648</v>
      </c>
      <c r="L109" s="320">
        <v>637</v>
      </c>
      <c r="M109" s="320">
        <v>0.33195999999999998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967</v>
      </c>
      <c r="D110" s="321">
        <v>974.85</v>
      </c>
      <c r="E110" s="321">
        <v>951.15000000000009</v>
      </c>
      <c r="F110" s="321">
        <v>935.30000000000007</v>
      </c>
      <c r="G110" s="321">
        <v>911.60000000000014</v>
      </c>
      <c r="H110" s="321">
        <v>990.7</v>
      </c>
      <c r="I110" s="321">
        <v>1014.4000000000001</v>
      </c>
      <c r="J110" s="321">
        <v>1030.25</v>
      </c>
      <c r="K110" s="320">
        <v>998.55</v>
      </c>
      <c r="L110" s="320">
        <v>959</v>
      </c>
      <c r="M110" s="320">
        <v>24.551880000000001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202.15</v>
      </c>
      <c r="D111" s="321">
        <v>204.13333333333333</v>
      </c>
      <c r="E111" s="321">
        <v>199.26666666666665</v>
      </c>
      <c r="F111" s="321">
        <v>196.38333333333333</v>
      </c>
      <c r="G111" s="321">
        <v>191.51666666666665</v>
      </c>
      <c r="H111" s="321">
        <v>207.01666666666665</v>
      </c>
      <c r="I111" s="321">
        <v>211.88333333333333</v>
      </c>
      <c r="J111" s="321">
        <v>214.76666666666665</v>
      </c>
      <c r="K111" s="320">
        <v>209</v>
      </c>
      <c r="L111" s="320">
        <v>201.25</v>
      </c>
      <c r="M111" s="320">
        <v>240.07669999999999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350.3</v>
      </c>
      <c r="D112" s="321">
        <v>349.83333333333331</v>
      </c>
      <c r="E112" s="321">
        <v>343.16666666666663</v>
      </c>
      <c r="F112" s="321">
        <v>336.0333333333333</v>
      </c>
      <c r="G112" s="321">
        <v>329.36666666666662</v>
      </c>
      <c r="H112" s="321">
        <v>356.96666666666664</v>
      </c>
      <c r="I112" s="321">
        <v>363.63333333333327</v>
      </c>
      <c r="J112" s="321">
        <v>370.76666666666665</v>
      </c>
      <c r="K112" s="320">
        <v>356.5</v>
      </c>
      <c r="L112" s="320">
        <v>342.7</v>
      </c>
      <c r="M112" s="320">
        <v>7.8962700000000003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4129.25</v>
      </c>
      <c r="D113" s="321">
        <v>4093.7666666666664</v>
      </c>
      <c r="E113" s="321">
        <v>4037.4833333333327</v>
      </c>
      <c r="F113" s="321">
        <v>3945.7166666666662</v>
      </c>
      <c r="G113" s="321">
        <v>3889.4333333333325</v>
      </c>
      <c r="H113" s="321">
        <v>4185.5333333333328</v>
      </c>
      <c r="I113" s="321">
        <v>4241.8166666666657</v>
      </c>
      <c r="J113" s="321">
        <v>4333.583333333333</v>
      </c>
      <c r="K113" s="320">
        <v>4150.05</v>
      </c>
      <c r="L113" s="320">
        <v>4002</v>
      </c>
      <c r="M113" s="320">
        <v>2.78857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1602.35</v>
      </c>
      <c r="D114" s="321">
        <v>1589.1166666666668</v>
      </c>
      <c r="E114" s="321">
        <v>1562.2333333333336</v>
      </c>
      <c r="F114" s="321">
        <v>1522.1166666666668</v>
      </c>
      <c r="G114" s="321">
        <v>1495.2333333333336</v>
      </c>
      <c r="H114" s="321">
        <v>1629.2333333333336</v>
      </c>
      <c r="I114" s="321">
        <v>1656.1166666666668</v>
      </c>
      <c r="J114" s="321">
        <v>1696.2333333333336</v>
      </c>
      <c r="K114" s="320">
        <v>1616</v>
      </c>
      <c r="L114" s="320">
        <v>1549</v>
      </c>
      <c r="M114" s="320">
        <v>11.070830000000001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658.85</v>
      </c>
      <c r="D115" s="321">
        <v>660.16666666666663</v>
      </c>
      <c r="E115" s="321">
        <v>643.68333333333328</v>
      </c>
      <c r="F115" s="321">
        <v>628.51666666666665</v>
      </c>
      <c r="G115" s="321">
        <v>612.0333333333333</v>
      </c>
      <c r="H115" s="321">
        <v>675.33333333333326</v>
      </c>
      <c r="I115" s="321">
        <v>691.81666666666661</v>
      </c>
      <c r="J115" s="321">
        <v>706.98333333333323</v>
      </c>
      <c r="K115" s="320">
        <v>676.65</v>
      </c>
      <c r="L115" s="320">
        <v>645</v>
      </c>
      <c r="M115" s="320">
        <v>16.20983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830.5</v>
      </c>
      <c r="D116" s="321">
        <v>835.98333333333323</v>
      </c>
      <c r="E116" s="321">
        <v>821.51666666666642</v>
      </c>
      <c r="F116" s="321">
        <v>812.53333333333319</v>
      </c>
      <c r="G116" s="321">
        <v>798.06666666666638</v>
      </c>
      <c r="H116" s="321">
        <v>844.96666666666647</v>
      </c>
      <c r="I116" s="321">
        <v>859.43333333333339</v>
      </c>
      <c r="J116" s="321">
        <v>868.41666666666652</v>
      </c>
      <c r="K116" s="320">
        <v>850.45</v>
      </c>
      <c r="L116" s="320">
        <v>827</v>
      </c>
      <c r="M116" s="320">
        <v>2.74186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983</v>
      </c>
      <c r="D117" s="321">
        <v>992.31666666666661</v>
      </c>
      <c r="E117" s="321">
        <v>956.68333333333317</v>
      </c>
      <c r="F117" s="321">
        <v>930.36666666666656</v>
      </c>
      <c r="G117" s="321">
        <v>894.73333333333312</v>
      </c>
      <c r="H117" s="321">
        <v>1018.6333333333332</v>
      </c>
      <c r="I117" s="321">
        <v>1054.2666666666667</v>
      </c>
      <c r="J117" s="321">
        <v>1080.5833333333333</v>
      </c>
      <c r="K117" s="320">
        <v>1027.95</v>
      </c>
      <c r="L117" s="320">
        <v>966</v>
      </c>
      <c r="M117" s="320">
        <v>1.04538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3372.55</v>
      </c>
      <c r="D118" s="321">
        <v>3369.5333333333333</v>
      </c>
      <c r="E118" s="321">
        <v>3293.0666666666666</v>
      </c>
      <c r="F118" s="321">
        <v>3213.5833333333335</v>
      </c>
      <c r="G118" s="321">
        <v>3137.1166666666668</v>
      </c>
      <c r="H118" s="321">
        <v>3449.0166666666664</v>
      </c>
      <c r="I118" s="321">
        <v>3525.4833333333327</v>
      </c>
      <c r="J118" s="321">
        <v>3604.9666666666662</v>
      </c>
      <c r="K118" s="320">
        <v>3446</v>
      </c>
      <c r="L118" s="320">
        <v>3290.05</v>
      </c>
      <c r="M118" s="320">
        <v>3.3287599999999999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379.25</v>
      </c>
      <c r="D119" s="321">
        <v>379.65000000000003</v>
      </c>
      <c r="E119" s="321">
        <v>375.05000000000007</v>
      </c>
      <c r="F119" s="321">
        <v>370.85</v>
      </c>
      <c r="G119" s="321">
        <v>366.25000000000006</v>
      </c>
      <c r="H119" s="321">
        <v>383.85000000000008</v>
      </c>
      <c r="I119" s="321">
        <v>388.4500000000001</v>
      </c>
      <c r="J119" s="321">
        <v>392.65000000000009</v>
      </c>
      <c r="K119" s="320">
        <v>384.25</v>
      </c>
      <c r="L119" s="320">
        <v>375.45</v>
      </c>
      <c r="M119" s="320">
        <v>13.208130000000001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219.95</v>
      </c>
      <c r="D120" s="321">
        <v>220.36666666666665</v>
      </c>
      <c r="E120" s="321">
        <v>218.6333333333333</v>
      </c>
      <c r="F120" s="321">
        <v>217.31666666666666</v>
      </c>
      <c r="G120" s="321">
        <v>215.58333333333331</v>
      </c>
      <c r="H120" s="321">
        <v>221.68333333333328</v>
      </c>
      <c r="I120" s="321">
        <v>223.41666666666663</v>
      </c>
      <c r="J120" s="321">
        <v>224.73333333333326</v>
      </c>
      <c r="K120" s="320">
        <v>222.1</v>
      </c>
      <c r="L120" s="320">
        <v>219.05</v>
      </c>
      <c r="M120" s="320">
        <v>1.65123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135.05000000000001</v>
      </c>
      <c r="D121" s="321">
        <v>135.4</v>
      </c>
      <c r="E121" s="321">
        <v>133.80000000000001</v>
      </c>
      <c r="F121" s="321">
        <v>132.55000000000001</v>
      </c>
      <c r="G121" s="321">
        <v>130.95000000000002</v>
      </c>
      <c r="H121" s="321">
        <v>136.65</v>
      </c>
      <c r="I121" s="321">
        <v>138.24999999999997</v>
      </c>
      <c r="J121" s="321">
        <v>139.5</v>
      </c>
      <c r="K121" s="320">
        <v>137</v>
      </c>
      <c r="L121" s="320">
        <v>134.15</v>
      </c>
      <c r="M121" s="320">
        <v>8.2965099999999996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1060.7</v>
      </c>
      <c r="D122" s="321">
        <v>1067.1666666666667</v>
      </c>
      <c r="E122" s="321">
        <v>1048.3333333333335</v>
      </c>
      <c r="F122" s="321">
        <v>1035.9666666666667</v>
      </c>
      <c r="G122" s="321">
        <v>1017.1333333333334</v>
      </c>
      <c r="H122" s="321">
        <v>1079.5333333333335</v>
      </c>
      <c r="I122" s="321">
        <v>1098.366666666667</v>
      </c>
      <c r="J122" s="321">
        <v>1110.7333333333336</v>
      </c>
      <c r="K122" s="320">
        <v>1086</v>
      </c>
      <c r="L122" s="320">
        <v>1054.8</v>
      </c>
      <c r="M122" s="320">
        <v>6.1509099999999997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917.2</v>
      </c>
      <c r="D123" s="321">
        <v>907.06666666666661</v>
      </c>
      <c r="E123" s="321">
        <v>862.13333333333321</v>
      </c>
      <c r="F123" s="321">
        <v>807.06666666666661</v>
      </c>
      <c r="G123" s="321">
        <v>762.13333333333321</v>
      </c>
      <c r="H123" s="321">
        <v>962.13333333333321</v>
      </c>
      <c r="I123" s="321">
        <v>1007.0666666666666</v>
      </c>
      <c r="J123" s="321">
        <v>1062.1333333333332</v>
      </c>
      <c r="K123" s="320">
        <v>952</v>
      </c>
      <c r="L123" s="320">
        <v>852</v>
      </c>
      <c r="M123" s="320">
        <v>52.61159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559.85</v>
      </c>
      <c r="D124" s="321">
        <v>559.53333333333342</v>
      </c>
      <c r="E124" s="321">
        <v>554.36666666666679</v>
      </c>
      <c r="F124" s="321">
        <v>548.88333333333333</v>
      </c>
      <c r="G124" s="321">
        <v>543.7166666666667</v>
      </c>
      <c r="H124" s="321">
        <v>565.01666666666688</v>
      </c>
      <c r="I124" s="321">
        <v>570.18333333333362</v>
      </c>
      <c r="J124" s="321">
        <v>575.66666666666697</v>
      </c>
      <c r="K124" s="320">
        <v>564.70000000000005</v>
      </c>
      <c r="L124" s="320">
        <v>554.04999999999995</v>
      </c>
      <c r="M124" s="320">
        <v>18.04787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1620.25</v>
      </c>
      <c r="D125" s="321">
        <v>1615.7666666666667</v>
      </c>
      <c r="E125" s="321">
        <v>1596.5333333333333</v>
      </c>
      <c r="F125" s="321">
        <v>1572.8166666666666</v>
      </c>
      <c r="G125" s="321">
        <v>1553.5833333333333</v>
      </c>
      <c r="H125" s="321">
        <v>1639.4833333333333</v>
      </c>
      <c r="I125" s="321">
        <v>1658.7166666666665</v>
      </c>
      <c r="J125" s="321">
        <v>1682.4333333333334</v>
      </c>
      <c r="K125" s="320">
        <v>1635</v>
      </c>
      <c r="L125" s="320">
        <v>1592.05</v>
      </c>
      <c r="M125" s="320">
        <v>1.3986400000000001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272.3</v>
      </c>
      <c r="D126" s="321">
        <v>273.8</v>
      </c>
      <c r="E126" s="321">
        <v>269.60000000000002</v>
      </c>
      <c r="F126" s="321">
        <v>266.90000000000003</v>
      </c>
      <c r="G126" s="321">
        <v>262.70000000000005</v>
      </c>
      <c r="H126" s="321">
        <v>276.5</v>
      </c>
      <c r="I126" s="321">
        <v>280.69999999999993</v>
      </c>
      <c r="J126" s="321">
        <v>283.39999999999998</v>
      </c>
      <c r="K126" s="320">
        <v>278</v>
      </c>
      <c r="L126" s="320">
        <v>271.10000000000002</v>
      </c>
      <c r="M126" s="320">
        <v>3.2249300000000001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81.150000000000006</v>
      </c>
      <c r="D127" s="321">
        <v>81.63333333333334</v>
      </c>
      <c r="E127" s="321">
        <v>80.51666666666668</v>
      </c>
      <c r="F127" s="321">
        <v>79.88333333333334</v>
      </c>
      <c r="G127" s="321">
        <v>78.76666666666668</v>
      </c>
      <c r="H127" s="321">
        <v>82.26666666666668</v>
      </c>
      <c r="I127" s="321">
        <v>83.383333333333326</v>
      </c>
      <c r="J127" s="321">
        <v>84.01666666666668</v>
      </c>
      <c r="K127" s="320">
        <v>82.75</v>
      </c>
      <c r="L127" s="320">
        <v>81</v>
      </c>
      <c r="M127" s="320">
        <v>3.68241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1152.05</v>
      </c>
      <c r="D128" s="321">
        <v>1152.4333333333332</v>
      </c>
      <c r="E128" s="321">
        <v>1127.4666666666662</v>
      </c>
      <c r="F128" s="321">
        <v>1102.883333333333</v>
      </c>
      <c r="G128" s="321">
        <v>1077.9166666666661</v>
      </c>
      <c r="H128" s="321">
        <v>1177.0166666666664</v>
      </c>
      <c r="I128" s="321">
        <v>1201.9833333333331</v>
      </c>
      <c r="J128" s="321">
        <v>1226.5666666666666</v>
      </c>
      <c r="K128" s="320">
        <v>1177.4000000000001</v>
      </c>
      <c r="L128" s="320">
        <v>1127.8499999999999</v>
      </c>
      <c r="M128" s="320">
        <v>1.72207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2278.35</v>
      </c>
      <c r="D129" s="321">
        <v>2270.8000000000002</v>
      </c>
      <c r="E129" s="321">
        <v>2252.6000000000004</v>
      </c>
      <c r="F129" s="321">
        <v>2226.8500000000004</v>
      </c>
      <c r="G129" s="321">
        <v>2208.6500000000005</v>
      </c>
      <c r="H129" s="321">
        <v>2296.5500000000002</v>
      </c>
      <c r="I129" s="321">
        <v>2314.75</v>
      </c>
      <c r="J129" s="321">
        <v>2340.5</v>
      </c>
      <c r="K129" s="320">
        <v>2289</v>
      </c>
      <c r="L129" s="320">
        <v>2245.0500000000002</v>
      </c>
      <c r="M129" s="320">
        <v>4.0195100000000004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285.35000000000002</v>
      </c>
      <c r="D130" s="321">
        <v>288.76666666666671</v>
      </c>
      <c r="E130" s="321">
        <v>280.98333333333341</v>
      </c>
      <c r="F130" s="321">
        <v>276.61666666666667</v>
      </c>
      <c r="G130" s="321">
        <v>268.83333333333337</v>
      </c>
      <c r="H130" s="321">
        <v>293.13333333333344</v>
      </c>
      <c r="I130" s="321">
        <v>300.91666666666674</v>
      </c>
      <c r="J130" s="321">
        <v>305.28333333333347</v>
      </c>
      <c r="K130" s="320">
        <v>296.55</v>
      </c>
      <c r="L130" s="320">
        <v>284.39999999999998</v>
      </c>
      <c r="M130" s="320">
        <v>29.434180000000001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61.4</v>
      </c>
      <c r="D131" s="321">
        <v>61.616666666666667</v>
      </c>
      <c r="E131" s="321">
        <v>60.583333333333336</v>
      </c>
      <c r="F131" s="321">
        <v>59.766666666666666</v>
      </c>
      <c r="G131" s="321">
        <v>58.733333333333334</v>
      </c>
      <c r="H131" s="321">
        <v>62.433333333333337</v>
      </c>
      <c r="I131" s="321">
        <v>63.466666666666669</v>
      </c>
      <c r="J131" s="321">
        <v>64.283333333333331</v>
      </c>
      <c r="K131" s="320">
        <v>62.65</v>
      </c>
      <c r="L131" s="320">
        <v>60.8</v>
      </c>
      <c r="M131" s="320">
        <v>23.697289999999999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741.45</v>
      </c>
      <c r="D132" s="321">
        <v>746.80000000000007</v>
      </c>
      <c r="E132" s="321">
        <v>734.65000000000009</v>
      </c>
      <c r="F132" s="321">
        <v>727.85</v>
      </c>
      <c r="G132" s="321">
        <v>715.7</v>
      </c>
      <c r="H132" s="321">
        <v>753.60000000000014</v>
      </c>
      <c r="I132" s="321">
        <v>765.75</v>
      </c>
      <c r="J132" s="321">
        <v>772.55000000000018</v>
      </c>
      <c r="K132" s="320">
        <v>758.95</v>
      </c>
      <c r="L132" s="320">
        <v>740</v>
      </c>
      <c r="M132" s="320">
        <v>0.2984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4492.5</v>
      </c>
      <c r="D133" s="321">
        <v>4488.5166666666664</v>
      </c>
      <c r="E133" s="321">
        <v>4448.0333333333328</v>
      </c>
      <c r="F133" s="321">
        <v>4403.5666666666666</v>
      </c>
      <c r="G133" s="321">
        <v>4363.083333333333</v>
      </c>
      <c r="H133" s="321">
        <v>4532.9833333333327</v>
      </c>
      <c r="I133" s="321">
        <v>4573.4666666666662</v>
      </c>
      <c r="J133" s="321">
        <v>4617.9333333333325</v>
      </c>
      <c r="K133" s="320">
        <v>4529</v>
      </c>
      <c r="L133" s="320">
        <v>4444.05</v>
      </c>
      <c r="M133" s="320">
        <v>3.9598399999999998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4298.6000000000004</v>
      </c>
      <c r="D134" s="321">
        <v>4291.4666666666672</v>
      </c>
      <c r="E134" s="321">
        <v>4257.1333333333341</v>
      </c>
      <c r="F134" s="321">
        <v>4215.666666666667</v>
      </c>
      <c r="G134" s="321">
        <v>4181.3333333333339</v>
      </c>
      <c r="H134" s="321">
        <v>4332.9333333333343</v>
      </c>
      <c r="I134" s="321">
        <v>4367.2666666666664</v>
      </c>
      <c r="J134" s="321">
        <v>4408.7333333333345</v>
      </c>
      <c r="K134" s="320">
        <v>4325.8</v>
      </c>
      <c r="L134" s="320">
        <v>4250</v>
      </c>
      <c r="M134" s="320">
        <v>1.8433900000000001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379.7</v>
      </c>
      <c r="D135" s="321">
        <v>382.38333333333338</v>
      </c>
      <c r="E135" s="321">
        <v>375.76666666666677</v>
      </c>
      <c r="F135" s="321">
        <v>371.83333333333337</v>
      </c>
      <c r="G135" s="321">
        <v>365.21666666666675</v>
      </c>
      <c r="H135" s="321">
        <v>386.31666666666678</v>
      </c>
      <c r="I135" s="321">
        <v>392.93333333333345</v>
      </c>
      <c r="J135" s="321">
        <v>396.86666666666679</v>
      </c>
      <c r="K135" s="320">
        <v>389</v>
      </c>
      <c r="L135" s="320">
        <v>378.45</v>
      </c>
      <c r="M135" s="320">
        <v>29.71828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4028.85</v>
      </c>
      <c r="D136" s="321">
        <v>4028.2166666666667</v>
      </c>
      <c r="E136" s="321">
        <v>3996.3833333333332</v>
      </c>
      <c r="F136" s="321">
        <v>3963.9166666666665</v>
      </c>
      <c r="G136" s="321">
        <v>3932.083333333333</v>
      </c>
      <c r="H136" s="321">
        <v>4060.6833333333334</v>
      </c>
      <c r="I136" s="321">
        <v>4092.5166666666664</v>
      </c>
      <c r="J136" s="321">
        <v>4124.9833333333336</v>
      </c>
      <c r="K136" s="320">
        <v>4060.05</v>
      </c>
      <c r="L136" s="320">
        <v>3995.75</v>
      </c>
      <c r="M136" s="320">
        <v>2.1063999999999998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4192.75</v>
      </c>
      <c r="D137" s="321">
        <v>4219.583333333333</v>
      </c>
      <c r="E137" s="321">
        <v>4140.1666666666661</v>
      </c>
      <c r="F137" s="321">
        <v>4087.583333333333</v>
      </c>
      <c r="G137" s="321">
        <v>4008.1666666666661</v>
      </c>
      <c r="H137" s="321">
        <v>4272.1666666666661</v>
      </c>
      <c r="I137" s="321">
        <v>4351.5833333333321</v>
      </c>
      <c r="J137" s="321">
        <v>4404.1666666666661</v>
      </c>
      <c r="K137" s="320">
        <v>4299</v>
      </c>
      <c r="L137" s="320">
        <v>4167</v>
      </c>
      <c r="M137" s="320">
        <v>3.9074300000000002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2361.15</v>
      </c>
      <c r="D138" s="321">
        <v>2390.8166666666671</v>
      </c>
      <c r="E138" s="321">
        <v>2325.3333333333339</v>
      </c>
      <c r="F138" s="321">
        <v>2289.5166666666669</v>
      </c>
      <c r="G138" s="321">
        <v>2224.0333333333338</v>
      </c>
      <c r="H138" s="321">
        <v>2426.6333333333341</v>
      </c>
      <c r="I138" s="321">
        <v>2492.1166666666668</v>
      </c>
      <c r="J138" s="321">
        <v>2527.9333333333343</v>
      </c>
      <c r="K138" s="320">
        <v>2456.3000000000002</v>
      </c>
      <c r="L138" s="320">
        <v>2355</v>
      </c>
      <c r="M138" s="320">
        <v>0.42496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64.849999999999994</v>
      </c>
      <c r="D139" s="321">
        <v>64.183333333333323</v>
      </c>
      <c r="E139" s="321">
        <v>61.816666666666649</v>
      </c>
      <c r="F139" s="321">
        <v>58.783333333333324</v>
      </c>
      <c r="G139" s="321">
        <v>56.41666666666665</v>
      </c>
      <c r="H139" s="321">
        <v>67.21666666666664</v>
      </c>
      <c r="I139" s="321">
        <v>69.583333333333314</v>
      </c>
      <c r="J139" s="321">
        <v>72.616666666666646</v>
      </c>
      <c r="K139" s="320">
        <v>66.55</v>
      </c>
      <c r="L139" s="320">
        <v>61.15</v>
      </c>
      <c r="M139" s="320">
        <v>89.036230000000003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2631.5</v>
      </c>
      <c r="D140" s="321">
        <v>2616.8333333333335</v>
      </c>
      <c r="E140" s="321">
        <v>2596.666666666667</v>
      </c>
      <c r="F140" s="321">
        <v>2561.8333333333335</v>
      </c>
      <c r="G140" s="321">
        <v>2541.666666666667</v>
      </c>
      <c r="H140" s="321">
        <v>2651.666666666667</v>
      </c>
      <c r="I140" s="321">
        <v>2671.8333333333339</v>
      </c>
      <c r="J140" s="321">
        <v>2706.666666666667</v>
      </c>
      <c r="K140" s="320">
        <v>2637</v>
      </c>
      <c r="L140" s="320">
        <v>2582</v>
      </c>
      <c r="M140" s="320">
        <v>8.29575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519.04999999999995</v>
      </c>
      <c r="D141" s="321">
        <v>521.9</v>
      </c>
      <c r="E141" s="321">
        <v>498.15</v>
      </c>
      <c r="F141" s="321">
        <v>477.25</v>
      </c>
      <c r="G141" s="321">
        <v>453.5</v>
      </c>
      <c r="H141" s="321">
        <v>542.79999999999995</v>
      </c>
      <c r="I141" s="321">
        <v>566.54999999999995</v>
      </c>
      <c r="J141" s="321">
        <v>587.44999999999993</v>
      </c>
      <c r="K141" s="320">
        <v>545.65</v>
      </c>
      <c r="L141" s="320">
        <v>501</v>
      </c>
      <c r="M141" s="320">
        <v>21.65447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158.4</v>
      </c>
      <c r="D142" s="321">
        <v>159.41666666666666</v>
      </c>
      <c r="E142" s="321">
        <v>155.98333333333332</v>
      </c>
      <c r="F142" s="321">
        <v>153.56666666666666</v>
      </c>
      <c r="G142" s="321">
        <v>150.13333333333333</v>
      </c>
      <c r="H142" s="321">
        <v>161.83333333333331</v>
      </c>
      <c r="I142" s="321">
        <v>165.26666666666665</v>
      </c>
      <c r="J142" s="321">
        <v>167.68333333333331</v>
      </c>
      <c r="K142" s="320">
        <v>162.85</v>
      </c>
      <c r="L142" s="320">
        <v>157</v>
      </c>
      <c r="M142" s="320">
        <v>2.8926799999999999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337.5</v>
      </c>
      <c r="D143" s="321">
        <v>331.66666666666669</v>
      </c>
      <c r="E143" s="321">
        <v>319.13333333333338</v>
      </c>
      <c r="F143" s="321">
        <v>300.76666666666671</v>
      </c>
      <c r="G143" s="321">
        <v>288.23333333333341</v>
      </c>
      <c r="H143" s="321">
        <v>350.03333333333336</v>
      </c>
      <c r="I143" s="321">
        <v>362.56666666666666</v>
      </c>
      <c r="J143" s="321">
        <v>380.93333333333334</v>
      </c>
      <c r="K143" s="320">
        <v>344.2</v>
      </c>
      <c r="L143" s="320">
        <v>313.3</v>
      </c>
      <c r="M143" s="320">
        <v>35.844470000000001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474.45</v>
      </c>
      <c r="D144" s="321">
        <v>472.13333333333338</v>
      </c>
      <c r="E144" s="321">
        <v>467.31666666666678</v>
      </c>
      <c r="F144" s="321">
        <v>460.18333333333339</v>
      </c>
      <c r="G144" s="321">
        <v>455.36666666666679</v>
      </c>
      <c r="H144" s="321">
        <v>479.26666666666677</v>
      </c>
      <c r="I144" s="321">
        <v>484.08333333333337</v>
      </c>
      <c r="J144" s="321">
        <v>491.21666666666675</v>
      </c>
      <c r="K144" s="320">
        <v>476.95</v>
      </c>
      <c r="L144" s="320">
        <v>465</v>
      </c>
      <c r="M144" s="320">
        <v>2.32165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1177.55</v>
      </c>
      <c r="D145" s="321">
        <v>1186.7333333333333</v>
      </c>
      <c r="E145" s="321">
        <v>1160.4666666666667</v>
      </c>
      <c r="F145" s="321">
        <v>1143.3833333333334</v>
      </c>
      <c r="G145" s="321">
        <v>1117.1166666666668</v>
      </c>
      <c r="H145" s="321">
        <v>1203.8166666666666</v>
      </c>
      <c r="I145" s="321">
        <v>1230.0833333333335</v>
      </c>
      <c r="J145" s="321">
        <v>1247.1666666666665</v>
      </c>
      <c r="K145" s="320">
        <v>1213</v>
      </c>
      <c r="L145" s="320">
        <v>1169.6500000000001</v>
      </c>
      <c r="M145" s="320">
        <v>0.73041999999999996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67.55</v>
      </c>
      <c r="D146" s="321">
        <v>67.849999999999994</v>
      </c>
      <c r="E146" s="321">
        <v>67.099999999999994</v>
      </c>
      <c r="F146" s="321">
        <v>66.650000000000006</v>
      </c>
      <c r="G146" s="321">
        <v>65.900000000000006</v>
      </c>
      <c r="H146" s="321">
        <v>68.299999999999983</v>
      </c>
      <c r="I146" s="321">
        <v>69.049999999999983</v>
      </c>
      <c r="J146" s="321">
        <v>69.499999999999972</v>
      </c>
      <c r="K146" s="320">
        <v>68.599999999999994</v>
      </c>
      <c r="L146" s="320">
        <v>67.400000000000006</v>
      </c>
      <c r="M146" s="320">
        <v>5.16683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169.05</v>
      </c>
      <c r="D147" s="321">
        <v>170.11666666666665</v>
      </c>
      <c r="E147" s="321">
        <v>166.6333333333333</v>
      </c>
      <c r="F147" s="321">
        <v>164.21666666666664</v>
      </c>
      <c r="G147" s="321">
        <v>160.73333333333329</v>
      </c>
      <c r="H147" s="321">
        <v>172.5333333333333</v>
      </c>
      <c r="I147" s="321">
        <v>176.01666666666665</v>
      </c>
      <c r="J147" s="321">
        <v>178.43333333333331</v>
      </c>
      <c r="K147" s="320">
        <v>173.6</v>
      </c>
      <c r="L147" s="320">
        <v>167.7</v>
      </c>
      <c r="M147" s="320">
        <v>14.65198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117.55</v>
      </c>
      <c r="D148" s="321">
        <v>117.71666666666665</v>
      </c>
      <c r="E148" s="321">
        <v>116.38333333333331</v>
      </c>
      <c r="F148" s="321">
        <v>115.21666666666665</v>
      </c>
      <c r="G148" s="321">
        <v>113.88333333333331</v>
      </c>
      <c r="H148" s="321">
        <v>118.88333333333331</v>
      </c>
      <c r="I148" s="321">
        <v>120.21666666666665</v>
      </c>
      <c r="J148" s="321">
        <v>121.38333333333331</v>
      </c>
      <c r="K148" s="320">
        <v>119.05</v>
      </c>
      <c r="L148" s="320">
        <v>116.55</v>
      </c>
      <c r="M148" s="320">
        <v>4.9252599999999997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55.35</v>
      </c>
      <c r="D149" s="321">
        <v>55.166666666666664</v>
      </c>
      <c r="E149" s="321">
        <v>54.333333333333329</v>
      </c>
      <c r="F149" s="321">
        <v>53.316666666666663</v>
      </c>
      <c r="G149" s="321">
        <v>52.483333333333327</v>
      </c>
      <c r="H149" s="321">
        <v>56.18333333333333</v>
      </c>
      <c r="I149" s="321">
        <v>57.016666666666659</v>
      </c>
      <c r="J149" s="321">
        <v>58.033333333333331</v>
      </c>
      <c r="K149" s="320">
        <v>56</v>
      </c>
      <c r="L149" s="320">
        <v>54.15</v>
      </c>
      <c r="M149" s="320">
        <v>9.4591399999999997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695.55</v>
      </c>
      <c r="D150" s="321">
        <v>691.5</v>
      </c>
      <c r="E150" s="321">
        <v>677.2</v>
      </c>
      <c r="F150" s="321">
        <v>658.85</v>
      </c>
      <c r="G150" s="321">
        <v>644.55000000000007</v>
      </c>
      <c r="H150" s="321">
        <v>709.85</v>
      </c>
      <c r="I150" s="321">
        <v>724.15</v>
      </c>
      <c r="J150" s="321">
        <v>742.5</v>
      </c>
      <c r="K150" s="320">
        <v>705.8</v>
      </c>
      <c r="L150" s="320">
        <v>673.15</v>
      </c>
      <c r="M150" s="320">
        <v>0.92976000000000003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1586.95</v>
      </c>
      <c r="D151" s="321">
        <v>1585.0666666666666</v>
      </c>
      <c r="E151" s="321">
        <v>1573.6833333333332</v>
      </c>
      <c r="F151" s="321">
        <v>1560.4166666666665</v>
      </c>
      <c r="G151" s="321">
        <v>1549.0333333333331</v>
      </c>
      <c r="H151" s="321">
        <v>1598.3333333333333</v>
      </c>
      <c r="I151" s="321">
        <v>1609.7166666666665</v>
      </c>
      <c r="J151" s="321">
        <v>1622.9833333333333</v>
      </c>
      <c r="K151" s="320">
        <v>1596.45</v>
      </c>
      <c r="L151" s="320">
        <v>1571.8</v>
      </c>
      <c r="M151" s="320">
        <v>5.6410299999999998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156.4</v>
      </c>
      <c r="D152" s="321">
        <v>156.44999999999999</v>
      </c>
      <c r="E152" s="321">
        <v>155.14999999999998</v>
      </c>
      <c r="F152" s="321">
        <v>153.89999999999998</v>
      </c>
      <c r="G152" s="321">
        <v>152.59999999999997</v>
      </c>
      <c r="H152" s="321">
        <v>157.69999999999999</v>
      </c>
      <c r="I152" s="321">
        <v>159</v>
      </c>
      <c r="J152" s="321">
        <v>160.25</v>
      </c>
      <c r="K152" s="320">
        <v>157.75</v>
      </c>
      <c r="L152" s="320">
        <v>155.19999999999999</v>
      </c>
      <c r="M152" s="320">
        <v>13.62397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135.1</v>
      </c>
      <c r="D153" s="321">
        <v>136.01666666666665</v>
      </c>
      <c r="E153" s="321">
        <v>133.48333333333329</v>
      </c>
      <c r="F153" s="321">
        <v>131.86666666666665</v>
      </c>
      <c r="G153" s="321">
        <v>129.33333333333329</v>
      </c>
      <c r="H153" s="321">
        <v>137.6333333333333</v>
      </c>
      <c r="I153" s="321">
        <v>140.16666666666666</v>
      </c>
      <c r="J153" s="321">
        <v>141.7833333333333</v>
      </c>
      <c r="K153" s="320">
        <v>138.55000000000001</v>
      </c>
      <c r="L153" s="320">
        <v>134.4</v>
      </c>
      <c r="M153" s="320">
        <v>2.0256400000000001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282.64999999999998</v>
      </c>
      <c r="D154" s="321">
        <v>283.60000000000002</v>
      </c>
      <c r="E154" s="321">
        <v>280.65000000000003</v>
      </c>
      <c r="F154" s="321">
        <v>278.65000000000003</v>
      </c>
      <c r="G154" s="321">
        <v>275.70000000000005</v>
      </c>
      <c r="H154" s="321">
        <v>285.60000000000002</v>
      </c>
      <c r="I154" s="321">
        <v>288.55000000000007</v>
      </c>
      <c r="J154" s="321">
        <v>290.55</v>
      </c>
      <c r="K154" s="320">
        <v>286.55</v>
      </c>
      <c r="L154" s="320">
        <v>281.60000000000002</v>
      </c>
      <c r="M154" s="320">
        <v>0.70394000000000001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95.75</v>
      </c>
      <c r="D155" s="321">
        <v>95.95</v>
      </c>
      <c r="E155" s="321">
        <v>95.2</v>
      </c>
      <c r="F155" s="321">
        <v>94.65</v>
      </c>
      <c r="G155" s="321">
        <v>93.9</v>
      </c>
      <c r="H155" s="321">
        <v>96.5</v>
      </c>
      <c r="I155" s="321">
        <v>97.25</v>
      </c>
      <c r="J155" s="321">
        <v>97.8</v>
      </c>
      <c r="K155" s="320">
        <v>96.7</v>
      </c>
      <c r="L155" s="320">
        <v>95.4</v>
      </c>
      <c r="M155" s="320">
        <v>118.99684999999999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408.55</v>
      </c>
      <c r="D156" s="321">
        <v>410.18333333333334</v>
      </c>
      <c r="E156" s="321">
        <v>401.66666666666669</v>
      </c>
      <c r="F156" s="321">
        <v>394.78333333333336</v>
      </c>
      <c r="G156" s="321">
        <v>386.26666666666671</v>
      </c>
      <c r="H156" s="321">
        <v>417.06666666666666</v>
      </c>
      <c r="I156" s="321">
        <v>425.58333333333331</v>
      </c>
      <c r="J156" s="321">
        <v>432.46666666666664</v>
      </c>
      <c r="K156" s="320">
        <v>418.7</v>
      </c>
      <c r="L156" s="320">
        <v>403.3</v>
      </c>
      <c r="M156" s="320">
        <v>1.68248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4521.05</v>
      </c>
      <c r="D157" s="321">
        <v>4539</v>
      </c>
      <c r="E157" s="321">
        <v>4462.05</v>
      </c>
      <c r="F157" s="321">
        <v>4403.05</v>
      </c>
      <c r="G157" s="321">
        <v>4326.1000000000004</v>
      </c>
      <c r="H157" s="321">
        <v>4598</v>
      </c>
      <c r="I157" s="321">
        <v>4674.9500000000007</v>
      </c>
      <c r="J157" s="321">
        <v>4733.95</v>
      </c>
      <c r="K157" s="320">
        <v>4615.95</v>
      </c>
      <c r="L157" s="320">
        <v>4480</v>
      </c>
      <c r="M157" s="320">
        <v>0.54152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161.94999999999999</v>
      </c>
      <c r="D158" s="321">
        <v>162.68333333333334</v>
      </c>
      <c r="E158" s="321">
        <v>159.96666666666667</v>
      </c>
      <c r="F158" s="321">
        <v>157.98333333333332</v>
      </c>
      <c r="G158" s="321">
        <v>155.26666666666665</v>
      </c>
      <c r="H158" s="321">
        <v>164.66666666666669</v>
      </c>
      <c r="I158" s="321">
        <v>167.38333333333338</v>
      </c>
      <c r="J158" s="321">
        <v>169.3666666666667</v>
      </c>
      <c r="K158" s="320">
        <v>165.4</v>
      </c>
      <c r="L158" s="320">
        <v>160.69999999999999</v>
      </c>
      <c r="M158" s="320">
        <v>7.7815300000000001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2878.2</v>
      </c>
      <c r="D159" s="321">
        <v>2894.4</v>
      </c>
      <c r="E159" s="321">
        <v>2833.8</v>
      </c>
      <c r="F159" s="321">
        <v>2789.4</v>
      </c>
      <c r="G159" s="321">
        <v>2728.8</v>
      </c>
      <c r="H159" s="321">
        <v>2938.8</v>
      </c>
      <c r="I159" s="321">
        <v>2999.3999999999996</v>
      </c>
      <c r="J159" s="321">
        <v>3043.8</v>
      </c>
      <c r="K159" s="320">
        <v>2955</v>
      </c>
      <c r="L159" s="320">
        <v>2850</v>
      </c>
      <c r="M159" s="320">
        <v>0.48087999999999997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274.39999999999998</v>
      </c>
      <c r="D160" s="321">
        <v>275.76666666666665</v>
      </c>
      <c r="E160" s="321">
        <v>271.63333333333333</v>
      </c>
      <c r="F160" s="321">
        <v>268.86666666666667</v>
      </c>
      <c r="G160" s="321">
        <v>264.73333333333335</v>
      </c>
      <c r="H160" s="321">
        <v>278.5333333333333</v>
      </c>
      <c r="I160" s="321">
        <v>282.66666666666663</v>
      </c>
      <c r="J160" s="321">
        <v>285.43333333333328</v>
      </c>
      <c r="K160" s="320">
        <v>279.89999999999998</v>
      </c>
      <c r="L160" s="320">
        <v>273</v>
      </c>
      <c r="M160" s="320">
        <v>8.0875400000000006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29.3</v>
      </c>
      <c r="D161" s="321">
        <v>29.416666666666668</v>
      </c>
      <c r="E161" s="321">
        <v>28.833333333333336</v>
      </c>
      <c r="F161" s="321">
        <v>28.366666666666667</v>
      </c>
      <c r="G161" s="321">
        <v>27.783333333333335</v>
      </c>
      <c r="H161" s="321">
        <v>29.883333333333336</v>
      </c>
      <c r="I161" s="321">
        <v>30.466666666666672</v>
      </c>
      <c r="J161" s="321">
        <v>30.933333333333337</v>
      </c>
      <c r="K161" s="320">
        <v>30</v>
      </c>
      <c r="L161" s="320">
        <v>28.95</v>
      </c>
      <c r="M161" s="320">
        <v>30.69886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128</v>
      </c>
      <c r="D162" s="321">
        <v>128.96666666666667</v>
      </c>
      <c r="E162" s="321">
        <v>126.43333333333334</v>
      </c>
      <c r="F162" s="321">
        <v>124.86666666666667</v>
      </c>
      <c r="G162" s="321">
        <v>122.33333333333334</v>
      </c>
      <c r="H162" s="321">
        <v>130.53333333333333</v>
      </c>
      <c r="I162" s="321">
        <v>133.06666666666669</v>
      </c>
      <c r="J162" s="321">
        <v>134.63333333333333</v>
      </c>
      <c r="K162" s="320">
        <v>131.5</v>
      </c>
      <c r="L162" s="320">
        <v>127.4</v>
      </c>
      <c r="M162" s="320">
        <v>26.667909999999999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361.7</v>
      </c>
      <c r="D163" s="321">
        <v>358.31666666666661</v>
      </c>
      <c r="E163" s="321">
        <v>340.73333333333323</v>
      </c>
      <c r="F163" s="321">
        <v>319.76666666666665</v>
      </c>
      <c r="G163" s="321">
        <v>302.18333333333328</v>
      </c>
      <c r="H163" s="321">
        <v>379.28333333333319</v>
      </c>
      <c r="I163" s="321">
        <v>396.86666666666656</v>
      </c>
      <c r="J163" s="321">
        <v>417.83333333333314</v>
      </c>
      <c r="K163" s="320">
        <v>375.9</v>
      </c>
      <c r="L163" s="320">
        <v>337.35</v>
      </c>
      <c r="M163" s="320">
        <v>29.08916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164.2</v>
      </c>
      <c r="D164" s="321">
        <v>164.1</v>
      </c>
      <c r="E164" s="321">
        <v>162.5</v>
      </c>
      <c r="F164" s="321">
        <v>160.80000000000001</v>
      </c>
      <c r="G164" s="321">
        <v>159.20000000000002</v>
      </c>
      <c r="H164" s="321">
        <v>165.79999999999998</v>
      </c>
      <c r="I164" s="321">
        <v>167.39999999999995</v>
      </c>
      <c r="J164" s="321">
        <v>169.09999999999997</v>
      </c>
      <c r="K164" s="320">
        <v>165.7</v>
      </c>
      <c r="L164" s="320">
        <v>162.4</v>
      </c>
      <c r="M164" s="320">
        <v>72.275329999999997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2984.85</v>
      </c>
      <c r="D165" s="321">
        <v>2990.7333333333336</v>
      </c>
      <c r="E165" s="321">
        <v>2956.4666666666672</v>
      </c>
      <c r="F165" s="321">
        <v>2928.0833333333335</v>
      </c>
      <c r="G165" s="321">
        <v>2893.8166666666671</v>
      </c>
      <c r="H165" s="321">
        <v>3019.1166666666672</v>
      </c>
      <c r="I165" s="321">
        <v>3053.3833333333337</v>
      </c>
      <c r="J165" s="321">
        <v>3081.7666666666673</v>
      </c>
      <c r="K165" s="320">
        <v>3025</v>
      </c>
      <c r="L165" s="320">
        <v>2962.35</v>
      </c>
      <c r="M165" s="320">
        <v>0.16750000000000001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3066.2</v>
      </c>
      <c r="D166" s="321">
        <v>3084.5833333333335</v>
      </c>
      <c r="E166" s="321">
        <v>3014.2666666666669</v>
      </c>
      <c r="F166" s="321">
        <v>2962.3333333333335</v>
      </c>
      <c r="G166" s="321">
        <v>2892.0166666666669</v>
      </c>
      <c r="H166" s="321">
        <v>3136.5166666666669</v>
      </c>
      <c r="I166" s="321">
        <v>3206.8333333333335</v>
      </c>
      <c r="J166" s="321">
        <v>3258.7666666666669</v>
      </c>
      <c r="K166" s="320">
        <v>3154.9</v>
      </c>
      <c r="L166" s="320">
        <v>3032.65</v>
      </c>
      <c r="M166" s="320">
        <v>0.11228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412.7</v>
      </c>
      <c r="D167" s="321">
        <v>408.64999999999992</v>
      </c>
      <c r="E167" s="321">
        <v>392.94999999999982</v>
      </c>
      <c r="F167" s="321">
        <v>373.19999999999987</v>
      </c>
      <c r="G167" s="321">
        <v>357.49999999999977</v>
      </c>
      <c r="H167" s="321">
        <v>428.39999999999986</v>
      </c>
      <c r="I167" s="321">
        <v>444.1</v>
      </c>
      <c r="J167" s="321">
        <v>463.84999999999991</v>
      </c>
      <c r="K167" s="320">
        <v>424.35</v>
      </c>
      <c r="L167" s="320">
        <v>388.9</v>
      </c>
      <c r="M167" s="320">
        <v>21.191410000000001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122</v>
      </c>
      <c r="D168" s="321">
        <v>122.03333333333335</v>
      </c>
      <c r="E168" s="321">
        <v>120.66666666666669</v>
      </c>
      <c r="F168" s="321">
        <v>119.33333333333334</v>
      </c>
      <c r="G168" s="321">
        <v>117.96666666666668</v>
      </c>
      <c r="H168" s="321">
        <v>123.36666666666669</v>
      </c>
      <c r="I168" s="321">
        <v>124.73333333333333</v>
      </c>
      <c r="J168" s="321">
        <v>126.06666666666669</v>
      </c>
      <c r="K168" s="320">
        <v>123.4</v>
      </c>
      <c r="L168" s="320">
        <v>120.7</v>
      </c>
      <c r="M168" s="320">
        <v>1.2141299999999999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5173.6000000000004</v>
      </c>
      <c r="D169" s="321">
        <v>5168.1499999999996</v>
      </c>
      <c r="E169" s="321">
        <v>5146.3499999999995</v>
      </c>
      <c r="F169" s="321">
        <v>5119.0999999999995</v>
      </c>
      <c r="G169" s="321">
        <v>5097.2999999999993</v>
      </c>
      <c r="H169" s="321">
        <v>5195.3999999999996</v>
      </c>
      <c r="I169" s="321">
        <v>5217.1999999999989</v>
      </c>
      <c r="J169" s="321">
        <v>5244.45</v>
      </c>
      <c r="K169" s="320">
        <v>5189.95</v>
      </c>
      <c r="L169" s="320">
        <v>5140.8999999999996</v>
      </c>
      <c r="M169" s="320">
        <v>1.8270000000000002E-2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3339.3</v>
      </c>
      <c r="D170" s="321">
        <v>3362.7166666666667</v>
      </c>
      <c r="E170" s="321">
        <v>3295.5833333333335</v>
      </c>
      <c r="F170" s="321">
        <v>3251.8666666666668</v>
      </c>
      <c r="G170" s="321">
        <v>3184.7333333333336</v>
      </c>
      <c r="H170" s="321">
        <v>3406.4333333333334</v>
      </c>
      <c r="I170" s="321">
        <v>3473.5666666666666</v>
      </c>
      <c r="J170" s="321">
        <v>3517.2833333333333</v>
      </c>
      <c r="K170" s="320">
        <v>3429.85</v>
      </c>
      <c r="L170" s="320">
        <v>3319</v>
      </c>
      <c r="M170" s="320">
        <v>3.3363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1599.5</v>
      </c>
      <c r="D171" s="321">
        <v>1608.5833333333333</v>
      </c>
      <c r="E171" s="321">
        <v>1580.9166666666665</v>
      </c>
      <c r="F171" s="321">
        <v>1562.3333333333333</v>
      </c>
      <c r="G171" s="321">
        <v>1534.6666666666665</v>
      </c>
      <c r="H171" s="321">
        <v>1627.1666666666665</v>
      </c>
      <c r="I171" s="321">
        <v>1654.833333333333</v>
      </c>
      <c r="J171" s="321">
        <v>1673.4166666666665</v>
      </c>
      <c r="K171" s="320">
        <v>1636.25</v>
      </c>
      <c r="L171" s="320">
        <v>1590</v>
      </c>
      <c r="M171" s="320">
        <v>0.27172000000000002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443.55</v>
      </c>
      <c r="D172" s="321">
        <v>447.28333333333336</v>
      </c>
      <c r="E172" s="321">
        <v>438.4666666666667</v>
      </c>
      <c r="F172" s="321">
        <v>433.38333333333333</v>
      </c>
      <c r="G172" s="321">
        <v>424.56666666666666</v>
      </c>
      <c r="H172" s="321">
        <v>452.36666666666673</v>
      </c>
      <c r="I172" s="321">
        <v>461.18333333333345</v>
      </c>
      <c r="J172" s="321">
        <v>466.26666666666677</v>
      </c>
      <c r="K172" s="320">
        <v>456.1</v>
      </c>
      <c r="L172" s="320">
        <v>442.2</v>
      </c>
      <c r="M172" s="320">
        <v>5.9545899999999996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4742</v>
      </c>
      <c r="D173" s="321">
        <v>4775.8666666666668</v>
      </c>
      <c r="E173" s="321">
        <v>4676.7333333333336</v>
      </c>
      <c r="F173" s="321">
        <v>4611.4666666666672</v>
      </c>
      <c r="G173" s="321">
        <v>4512.3333333333339</v>
      </c>
      <c r="H173" s="321">
        <v>4841.1333333333332</v>
      </c>
      <c r="I173" s="321">
        <v>4940.2666666666664</v>
      </c>
      <c r="J173" s="321">
        <v>5005.5333333333328</v>
      </c>
      <c r="K173" s="320">
        <v>4875</v>
      </c>
      <c r="L173" s="320">
        <v>4710.6000000000004</v>
      </c>
      <c r="M173" s="320">
        <v>0.23765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848.45</v>
      </c>
      <c r="D174" s="321">
        <v>860.2833333333333</v>
      </c>
      <c r="E174" s="321">
        <v>833.16666666666663</v>
      </c>
      <c r="F174" s="321">
        <v>817.88333333333333</v>
      </c>
      <c r="G174" s="321">
        <v>790.76666666666665</v>
      </c>
      <c r="H174" s="321">
        <v>875.56666666666661</v>
      </c>
      <c r="I174" s="321">
        <v>902.68333333333339</v>
      </c>
      <c r="J174" s="321">
        <v>917.96666666666658</v>
      </c>
      <c r="K174" s="320">
        <v>887.4</v>
      </c>
      <c r="L174" s="320">
        <v>845</v>
      </c>
      <c r="M174" s="320">
        <v>14.05387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1257.3</v>
      </c>
      <c r="D175" s="321">
        <v>1272.8</v>
      </c>
      <c r="E175" s="321">
        <v>1228.1499999999999</v>
      </c>
      <c r="F175" s="321">
        <v>1199</v>
      </c>
      <c r="G175" s="321">
        <v>1154.3499999999999</v>
      </c>
      <c r="H175" s="321">
        <v>1301.9499999999998</v>
      </c>
      <c r="I175" s="321">
        <v>1346.6</v>
      </c>
      <c r="J175" s="321">
        <v>1375.7499999999998</v>
      </c>
      <c r="K175" s="320">
        <v>1317.45</v>
      </c>
      <c r="L175" s="320">
        <v>1243.6500000000001</v>
      </c>
      <c r="M175" s="320">
        <v>1.0972299999999999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494.9</v>
      </c>
      <c r="D176" s="321">
        <v>502.36666666666662</v>
      </c>
      <c r="E176" s="321">
        <v>483.73333333333323</v>
      </c>
      <c r="F176" s="321">
        <v>472.56666666666661</v>
      </c>
      <c r="G176" s="321">
        <v>453.93333333333322</v>
      </c>
      <c r="H176" s="321">
        <v>513.5333333333333</v>
      </c>
      <c r="I176" s="321">
        <v>532.16666666666652</v>
      </c>
      <c r="J176" s="321">
        <v>543.33333333333326</v>
      </c>
      <c r="K176" s="320">
        <v>521</v>
      </c>
      <c r="L176" s="320">
        <v>491.2</v>
      </c>
      <c r="M176" s="320">
        <v>2.8433600000000001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797.05</v>
      </c>
      <c r="D177" s="321">
        <v>796.85</v>
      </c>
      <c r="E177" s="321">
        <v>788.35</v>
      </c>
      <c r="F177" s="321">
        <v>779.65</v>
      </c>
      <c r="G177" s="321">
        <v>771.15</v>
      </c>
      <c r="H177" s="321">
        <v>805.55000000000007</v>
      </c>
      <c r="I177" s="321">
        <v>814.05000000000007</v>
      </c>
      <c r="J177" s="321">
        <v>822.75000000000011</v>
      </c>
      <c r="K177" s="320">
        <v>805.35</v>
      </c>
      <c r="L177" s="320">
        <v>788.15</v>
      </c>
      <c r="M177" s="320">
        <v>4.5321600000000002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495.9</v>
      </c>
      <c r="D178" s="321">
        <v>496.7166666666667</v>
      </c>
      <c r="E178" s="321">
        <v>490.33333333333337</v>
      </c>
      <c r="F178" s="321">
        <v>484.76666666666665</v>
      </c>
      <c r="G178" s="321">
        <v>478.38333333333333</v>
      </c>
      <c r="H178" s="321">
        <v>502.28333333333342</v>
      </c>
      <c r="I178" s="321">
        <v>508.66666666666674</v>
      </c>
      <c r="J178" s="321">
        <v>514.23333333333346</v>
      </c>
      <c r="K178" s="320">
        <v>503.1</v>
      </c>
      <c r="L178" s="320">
        <v>491.15</v>
      </c>
      <c r="M178" s="320">
        <v>1.1748799999999999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1574.4</v>
      </c>
      <c r="D179" s="321">
        <v>1579.6499999999999</v>
      </c>
      <c r="E179" s="321">
        <v>1559.7999999999997</v>
      </c>
      <c r="F179" s="321">
        <v>1545.1999999999998</v>
      </c>
      <c r="G179" s="321">
        <v>1525.3499999999997</v>
      </c>
      <c r="H179" s="321">
        <v>1594.2499999999998</v>
      </c>
      <c r="I179" s="321">
        <v>1614.0999999999997</v>
      </c>
      <c r="J179" s="321">
        <v>1628.6999999999998</v>
      </c>
      <c r="K179" s="320">
        <v>1599.5</v>
      </c>
      <c r="L179" s="320">
        <v>1565.05</v>
      </c>
      <c r="M179" s="320">
        <v>3.4104299999999999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82.75</v>
      </c>
      <c r="D180" s="321">
        <v>83.583333333333329</v>
      </c>
      <c r="E180" s="321">
        <v>81.416666666666657</v>
      </c>
      <c r="F180" s="321">
        <v>80.083333333333329</v>
      </c>
      <c r="G180" s="321">
        <v>77.916666666666657</v>
      </c>
      <c r="H180" s="321">
        <v>84.916666666666657</v>
      </c>
      <c r="I180" s="321">
        <v>87.083333333333314</v>
      </c>
      <c r="J180" s="321">
        <v>88.416666666666657</v>
      </c>
      <c r="K180" s="320">
        <v>85.75</v>
      </c>
      <c r="L180" s="320">
        <v>82.25</v>
      </c>
      <c r="M180" s="320">
        <v>20.345310000000001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293.25</v>
      </c>
      <c r="D181" s="321">
        <v>292.93333333333334</v>
      </c>
      <c r="E181" s="321">
        <v>287.91666666666669</v>
      </c>
      <c r="F181" s="321">
        <v>282.58333333333337</v>
      </c>
      <c r="G181" s="321">
        <v>277.56666666666672</v>
      </c>
      <c r="H181" s="321">
        <v>298.26666666666665</v>
      </c>
      <c r="I181" s="321">
        <v>303.2833333333333</v>
      </c>
      <c r="J181" s="321">
        <v>308.61666666666662</v>
      </c>
      <c r="K181" s="320">
        <v>297.95</v>
      </c>
      <c r="L181" s="320">
        <v>287.60000000000002</v>
      </c>
      <c r="M181" s="320">
        <v>12.754989999999999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551.35</v>
      </c>
      <c r="D182" s="321">
        <v>552.25</v>
      </c>
      <c r="E182" s="321">
        <v>544.85</v>
      </c>
      <c r="F182" s="321">
        <v>538.35</v>
      </c>
      <c r="G182" s="321">
        <v>530.95000000000005</v>
      </c>
      <c r="H182" s="321">
        <v>558.75</v>
      </c>
      <c r="I182" s="321">
        <v>566.15000000000009</v>
      </c>
      <c r="J182" s="321">
        <v>572.65</v>
      </c>
      <c r="K182" s="320">
        <v>559.65</v>
      </c>
      <c r="L182" s="320">
        <v>545.75</v>
      </c>
      <c r="M182" s="320">
        <v>5.8332800000000002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1716.85</v>
      </c>
      <c r="D183" s="321">
        <v>1726.95</v>
      </c>
      <c r="E183" s="321">
        <v>1699.9</v>
      </c>
      <c r="F183" s="321">
        <v>1682.95</v>
      </c>
      <c r="G183" s="321">
        <v>1655.9</v>
      </c>
      <c r="H183" s="321">
        <v>1743.9</v>
      </c>
      <c r="I183" s="321">
        <v>1770.9499999999998</v>
      </c>
      <c r="J183" s="321">
        <v>1787.9</v>
      </c>
      <c r="K183" s="320">
        <v>1754</v>
      </c>
      <c r="L183" s="320">
        <v>1710</v>
      </c>
      <c r="M183" s="320">
        <v>8.9648900000000005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188.85</v>
      </c>
      <c r="D184" s="321">
        <v>190.53333333333333</v>
      </c>
      <c r="E184" s="321">
        <v>186.31666666666666</v>
      </c>
      <c r="F184" s="321">
        <v>183.78333333333333</v>
      </c>
      <c r="G184" s="321">
        <v>179.56666666666666</v>
      </c>
      <c r="H184" s="321">
        <v>193.06666666666666</v>
      </c>
      <c r="I184" s="321">
        <v>197.2833333333333</v>
      </c>
      <c r="J184" s="321">
        <v>199.81666666666666</v>
      </c>
      <c r="K184" s="320">
        <v>194.75</v>
      </c>
      <c r="L184" s="320">
        <v>188</v>
      </c>
      <c r="M184" s="320">
        <v>12.64429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1739.9</v>
      </c>
      <c r="D185" s="321">
        <v>1734.55</v>
      </c>
      <c r="E185" s="321">
        <v>1718.1</v>
      </c>
      <c r="F185" s="321">
        <v>1696.3</v>
      </c>
      <c r="G185" s="321">
        <v>1679.85</v>
      </c>
      <c r="H185" s="321">
        <v>1756.35</v>
      </c>
      <c r="I185" s="321">
        <v>1772.8000000000002</v>
      </c>
      <c r="J185" s="321">
        <v>1794.6</v>
      </c>
      <c r="K185" s="320">
        <v>1751</v>
      </c>
      <c r="L185" s="320">
        <v>1712.75</v>
      </c>
      <c r="M185" s="320">
        <v>0.17666000000000001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172</v>
      </c>
      <c r="D186" s="321">
        <v>172.85</v>
      </c>
      <c r="E186" s="321">
        <v>169.7</v>
      </c>
      <c r="F186" s="321">
        <v>167.4</v>
      </c>
      <c r="G186" s="321">
        <v>164.25</v>
      </c>
      <c r="H186" s="321">
        <v>175.14999999999998</v>
      </c>
      <c r="I186" s="321">
        <v>178.3</v>
      </c>
      <c r="J186" s="321">
        <v>180.59999999999997</v>
      </c>
      <c r="K186" s="320">
        <v>176</v>
      </c>
      <c r="L186" s="320">
        <v>170.55</v>
      </c>
      <c r="M186" s="320">
        <v>22.137689999999999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270.60000000000002</v>
      </c>
      <c r="D187" s="321">
        <v>271.86666666666667</v>
      </c>
      <c r="E187" s="321">
        <v>266.73333333333335</v>
      </c>
      <c r="F187" s="321">
        <v>262.86666666666667</v>
      </c>
      <c r="G187" s="321">
        <v>257.73333333333335</v>
      </c>
      <c r="H187" s="321">
        <v>275.73333333333335</v>
      </c>
      <c r="I187" s="321">
        <v>280.86666666666667</v>
      </c>
      <c r="J187" s="321">
        <v>284.73333333333335</v>
      </c>
      <c r="K187" s="320">
        <v>277</v>
      </c>
      <c r="L187" s="320">
        <v>268</v>
      </c>
      <c r="M187" s="320">
        <v>5.6532799999999996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960.85</v>
      </c>
      <c r="D188" s="321">
        <v>961.90000000000009</v>
      </c>
      <c r="E188" s="321">
        <v>944.10000000000014</v>
      </c>
      <c r="F188" s="321">
        <v>927.35</v>
      </c>
      <c r="G188" s="321">
        <v>909.55000000000007</v>
      </c>
      <c r="H188" s="321">
        <v>978.6500000000002</v>
      </c>
      <c r="I188" s="321">
        <v>996.45000000000016</v>
      </c>
      <c r="J188" s="321">
        <v>1013.2000000000003</v>
      </c>
      <c r="K188" s="320">
        <v>979.7</v>
      </c>
      <c r="L188" s="320">
        <v>945.15</v>
      </c>
      <c r="M188" s="320">
        <v>8.6537100000000002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515.04999999999995</v>
      </c>
      <c r="D189" s="321">
        <v>520</v>
      </c>
      <c r="E189" s="321">
        <v>508.29999999999995</v>
      </c>
      <c r="F189" s="321">
        <v>501.54999999999995</v>
      </c>
      <c r="G189" s="321">
        <v>489.84999999999991</v>
      </c>
      <c r="H189" s="321">
        <v>526.75</v>
      </c>
      <c r="I189" s="321">
        <v>538.45000000000005</v>
      </c>
      <c r="J189" s="321">
        <v>545.20000000000005</v>
      </c>
      <c r="K189" s="320">
        <v>531.70000000000005</v>
      </c>
      <c r="L189" s="320">
        <v>513.25</v>
      </c>
      <c r="M189" s="320">
        <v>8.4339200000000005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1678.55</v>
      </c>
      <c r="D190" s="321">
        <v>1692.1833333333332</v>
      </c>
      <c r="E190" s="321">
        <v>1648.5166666666664</v>
      </c>
      <c r="F190" s="321">
        <v>1618.4833333333333</v>
      </c>
      <c r="G190" s="321">
        <v>1574.8166666666666</v>
      </c>
      <c r="H190" s="321">
        <v>1722.2166666666662</v>
      </c>
      <c r="I190" s="321">
        <v>1765.8833333333328</v>
      </c>
      <c r="J190" s="321">
        <v>1795.9166666666661</v>
      </c>
      <c r="K190" s="320">
        <v>1735.85</v>
      </c>
      <c r="L190" s="320">
        <v>1662.15</v>
      </c>
      <c r="M190" s="320">
        <v>9.7251499999999993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1023.7</v>
      </c>
      <c r="D191" s="321">
        <v>1023.0333333333334</v>
      </c>
      <c r="E191" s="321">
        <v>1010.6666666666667</v>
      </c>
      <c r="F191" s="321">
        <v>997.63333333333333</v>
      </c>
      <c r="G191" s="321">
        <v>985.26666666666665</v>
      </c>
      <c r="H191" s="321">
        <v>1036.0666666666668</v>
      </c>
      <c r="I191" s="321">
        <v>1048.4333333333334</v>
      </c>
      <c r="J191" s="321">
        <v>1061.4666666666669</v>
      </c>
      <c r="K191" s="320">
        <v>1035.4000000000001</v>
      </c>
      <c r="L191" s="320">
        <v>1010</v>
      </c>
      <c r="M191" s="320">
        <v>1.6634800000000001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21.55</v>
      </c>
      <c r="D192" s="321">
        <v>21.166666666666668</v>
      </c>
      <c r="E192" s="321">
        <v>20.533333333333335</v>
      </c>
      <c r="F192" s="321">
        <v>19.516666666666666</v>
      </c>
      <c r="G192" s="321">
        <v>18.883333333333333</v>
      </c>
      <c r="H192" s="321">
        <v>22.183333333333337</v>
      </c>
      <c r="I192" s="321">
        <v>22.81666666666667</v>
      </c>
      <c r="J192" s="321">
        <v>23.833333333333339</v>
      </c>
      <c r="K192" s="320">
        <v>21.8</v>
      </c>
      <c r="L192" s="320">
        <v>20.149999999999999</v>
      </c>
      <c r="M192" s="320">
        <v>128.75399999999999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1102.6500000000001</v>
      </c>
      <c r="D193" s="321">
        <v>1108.3833333333334</v>
      </c>
      <c r="E193" s="321">
        <v>1093.2666666666669</v>
      </c>
      <c r="F193" s="321">
        <v>1083.8833333333334</v>
      </c>
      <c r="G193" s="321">
        <v>1068.7666666666669</v>
      </c>
      <c r="H193" s="321">
        <v>1117.7666666666669</v>
      </c>
      <c r="I193" s="321">
        <v>1132.8833333333332</v>
      </c>
      <c r="J193" s="321">
        <v>1142.2666666666669</v>
      </c>
      <c r="K193" s="320">
        <v>1123.5</v>
      </c>
      <c r="L193" s="320">
        <v>1099</v>
      </c>
      <c r="M193" s="320">
        <v>0.30087000000000003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1316.3</v>
      </c>
      <c r="D194" s="321">
        <v>1318.0333333333335</v>
      </c>
      <c r="E194" s="321">
        <v>1306.0666666666671</v>
      </c>
      <c r="F194" s="321">
        <v>1295.8333333333335</v>
      </c>
      <c r="G194" s="321">
        <v>1283.866666666667</v>
      </c>
      <c r="H194" s="321">
        <v>1328.2666666666671</v>
      </c>
      <c r="I194" s="321">
        <v>1340.2333333333338</v>
      </c>
      <c r="J194" s="321">
        <v>1350.4666666666672</v>
      </c>
      <c r="K194" s="320">
        <v>1330</v>
      </c>
      <c r="L194" s="320">
        <v>1307.8</v>
      </c>
      <c r="M194" s="320">
        <v>5.1463900000000002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1102.05</v>
      </c>
      <c r="D195" s="321">
        <v>1106.0333333333333</v>
      </c>
      <c r="E195" s="321">
        <v>1077.1166666666666</v>
      </c>
      <c r="F195" s="321">
        <v>1052.1833333333332</v>
      </c>
      <c r="G195" s="321">
        <v>1023.2666666666664</v>
      </c>
      <c r="H195" s="321">
        <v>1130.9666666666667</v>
      </c>
      <c r="I195" s="321">
        <v>1159.8833333333337</v>
      </c>
      <c r="J195" s="321">
        <v>1184.8166666666668</v>
      </c>
      <c r="K195" s="320">
        <v>1134.95</v>
      </c>
      <c r="L195" s="320">
        <v>1081.0999999999999</v>
      </c>
      <c r="M195" s="320">
        <v>95.675709999999995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2206.4</v>
      </c>
      <c r="D196" s="321">
        <v>2211.5666666666671</v>
      </c>
      <c r="E196" s="321">
        <v>2180.8333333333339</v>
      </c>
      <c r="F196" s="321">
        <v>2155.2666666666669</v>
      </c>
      <c r="G196" s="321">
        <v>2124.5333333333338</v>
      </c>
      <c r="H196" s="321">
        <v>2237.1333333333341</v>
      </c>
      <c r="I196" s="321">
        <v>2267.8666666666668</v>
      </c>
      <c r="J196" s="321">
        <v>2293.4333333333343</v>
      </c>
      <c r="K196" s="320">
        <v>2242.3000000000002</v>
      </c>
      <c r="L196" s="320">
        <v>2186</v>
      </c>
      <c r="M196" s="320">
        <v>48.401220000000002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2046.55</v>
      </c>
      <c r="D197" s="321">
        <v>2060.5</v>
      </c>
      <c r="E197" s="321">
        <v>2027.0500000000002</v>
      </c>
      <c r="F197" s="321">
        <v>2007.5500000000002</v>
      </c>
      <c r="G197" s="321">
        <v>1974.1000000000004</v>
      </c>
      <c r="H197" s="321">
        <v>2080</v>
      </c>
      <c r="I197" s="321">
        <v>2113.4499999999998</v>
      </c>
      <c r="J197" s="321">
        <v>2132.9499999999998</v>
      </c>
      <c r="K197" s="320">
        <v>2093.9499999999998</v>
      </c>
      <c r="L197" s="320">
        <v>2041</v>
      </c>
      <c r="M197" s="320">
        <v>3.1639300000000001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1355.6</v>
      </c>
      <c r="D198" s="321">
        <v>1360.0333333333333</v>
      </c>
      <c r="E198" s="321">
        <v>1344.7166666666667</v>
      </c>
      <c r="F198" s="321">
        <v>1333.8333333333335</v>
      </c>
      <c r="G198" s="321">
        <v>1318.5166666666669</v>
      </c>
      <c r="H198" s="321">
        <v>1370.9166666666665</v>
      </c>
      <c r="I198" s="321">
        <v>1386.2333333333331</v>
      </c>
      <c r="J198" s="321">
        <v>1397.1166666666663</v>
      </c>
      <c r="K198" s="320">
        <v>1375.35</v>
      </c>
      <c r="L198" s="320">
        <v>1349.15</v>
      </c>
      <c r="M198" s="320">
        <v>103.29574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554.04999999999995</v>
      </c>
      <c r="D199" s="321">
        <v>558.31666666666661</v>
      </c>
      <c r="E199" s="321">
        <v>547.73333333333323</v>
      </c>
      <c r="F199" s="321">
        <v>541.41666666666663</v>
      </c>
      <c r="G199" s="321">
        <v>530.83333333333326</v>
      </c>
      <c r="H199" s="321">
        <v>564.63333333333321</v>
      </c>
      <c r="I199" s="321">
        <v>575.2166666666667</v>
      </c>
      <c r="J199" s="321">
        <v>581.53333333333319</v>
      </c>
      <c r="K199" s="320">
        <v>568.9</v>
      </c>
      <c r="L199" s="320">
        <v>552</v>
      </c>
      <c r="M199" s="320">
        <v>27.032710000000002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1334.25</v>
      </c>
      <c r="D200" s="321">
        <v>1337.95</v>
      </c>
      <c r="E200" s="321">
        <v>1321.5</v>
      </c>
      <c r="F200" s="321">
        <v>1308.75</v>
      </c>
      <c r="G200" s="321">
        <v>1292.3</v>
      </c>
      <c r="H200" s="321">
        <v>1350.7</v>
      </c>
      <c r="I200" s="321">
        <v>1367.1500000000003</v>
      </c>
      <c r="J200" s="321">
        <v>1379.9</v>
      </c>
      <c r="K200" s="320">
        <v>1354.4</v>
      </c>
      <c r="L200" s="320">
        <v>1325.2</v>
      </c>
      <c r="M200" s="320">
        <v>1.2206399999999999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206.15</v>
      </c>
      <c r="D201" s="321">
        <v>205.46666666666667</v>
      </c>
      <c r="E201" s="321">
        <v>203.93333333333334</v>
      </c>
      <c r="F201" s="321">
        <v>201.71666666666667</v>
      </c>
      <c r="G201" s="321">
        <v>200.18333333333334</v>
      </c>
      <c r="H201" s="321">
        <v>207.68333333333334</v>
      </c>
      <c r="I201" s="321">
        <v>209.2166666666667</v>
      </c>
      <c r="J201" s="321">
        <v>211.43333333333334</v>
      </c>
      <c r="K201" s="320">
        <v>207</v>
      </c>
      <c r="L201" s="320">
        <v>203.25</v>
      </c>
      <c r="M201" s="320">
        <v>1.21048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118.9</v>
      </c>
      <c r="D202" s="321">
        <v>118.95</v>
      </c>
      <c r="E202" s="321">
        <v>115.2</v>
      </c>
      <c r="F202" s="321">
        <v>111.5</v>
      </c>
      <c r="G202" s="321">
        <v>107.75</v>
      </c>
      <c r="H202" s="321">
        <v>122.65</v>
      </c>
      <c r="I202" s="321">
        <v>126.4</v>
      </c>
      <c r="J202" s="321">
        <v>130.10000000000002</v>
      </c>
      <c r="K202" s="320">
        <v>122.7</v>
      </c>
      <c r="L202" s="320">
        <v>115.25</v>
      </c>
      <c r="M202" s="320">
        <v>6.1143700000000001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2294.25</v>
      </c>
      <c r="D203" s="321">
        <v>2290.9666666666667</v>
      </c>
      <c r="E203" s="321">
        <v>2276.9333333333334</v>
      </c>
      <c r="F203" s="321">
        <v>2259.6166666666668</v>
      </c>
      <c r="G203" s="321">
        <v>2245.5833333333335</v>
      </c>
      <c r="H203" s="321">
        <v>2308.2833333333333</v>
      </c>
      <c r="I203" s="321">
        <v>2322.3166666666671</v>
      </c>
      <c r="J203" s="321">
        <v>2339.6333333333332</v>
      </c>
      <c r="K203" s="320">
        <v>2305</v>
      </c>
      <c r="L203" s="320">
        <v>2273.65</v>
      </c>
      <c r="M203" s="320">
        <v>5.9873700000000003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77.25</v>
      </c>
      <c r="D204" s="321">
        <v>77.599999999999994</v>
      </c>
      <c r="E204" s="321">
        <v>76.249999999999986</v>
      </c>
      <c r="F204" s="321">
        <v>75.249999999999986</v>
      </c>
      <c r="G204" s="321">
        <v>73.899999999999977</v>
      </c>
      <c r="H204" s="321">
        <v>78.599999999999994</v>
      </c>
      <c r="I204" s="321">
        <v>79.950000000000017</v>
      </c>
      <c r="J204" s="321">
        <v>80.95</v>
      </c>
      <c r="K204" s="320">
        <v>78.95</v>
      </c>
      <c r="L204" s="320">
        <v>76.599999999999994</v>
      </c>
      <c r="M204" s="320">
        <v>68.760400000000004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1085.2</v>
      </c>
      <c r="D205" s="321">
        <v>1087.7</v>
      </c>
      <c r="E205" s="321">
        <v>1077.5</v>
      </c>
      <c r="F205" s="321">
        <v>1069.8</v>
      </c>
      <c r="G205" s="321">
        <v>1059.5999999999999</v>
      </c>
      <c r="H205" s="321">
        <v>1095.4000000000001</v>
      </c>
      <c r="I205" s="321">
        <v>1105.6000000000004</v>
      </c>
      <c r="J205" s="321">
        <v>1113.3000000000002</v>
      </c>
      <c r="K205" s="320">
        <v>1097.9000000000001</v>
      </c>
      <c r="L205" s="320">
        <v>1080</v>
      </c>
      <c r="M205" s="320">
        <v>0.3095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417.65</v>
      </c>
      <c r="D206" s="321">
        <v>418.13333333333338</v>
      </c>
      <c r="E206" s="321">
        <v>409.26666666666677</v>
      </c>
      <c r="F206" s="321">
        <v>400.88333333333338</v>
      </c>
      <c r="G206" s="321">
        <v>392.01666666666677</v>
      </c>
      <c r="H206" s="321">
        <v>426.51666666666677</v>
      </c>
      <c r="I206" s="321">
        <v>435.38333333333344</v>
      </c>
      <c r="J206" s="321">
        <v>443.76666666666677</v>
      </c>
      <c r="K206" s="320">
        <v>427</v>
      </c>
      <c r="L206" s="320">
        <v>409.75</v>
      </c>
      <c r="M206" s="320">
        <v>0.52273999999999998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514.15</v>
      </c>
      <c r="D207" s="321">
        <v>519.1</v>
      </c>
      <c r="E207" s="321">
        <v>508.35</v>
      </c>
      <c r="F207" s="321">
        <v>502.54999999999995</v>
      </c>
      <c r="G207" s="321">
        <v>491.79999999999995</v>
      </c>
      <c r="H207" s="321">
        <v>524.90000000000009</v>
      </c>
      <c r="I207" s="321">
        <v>535.65000000000009</v>
      </c>
      <c r="J207" s="321">
        <v>541.45000000000016</v>
      </c>
      <c r="K207" s="320">
        <v>529.85</v>
      </c>
      <c r="L207" s="320">
        <v>513.29999999999995</v>
      </c>
      <c r="M207" s="320">
        <v>238.71439000000001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117</v>
      </c>
      <c r="D208" s="321">
        <v>118.2</v>
      </c>
      <c r="E208" s="321">
        <v>115.4</v>
      </c>
      <c r="F208" s="321">
        <v>113.8</v>
      </c>
      <c r="G208" s="321">
        <v>111</v>
      </c>
      <c r="H208" s="321">
        <v>119.80000000000001</v>
      </c>
      <c r="I208" s="321">
        <v>122.6</v>
      </c>
      <c r="J208" s="321">
        <v>124.20000000000002</v>
      </c>
      <c r="K208" s="320">
        <v>121</v>
      </c>
      <c r="L208" s="320">
        <v>116.6</v>
      </c>
      <c r="M208" s="320">
        <v>57.706429999999997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298.64999999999998</v>
      </c>
      <c r="D209" s="321">
        <v>299.7833333333333</v>
      </c>
      <c r="E209" s="321">
        <v>296.36666666666662</v>
      </c>
      <c r="F209" s="321">
        <v>294.08333333333331</v>
      </c>
      <c r="G209" s="321">
        <v>290.66666666666663</v>
      </c>
      <c r="H209" s="321">
        <v>302.06666666666661</v>
      </c>
      <c r="I209" s="321">
        <v>305.48333333333335</v>
      </c>
      <c r="J209" s="321">
        <v>307.76666666666659</v>
      </c>
      <c r="K209" s="320">
        <v>303.2</v>
      </c>
      <c r="L209" s="320">
        <v>297.5</v>
      </c>
      <c r="M209" s="320">
        <v>22.850650000000002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2126.9499999999998</v>
      </c>
      <c r="D210" s="321">
        <v>2145.3166666666666</v>
      </c>
      <c r="E210" s="321">
        <v>2101.6333333333332</v>
      </c>
      <c r="F210" s="321">
        <v>2076.3166666666666</v>
      </c>
      <c r="G210" s="321">
        <v>2032.6333333333332</v>
      </c>
      <c r="H210" s="321">
        <v>2170.6333333333332</v>
      </c>
      <c r="I210" s="321">
        <v>2214.3166666666666</v>
      </c>
      <c r="J210" s="321">
        <v>2239.6333333333332</v>
      </c>
      <c r="K210" s="320">
        <v>2189</v>
      </c>
      <c r="L210" s="320">
        <v>2120</v>
      </c>
      <c r="M210" s="320">
        <v>35.208280000000002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345.35</v>
      </c>
      <c r="D211" s="321">
        <v>346.93333333333334</v>
      </c>
      <c r="E211" s="321">
        <v>339.9666666666667</v>
      </c>
      <c r="F211" s="321">
        <v>334.58333333333337</v>
      </c>
      <c r="G211" s="321">
        <v>327.61666666666673</v>
      </c>
      <c r="H211" s="321">
        <v>352.31666666666666</v>
      </c>
      <c r="I211" s="321">
        <v>359.28333333333325</v>
      </c>
      <c r="J211" s="321">
        <v>364.66666666666663</v>
      </c>
      <c r="K211" s="320">
        <v>353.9</v>
      </c>
      <c r="L211" s="320">
        <v>341.55</v>
      </c>
      <c r="M211" s="320">
        <v>19.249849999999999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758.2</v>
      </c>
      <c r="D212" s="321">
        <v>758.86666666666667</v>
      </c>
      <c r="E212" s="321">
        <v>748.83333333333337</v>
      </c>
      <c r="F212" s="321">
        <v>739.4666666666667</v>
      </c>
      <c r="G212" s="321">
        <v>729.43333333333339</v>
      </c>
      <c r="H212" s="321">
        <v>768.23333333333335</v>
      </c>
      <c r="I212" s="321">
        <v>778.26666666666665</v>
      </c>
      <c r="J212" s="321">
        <v>787.63333333333333</v>
      </c>
      <c r="K212" s="320">
        <v>768.9</v>
      </c>
      <c r="L212" s="320">
        <v>749.5</v>
      </c>
      <c r="M212" s="320">
        <v>0.20077999999999999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40888</v>
      </c>
      <c r="D213" s="321">
        <v>40805.116666666669</v>
      </c>
      <c r="E213" s="321">
        <v>40452.983333333337</v>
      </c>
      <c r="F213" s="321">
        <v>40017.966666666667</v>
      </c>
      <c r="G213" s="321">
        <v>39665.833333333336</v>
      </c>
      <c r="H213" s="321">
        <v>41240.133333333339</v>
      </c>
      <c r="I213" s="321">
        <v>41592.26666666667</v>
      </c>
      <c r="J213" s="321">
        <v>42027.28333333334</v>
      </c>
      <c r="K213" s="320">
        <v>41157.25</v>
      </c>
      <c r="L213" s="320">
        <v>40370.1</v>
      </c>
      <c r="M213" s="320">
        <v>4.3499999999999997E-2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36.5</v>
      </c>
      <c r="D214" s="321">
        <v>36.56666666666667</v>
      </c>
      <c r="E214" s="321">
        <v>36.183333333333337</v>
      </c>
      <c r="F214" s="321">
        <v>35.866666666666667</v>
      </c>
      <c r="G214" s="321">
        <v>35.483333333333334</v>
      </c>
      <c r="H214" s="321">
        <v>36.88333333333334</v>
      </c>
      <c r="I214" s="321">
        <v>37.26666666666668</v>
      </c>
      <c r="J214" s="321">
        <v>37.583333333333343</v>
      </c>
      <c r="K214" s="320">
        <v>36.950000000000003</v>
      </c>
      <c r="L214" s="320">
        <v>36.25</v>
      </c>
      <c r="M214" s="320">
        <v>17.16339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95.25</v>
      </c>
      <c r="D215" s="321">
        <v>96.416666666666671</v>
      </c>
      <c r="E215" s="321">
        <v>93.533333333333346</v>
      </c>
      <c r="F215" s="321">
        <v>91.816666666666677</v>
      </c>
      <c r="G215" s="321">
        <v>88.933333333333351</v>
      </c>
      <c r="H215" s="321">
        <v>98.13333333333334</v>
      </c>
      <c r="I215" s="321">
        <v>101.01666666666667</v>
      </c>
      <c r="J215" s="321">
        <v>102.73333333333333</v>
      </c>
      <c r="K215" s="320">
        <v>99.3</v>
      </c>
      <c r="L215" s="320">
        <v>94.7</v>
      </c>
      <c r="M215" s="320">
        <v>93.850440000000006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159.19999999999999</v>
      </c>
      <c r="D216" s="321">
        <v>160.48333333333332</v>
      </c>
      <c r="E216" s="321">
        <v>156.76666666666665</v>
      </c>
      <c r="F216" s="321">
        <v>154.33333333333334</v>
      </c>
      <c r="G216" s="321">
        <v>150.61666666666667</v>
      </c>
      <c r="H216" s="321">
        <v>162.91666666666663</v>
      </c>
      <c r="I216" s="321">
        <v>166.63333333333327</v>
      </c>
      <c r="J216" s="321">
        <v>169.06666666666661</v>
      </c>
      <c r="K216" s="320">
        <v>164.2</v>
      </c>
      <c r="L216" s="320">
        <v>158.05000000000001</v>
      </c>
      <c r="M216" s="320">
        <v>70.157079999999993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747.65</v>
      </c>
      <c r="D217" s="321">
        <v>750.80000000000007</v>
      </c>
      <c r="E217" s="321">
        <v>742.75000000000011</v>
      </c>
      <c r="F217" s="321">
        <v>737.85</v>
      </c>
      <c r="G217" s="321">
        <v>729.80000000000007</v>
      </c>
      <c r="H217" s="321">
        <v>755.70000000000016</v>
      </c>
      <c r="I217" s="321">
        <v>763.75000000000011</v>
      </c>
      <c r="J217" s="321">
        <v>768.6500000000002</v>
      </c>
      <c r="K217" s="320">
        <v>758.85</v>
      </c>
      <c r="L217" s="320">
        <v>745.9</v>
      </c>
      <c r="M217" s="320">
        <v>144.11607000000001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1318</v>
      </c>
      <c r="D218" s="321">
        <v>1327.1833333333334</v>
      </c>
      <c r="E218" s="321">
        <v>1304.3666666666668</v>
      </c>
      <c r="F218" s="321">
        <v>1290.7333333333333</v>
      </c>
      <c r="G218" s="321">
        <v>1267.9166666666667</v>
      </c>
      <c r="H218" s="321">
        <v>1340.8166666666668</v>
      </c>
      <c r="I218" s="321">
        <v>1363.6333333333334</v>
      </c>
      <c r="J218" s="321">
        <v>1377.2666666666669</v>
      </c>
      <c r="K218" s="320">
        <v>1350</v>
      </c>
      <c r="L218" s="320">
        <v>1313.55</v>
      </c>
      <c r="M218" s="320">
        <v>23.715440000000001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524.1</v>
      </c>
      <c r="D219" s="321">
        <v>525.35</v>
      </c>
      <c r="E219" s="321">
        <v>517.95000000000005</v>
      </c>
      <c r="F219" s="321">
        <v>511.80000000000007</v>
      </c>
      <c r="G219" s="321">
        <v>504.40000000000009</v>
      </c>
      <c r="H219" s="321">
        <v>531.5</v>
      </c>
      <c r="I219" s="321">
        <v>538.89999999999986</v>
      </c>
      <c r="J219" s="321">
        <v>545.04999999999995</v>
      </c>
      <c r="K219" s="320">
        <v>532.75</v>
      </c>
      <c r="L219" s="320">
        <v>519.20000000000005</v>
      </c>
      <c r="M219" s="320">
        <v>10.476599999999999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169.8</v>
      </c>
      <c r="D220" s="321">
        <v>170.7833333333333</v>
      </c>
      <c r="E220" s="321">
        <v>168.71666666666661</v>
      </c>
      <c r="F220" s="321">
        <v>167.6333333333333</v>
      </c>
      <c r="G220" s="321">
        <v>165.56666666666661</v>
      </c>
      <c r="H220" s="321">
        <v>171.86666666666662</v>
      </c>
      <c r="I220" s="321">
        <v>173.93333333333334</v>
      </c>
      <c r="J220" s="321">
        <v>175.01666666666662</v>
      </c>
      <c r="K220" s="320">
        <v>172.85</v>
      </c>
      <c r="L220" s="320">
        <v>169.7</v>
      </c>
      <c r="M220" s="320">
        <v>1.76329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46</v>
      </c>
      <c r="D221" s="321">
        <v>46.333333333333336</v>
      </c>
      <c r="E221" s="321">
        <v>45.466666666666669</v>
      </c>
      <c r="F221" s="321">
        <v>44.93333333333333</v>
      </c>
      <c r="G221" s="321">
        <v>44.066666666666663</v>
      </c>
      <c r="H221" s="321">
        <v>46.866666666666674</v>
      </c>
      <c r="I221" s="321">
        <v>47.733333333333334</v>
      </c>
      <c r="J221" s="321">
        <v>48.26666666666668</v>
      </c>
      <c r="K221" s="320">
        <v>47.2</v>
      </c>
      <c r="L221" s="320">
        <v>45.8</v>
      </c>
      <c r="M221" s="320">
        <v>54.721310000000003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9.9499999999999993</v>
      </c>
      <c r="D222" s="321">
        <v>10</v>
      </c>
      <c r="E222" s="321">
        <v>9.85</v>
      </c>
      <c r="F222" s="321">
        <v>9.75</v>
      </c>
      <c r="G222" s="321">
        <v>9.6</v>
      </c>
      <c r="H222" s="321">
        <v>10.1</v>
      </c>
      <c r="I222" s="321">
        <v>10.249999999999998</v>
      </c>
      <c r="J222" s="321">
        <v>10.35</v>
      </c>
      <c r="K222" s="320">
        <v>10.15</v>
      </c>
      <c r="L222" s="320">
        <v>9.9</v>
      </c>
      <c r="M222" s="320">
        <v>651.27832999999998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58.35</v>
      </c>
      <c r="D223" s="321">
        <v>58.766666666666673</v>
      </c>
      <c r="E223" s="321">
        <v>57.633333333333347</v>
      </c>
      <c r="F223" s="321">
        <v>56.916666666666671</v>
      </c>
      <c r="G223" s="321">
        <v>55.783333333333346</v>
      </c>
      <c r="H223" s="321">
        <v>59.483333333333348</v>
      </c>
      <c r="I223" s="321">
        <v>60.616666666666674</v>
      </c>
      <c r="J223" s="321">
        <v>61.33333333333335</v>
      </c>
      <c r="K223" s="320">
        <v>59.9</v>
      </c>
      <c r="L223" s="320">
        <v>58.05</v>
      </c>
      <c r="M223" s="320">
        <v>71.788719999999998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40.049999999999997</v>
      </c>
      <c r="D224" s="321">
        <v>40.299999999999997</v>
      </c>
      <c r="E224" s="321">
        <v>39.699999999999996</v>
      </c>
      <c r="F224" s="321">
        <v>39.35</v>
      </c>
      <c r="G224" s="321">
        <v>38.75</v>
      </c>
      <c r="H224" s="321">
        <v>40.649999999999991</v>
      </c>
      <c r="I224" s="321">
        <v>41.249999999999986</v>
      </c>
      <c r="J224" s="321">
        <v>41.599999999999987</v>
      </c>
      <c r="K224" s="320">
        <v>40.9</v>
      </c>
      <c r="L224" s="320">
        <v>39.950000000000003</v>
      </c>
      <c r="M224" s="320">
        <v>190.26852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230.2</v>
      </c>
      <c r="D225" s="321">
        <v>231.4666666666667</v>
      </c>
      <c r="E225" s="321">
        <v>227.78333333333339</v>
      </c>
      <c r="F225" s="321">
        <v>225.3666666666667</v>
      </c>
      <c r="G225" s="321">
        <v>221.68333333333339</v>
      </c>
      <c r="H225" s="321">
        <v>233.88333333333338</v>
      </c>
      <c r="I225" s="321">
        <v>237.56666666666666</v>
      </c>
      <c r="J225" s="321">
        <v>239.98333333333338</v>
      </c>
      <c r="K225" s="320">
        <v>235.15</v>
      </c>
      <c r="L225" s="320">
        <v>229.05</v>
      </c>
      <c r="M225" s="320">
        <v>43.866340000000001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956.4</v>
      </c>
      <c r="D226" s="321">
        <v>955.30000000000007</v>
      </c>
      <c r="E226" s="321">
        <v>937.85000000000014</v>
      </c>
      <c r="F226" s="321">
        <v>919.30000000000007</v>
      </c>
      <c r="G226" s="321">
        <v>901.85000000000014</v>
      </c>
      <c r="H226" s="321">
        <v>973.85000000000014</v>
      </c>
      <c r="I226" s="321">
        <v>991.30000000000018</v>
      </c>
      <c r="J226" s="321">
        <v>1009.8500000000001</v>
      </c>
      <c r="K226" s="320">
        <v>972.75</v>
      </c>
      <c r="L226" s="320">
        <v>936.75</v>
      </c>
      <c r="M226" s="320">
        <v>0.17427999999999999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376.7</v>
      </c>
      <c r="D227" s="321">
        <v>378.5333333333333</v>
      </c>
      <c r="E227" s="321">
        <v>374.31666666666661</v>
      </c>
      <c r="F227" s="321">
        <v>371.93333333333328</v>
      </c>
      <c r="G227" s="321">
        <v>367.71666666666658</v>
      </c>
      <c r="H227" s="321">
        <v>380.91666666666663</v>
      </c>
      <c r="I227" s="321">
        <v>385.13333333333333</v>
      </c>
      <c r="J227" s="321">
        <v>387.51666666666665</v>
      </c>
      <c r="K227" s="320">
        <v>382.75</v>
      </c>
      <c r="L227" s="320">
        <v>376.15</v>
      </c>
      <c r="M227" s="320">
        <v>19.300470000000001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368.55</v>
      </c>
      <c r="D228" s="321">
        <v>370.59999999999997</v>
      </c>
      <c r="E228" s="321">
        <v>363.44999999999993</v>
      </c>
      <c r="F228" s="321">
        <v>358.34999999999997</v>
      </c>
      <c r="G228" s="321">
        <v>351.19999999999993</v>
      </c>
      <c r="H228" s="321">
        <v>375.69999999999993</v>
      </c>
      <c r="I228" s="321">
        <v>382.84999999999991</v>
      </c>
      <c r="J228" s="321">
        <v>387.94999999999993</v>
      </c>
      <c r="K228" s="320">
        <v>377.75</v>
      </c>
      <c r="L228" s="320">
        <v>365.5</v>
      </c>
      <c r="M228" s="320">
        <v>6.7352699999999999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1764.45</v>
      </c>
      <c r="D229" s="321">
        <v>1774.4166666666667</v>
      </c>
      <c r="E229" s="321">
        <v>1738.0333333333335</v>
      </c>
      <c r="F229" s="321">
        <v>1711.6166666666668</v>
      </c>
      <c r="G229" s="321">
        <v>1675.2333333333336</v>
      </c>
      <c r="H229" s="321">
        <v>1800.8333333333335</v>
      </c>
      <c r="I229" s="321">
        <v>1837.2166666666667</v>
      </c>
      <c r="J229" s="321">
        <v>1863.6333333333334</v>
      </c>
      <c r="K229" s="320">
        <v>1810.8</v>
      </c>
      <c r="L229" s="320">
        <v>1748</v>
      </c>
      <c r="M229" s="320">
        <v>0.26041999999999998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240.9</v>
      </c>
      <c r="D230" s="321">
        <v>243.6</v>
      </c>
      <c r="E230" s="321">
        <v>237.29999999999998</v>
      </c>
      <c r="F230" s="321">
        <v>233.7</v>
      </c>
      <c r="G230" s="321">
        <v>227.39999999999998</v>
      </c>
      <c r="H230" s="321">
        <v>247.2</v>
      </c>
      <c r="I230" s="321">
        <v>253.5</v>
      </c>
      <c r="J230" s="321">
        <v>257.10000000000002</v>
      </c>
      <c r="K230" s="320">
        <v>249.9</v>
      </c>
      <c r="L230" s="320">
        <v>240</v>
      </c>
      <c r="M230" s="320">
        <v>49.118409999999997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209.35</v>
      </c>
      <c r="D231" s="321">
        <v>210.71666666666667</v>
      </c>
      <c r="E231" s="321">
        <v>207.23333333333335</v>
      </c>
      <c r="F231" s="321">
        <v>205.11666666666667</v>
      </c>
      <c r="G231" s="321">
        <v>201.63333333333335</v>
      </c>
      <c r="H231" s="321">
        <v>212.83333333333334</v>
      </c>
      <c r="I231" s="321">
        <v>216.31666666666663</v>
      </c>
      <c r="J231" s="321">
        <v>218.43333333333334</v>
      </c>
      <c r="K231" s="320">
        <v>214.2</v>
      </c>
      <c r="L231" s="320">
        <v>208.6</v>
      </c>
      <c r="M231" s="320">
        <v>12.67897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4823.2</v>
      </c>
      <c r="D232" s="321">
        <v>4809.416666666667</v>
      </c>
      <c r="E232" s="321">
        <v>4753.8333333333339</v>
      </c>
      <c r="F232" s="321">
        <v>4684.4666666666672</v>
      </c>
      <c r="G232" s="321">
        <v>4628.8833333333341</v>
      </c>
      <c r="H232" s="321">
        <v>4878.7833333333338</v>
      </c>
      <c r="I232" s="321">
        <v>4934.3666666666677</v>
      </c>
      <c r="J232" s="321">
        <v>5003.7333333333336</v>
      </c>
      <c r="K232" s="320">
        <v>4865</v>
      </c>
      <c r="L232" s="320">
        <v>4740.05</v>
      </c>
      <c r="M232" s="320">
        <v>0.66418999999999995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161.6</v>
      </c>
      <c r="D233" s="321">
        <v>162.54999999999998</v>
      </c>
      <c r="E233" s="321">
        <v>159.19999999999996</v>
      </c>
      <c r="F233" s="321">
        <v>156.79999999999998</v>
      </c>
      <c r="G233" s="321">
        <v>153.44999999999996</v>
      </c>
      <c r="H233" s="321">
        <v>164.94999999999996</v>
      </c>
      <c r="I233" s="321">
        <v>168.29999999999998</v>
      </c>
      <c r="J233" s="321">
        <v>170.69999999999996</v>
      </c>
      <c r="K233" s="320">
        <v>165.9</v>
      </c>
      <c r="L233" s="320">
        <v>160.15</v>
      </c>
      <c r="M233" s="320">
        <v>8.4407099999999993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1916.1</v>
      </c>
      <c r="D234" s="321">
        <v>1922.1000000000001</v>
      </c>
      <c r="E234" s="321">
        <v>1899.2000000000003</v>
      </c>
      <c r="F234" s="321">
        <v>1882.3000000000002</v>
      </c>
      <c r="G234" s="321">
        <v>1859.4000000000003</v>
      </c>
      <c r="H234" s="321">
        <v>1939.0000000000002</v>
      </c>
      <c r="I234" s="321">
        <v>1961.9000000000003</v>
      </c>
      <c r="J234" s="321">
        <v>1978.8000000000002</v>
      </c>
      <c r="K234" s="320">
        <v>1945</v>
      </c>
      <c r="L234" s="320">
        <v>1905.2</v>
      </c>
      <c r="M234" s="320">
        <v>4.4834699999999996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1556.9</v>
      </c>
      <c r="D235" s="321">
        <v>1564</v>
      </c>
      <c r="E235" s="321">
        <v>1542.9</v>
      </c>
      <c r="F235" s="321">
        <v>1528.9</v>
      </c>
      <c r="G235" s="321">
        <v>1507.8000000000002</v>
      </c>
      <c r="H235" s="321">
        <v>1578</v>
      </c>
      <c r="I235" s="321">
        <v>1599.1</v>
      </c>
      <c r="J235" s="321">
        <v>1613.1</v>
      </c>
      <c r="K235" s="320">
        <v>1585.1</v>
      </c>
      <c r="L235" s="320">
        <v>1550</v>
      </c>
      <c r="M235" s="320">
        <v>0.37474000000000002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380.7</v>
      </c>
      <c r="D236" s="321">
        <v>381.48333333333335</v>
      </c>
      <c r="E236" s="321">
        <v>377.76666666666671</v>
      </c>
      <c r="F236" s="321">
        <v>374.83333333333337</v>
      </c>
      <c r="G236" s="321">
        <v>371.11666666666673</v>
      </c>
      <c r="H236" s="321">
        <v>384.41666666666669</v>
      </c>
      <c r="I236" s="321">
        <v>388.13333333333338</v>
      </c>
      <c r="J236" s="321">
        <v>391.06666666666666</v>
      </c>
      <c r="K236" s="320">
        <v>385.2</v>
      </c>
      <c r="L236" s="320">
        <v>378.55</v>
      </c>
      <c r="M236" s="320">
        <v>0.50265000000000004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959.85</v>
      </c>
      <c r="D237" s="321">
        <v>968.31666666666661</v>
      </c>
      <c r="E237" s="321">
        <v>948.63333333333321</v>
      </c>
      <c r="F237" s="321">
        <v>937.41666666666663</v>
      </c>
      <c r="G237" s="321">
        <v>917.73333333333323</v>
      </c>
      <c r="H237" s="321">
        <v>979.53333333333319</v>
      </c>
      <c r="I237" s="321">
        <v>999.21666666666658</v>
      </c>
      <c r="J237" s="321">
        <v>1010.4333333333332</v>
      </c>
      <c r="K237" s="320">
        <v>988</v>
      </c>
      <c r="L237" s="320">
        <v>957.1</v>
      </c>
      <c r="M237" s="320">
        <v>19.428930000000001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215</v>
      </c>
      <c r="D238" s="321">
        <v>215.91666666666666</v>
      </c>
      <c r="E238" s="321">
        <v>213.58333333333331</v>
      </c>
      <c r="F238" s="321">
        <v>212.16666666666666</v>
      </c>
      <c r="G238" s="321">
        <v>209.83333333333331</v>
      </c>
      <c r="H238" s="321">
        <v>217.33333333333331</v>
      </c>
      <c r="I238" s="321">
        <v>219.66666666666663</v>
      </c>
      <c r="J238" s="321">
        <v>221.08333333333331</v>
      </c>
      <c r="K238" s="320">
        <v>218.25</v>
      </c>
      <c r="L238" s="320">
        <v>214.5</v>
      </c>
      <c r="M238" s="320">
        <v>17.80462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19.100000000000001</v>
      </c>
      <c r="D239" s="321">
        <v>19.183333333333334</v>
      </c>
      <c r="E239" s="321">
        <v>18.916666666666668</v>
      </c>
      <c r="F239" s="321">
        <v>18.733333333333334</v>
      </c>
      <c r="G239" s="321">
        <v>18.466666666666669</v>
      </c>
      <c r="H239" s="321">
        <v>19.366666666666667</v>
      </c>
      <c r="I239" s="321">
        <v>19.633333333333333</v>
      </c>
      <c r="J239" s="321">
        <v>19.816666666666666</v>
      </c>
      <c r="K239" s="320">
        <v>19.45</v>
      </c>
      <c r="L239" s="320">
        <v>19</v>
      </c>
      <c r="M239" s="320">
        <v>19.746960000000001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1585.45</v>
      </c>
      <c r="D240" s="321">
        <v>1592.8500000000001</v>
      </c>
      <c r="E240" s="321">
        <v>1575.0000000000002</v>
      </c>
      <c r="F240" s="321">
        <v>1564.5500000000002</v>
      </c>
      <c r="G240" s="321">
        <v>1546.7000000000003</v>
      </c>
      <c r="H240" s="321">
        <v>1603.3000000000002</v>
      </c>
      <c r="I240" s="321">
        <v>1621.15</v>
      </c>
      <c r="J240" s="321">
        <v>1631.6000000000001</v>
      </c>
      <c r="K240" s="320">
        <v>1610.7</v>
      </c>
      <c r="L240" s="320">
        <v>1582.4</v>
      </c>
      <c r="M240" s="320">
        <v>81.342449999999999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1713.85</v>
      </c>
      <c r="D241" s="321">
        <v>1721.95</v>
      </c>
      <c r="E241" s="321">
        <v>1683.9</v>
      </c>
      <c r="F241" s="321">
        <v>1653.95</v>
      </c>
      <c r="G241" s="321">
        <v>1615.9</v>
      </c>
      <c r="H241" s="321">
        <v>1751.9</v>
      </c>
      <c r="I241" s="321">
        <v>1789.9499999999998</v>
      </c>
      <c r="J241" s="321">
        <v>1819.9</v>
      </c>
      <c r="K241" s="320">
        <v>1760</v>
      </c>
      <c r="L241" s="320">
        <v>1692</v>
      </c>
      <c r="M241" s="320">
        <v>0.36974000000000001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493.1</v>
      </c>
      <c r="D242" s="321">
        <v>493.2166666666667</v>
      </c>
      <c r="E242" s="321">
        <v>482.53333333333342</v>
      </c>
      <c r="F242" s="321">
        <v>471.9666666666667</v>
      </c>
      <c r="G242" s="321">
        <v>461.28333333333342</v>
      </c>
      <c r="H242" s="321">
        <v>503.78333333333342</v>
      </c>
      <c r="I242" s="321">
        <v>514.4666666666667</v>
      </c>
      <c r="J242" s="321">
        <v>525.03333333333342</v>
      </c>
      <c r="K242" s="320">
        <v>503.9</v>
      </c>
      <c r="L242" s="320">
        <v>482.65</v>
      </c>
      <c r="M242" s="320">
        <v>5.2292699999999996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815.7</v>
      </c>
      <c r="D243" s="321">
        <v>824.43333333333339</v>
      </c>
      <c r="E243" s="321">
        <v>803.06666666666683</v>
      </c>
      <c r="F243" s="321">
        <v>790.43333333333339</v>
      </c>
      <c r="G243" s="321">
        <v>769.06666666666683</v>
      </c>
      <c r="H243" s="321">
        <v>837.06666666666683</v>
      </c>
      <c r="I243" s="321">
        <v>858.43333333333339</v>
      </c>
      <c r="J243" s="321">
        <v>871.06666666666683</v>
      </c>
      <c r="K243" s="320">
        <v>845.8</v>
      </c>
      <c r="L243" s="320">
        <v>811.8</v>
      </c>
      <c r="M243" s="320">
        <v>3.4870999999999999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18.7</v>
      </c>
      <c r="D244" s="321">
        <v>18.783333333333335</v>
      </c>
      <c r="E244" s="321">
        <v>18.516666666666669</v>
      </c>
      <c r="F244" s="321">
        <v>18.333333333333336</v>
      </c>
      <c r="G244" s="321">
        <v>18.06666666666667</v>
      </c>
      <c r="H244" s="321">
        <v>18.966666666666669</v>
      </c>
      <c r="I244" s="321">
        <v>19.233333333333334</v>
      </c>
      <c r="J244" s="321">
        <v>19.416666666666668</v>
      </c>
      <c r="K244" s="320">
        <v>19.05</v>
      </c>
      <c r="L244" s="320">
        <v>18.600000000000001</v>
      </c>
      <c r="M244" s="320">
        <v>15.770110000000001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134.35</v>
      </c>
      <c r="D245" s="321">
        <v>134.75</v>
      </c>
      <c r="E245" s="321">
        <v>133.44999999999999</v>
      </c>
      <c r="F245" s="321">
        <v>132.54999999999998</v>
      </c>
      <c r="G245" s="321">
        <v>131.24999999999997</v>
      </c>
      <c r="H245" s="321">
        <v>135.65</v>
      </c>
      <c r="I245" s="321">
        <v>136.95000000000002</v>
      </c>
      <c r="J245" s="321">
        <v>137.85000000000002</v>
      </c>
      <c r="K245" s="320">
        <v>136.05000000000001</v>
      </c>
      <c r="L245" s="320">
        <v>133.85</v>
      </c>
      <c r="M245" s="320">
        <v>91.187420000000003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456.25</v>
      </c>
      <c r="D246" s="321">
        <v>458.36666666666662</v>
      </c>
      <c r="E246" s="321">
        <v>448.88333333333321</v>
      </c>
      <c r="F246" s="321">
        <v>441.51666666666659</v>
      </c>
      <c r="G246" s="321">
        <v>432.03333333333319</v>
      </c>
      <c r="H246" s="321">
        <v>465.73333333333323</v>
      </c>
      <c r="I246" s="321">
        <v>475.2166666666667</v>
      </c>
      <c r="J246" s="321">
        <v>482.58333333333326</v>
      </c>
      <c r="K246" s="320">
        <v>467.85</v>
      </c>
      <c r="L246" s="320">
        <v>451</v>
      </c>
      <c r="M246" s="320">
        <v>2.5566599999999999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1027.45</v>
      </c>
      <c r="D247" s="321">
        <v>1023.9666666666667</v>
      </c>
      <c r="E247" s="321">
        <v>1013.4833333333333</v>
      </c>
      <c r="F247" s="321">
        <v>999.51666666666665</v>
      </c>
      <c r="G247" s="321">
        <v>989.0333333333333</v>
      </c>
      <c r="H247" s="321">
        <v>1037.9333333333334</v>
      </c>
      <c r="I247" s="321">
        <v>1048.416666666667</v>
      </c>
      <c r="J247" s="321">
        <v>1062.3833333333334</v>
      </c>
      <c r="K247" s="320">
        <v>1034.45</v>
      </c>
      <c r="L247" s="320">
        <v>1010</v>
      </c>
      <c r="M247" s="320">
        <v>4.0964099999999997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242.85</v>
      </c>
      <c r="D248" s="321">
        <v>244.5</v>
      </c>
      <c r="E248" s="321">
        <v>240</v>
      </c>
      <c r="F248" s="321">
        <v>237.15</v>
      </c>
      <c r="G248" s="321">
        <v>232.65</v>
      </c>
      <c r="H248" s="321">
        <v>247.35</v>
      </c>
      <c r="I248" s="321">
        <v>251.85</v>
      </c>
      <c r="J248" s="321">
        <v>254.7</v>
      </c>
      <c r="K248" s="320">
        <v>249</v>
      </c>
      <c r="L248" s="320">
        <v>241.65</v>
      </c>
      <c r="M248" s="320">
        <v>11.728400000000001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43.3</v>
      </c>
      <c r="D249" s="321">
        <v>43.383333333333326</v>
      </c>
      <c r="E249" s="321">
        <v>42.966666666666654</v>
      </c>
      <c r="F249" s="321">
        <v>42.633333333333326</v>
      </c>
      <c r="G249" s="321">
        <v>42.216666666666654</v>
      </c>
      <c r="H249" s="321">
        <v>43.716666666666654</v>
      </c>
      <c r="I249" s="321">
        <v>44.133333333333326</v>
      </c>
      <c r="J249" s="321">
        <v>44.466666666666654</v>
      </c>
      <c r="K249" s="320">
        <v>43.8</v>
      </c>
      <c r="L249" s="320">
        <v>43.05</v>
      </c>
      <c r="M249" s="320">
        <v>5.6009000000000002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755.2</v>
      </c>
      <c r="D250" s="321">
        <v>757.4</v>
      </c>
      <c r="E250" s="321">
        <v>748.8</v>
      </c>
      <c r="F250" s="321">
        <v>742.4</v>
      </c>
      <c r="G250" s="321">
        <v>733.8</v>
      </c>
      <c r="H250" s="321">
        <v>763.8</v>
      </c>
      <c r="I250" s="321">
        <v>772.40000000000009</v>
      </c>
      <c r="J250" s="321">
        <v>778.8</v>
      </c>
      <c r="K250" s="320">
        <v>766</v>
      </c>
      <c r="L250" s="320">
        <v>751</v>
      </c>
      <c r="M250" s="320">
        <v>13.61764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22.4</v>
      </c>
      <c r="D251" s="321">
        <v>22.333333333333332</v>
      </c>
      <c r="E251" s="321">
        <v>22.016666666666666</v>
      </c>
      <c r="F251" s="321">
        <v>21.633333333333333</v>
      </c>
      <c r="G251" s="321">
        <v>21.316666666666666</v>
      </c>
      <c r="H251" s="321">
        <v>22.716666666666665</v>
      </c>
      <c r="I251" s="321">
        <v>23.033333333333335</v>
      </c>
      <c r="J251" s="321">
        <v>23.416666666666664</v>
      </c>
      <c r="K251" s="320">
        <v>22.65</v>
      </c>
      <c r="L251" s="320">
        <v>21.95</v>
      </c>
      <c r="M251" s="320">
        <v>135.93912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597.20000000000005</v>
      </c>
      <c r="D252" s="321">
        <v>595.13333333333333</v>
      </c>
      <c r="E252" s="321">
        <v>590.2166666666667</v>
      </c>
      <c r="F252" s="321">
        <v>583.23333333333335</v>
      </c>
      <c r="G252" s="321">
        <v>578.31666666666672</v>
      </c>
      <c r="H252" s="321">
        <v>602.11666666666667</v>
      </c>
      <c r="I252" s="321">
        <v>607.03333333333342</v>
      </c>
      <c r="J252" s="321">
        <v>614.01666666666665</v>
      </c>
      <c r="K252" s="320">
        <v>600.04999999999995</v>
      </c>
      <c r="L252" s="320">
        <v>588.15</v>
      </c>
      <c r="M252" s="320">
        <v>4.9108499999999999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261.10000000000002</v>
      </c>
      <c r="D253" s="321">
        <v>260.88333333333338</v>
      </c>
      <c r="E253" s="321">
        <v>258.76666666666677</v>
      </c>
      <c r="F253" s="321">
        <v>256.43333333333339</v>
      </c>
      <c r="G253" s="321">
        <v>254.31666666666678</v>
      </c>
      <c r="H253" s="321">
        <v>263.21666666666675</v>
      </c>
      <c r="I253" s="321">
        <v>265.33333333333343</v>
      </c>
      <c r="J253" s="321">
        <v>267.66666666666674</v>
      </c>
      <c r="K253" s="320">
        <v>263</v>
      </c>
      <c r="L253" s="320">
        <v>258.55</v>
      </c>
      <c r="M253" s="320">
        <v>156.71272999999999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103.15</v>
      </c>
      <c r="D254" s="321">
        <v>102.89999999999999</v>
      </c>
      <c r="E254" s="321">
        <v>101.29999999999998</v>
      </c>
      <c r="F254" s="321">
        <v>99.449999999999989</v>
      </c>
      <c r="G254" s="321">
        <v>97.84999999999998</v>
      </c>
      <c r="H254" s="321">
        <v>104.74999999999999</v>
      </c>
      <c r="I254" s="321">
        <v>106.34999999999998</v>
      </c>
      <c r="J254" s="321">
        <v>108.19999999999999</v>
      </c>
      <c r="K254" s="320">
        <v>104.5</v>
      </c>
      <c r="L254" s="320">
        <v>101.05</v>
      </c>
      <c r="M254" s="320">
        <v>2.6138400000000002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114.15</v>
      </c>
      <c r="D255" s="321">
        <v>112.86666666666667</v>
      </c>
      <c r="E255" s="321">
        <v>110.23333333333335</v>
      </c>
      <c r="F255" s="321">
        <v>106.31666666666668</v>
      </c>
      <c r="G255" s="321">
        <v>103.68333333333335</v>
      </c>
      <c r="H255" s="321">
        <v>116.78333333333335</v>
      </c>
      <c r="I255" s="321">
        <v>119.41666666666667</v>
      </c>
      <c r="J255" s="321">
        <v>123.33333333333334</v>
      </c>
      <c r="K255" s="320">
        <v>115.5</v>
      </c>
      <c r="L255" s="320">
        <v>108.95</v>
      </c>
      <c r="M255" s="320">
        <v>25.59244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1703</v>
      </c>
      <c r="D256" s="321">
        <v>1687</v>
      </c>
      <c r="E256" s="321">
        <v>1656</v>
      </c>
      <c r="F256" s="321">
        <v>1609</v>
      </c>
      <c r="G256" s="321">
        <v>1578</v>
      </c>
      <c r="H256" s="321">
        <v>1734</v>
      </c>
      <c r="I256" s="321">
        <v>1765</v>
      </c>
      <c r="J256" s="321">
        <v>1812</v>
      </c>
      <c r="K256" s="320">
        <v>1718</v>
      </c>
      <c r="L256" s="320">
        <v>1640</v>
      </c>
      <c r="M256" s="320">
        <v>1.75545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1989.15</v>
      </c>
      <c r="D257" s="321">
        <v>1993.4666666666665</v>
      </c>
      <c r="E257" s="321">
        <v>1973.383333333333</v>
      </c>
      <c r="F257" s="321">
        <v>1957.6166666666666</v>
      </c>
      <c r="G257" s="321">
        <v>1937.5333333333331</v>
      </c>
      <c r="H257" s="321">
        <v>2009.2333333333329</v>
      </c>
      <c r="I257" s="321">
        <v>2029.3166666666664</v>
      </c>
      <c r="J257" s="321">
        <v>2045.0833333333328</v>
      </c>
      <c r="K257" s="320">
        <v>2013.55</v>
      </c>
      <c r="L257" s="320">
        <v>1977.7</v>
      </c>
      <c r="M257" s="320">
        <v>5.0299999999999997E-2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97.75</v>
      </c>
      <c r="D258" s="321">
        <v>98.399999999999991</v>
      </c>
      <c r="E258" s="321">
        <v>96.199999999999989</v>
      </c>
      <c r="F258" s="321">
        <v>94.649999999999991</v>
      </c>
      <c r="G258" s="321">
        <v>92.449999999999989</v>
      </c>
      <c r="H258" s="321">
        <v>99.949999999999989</v>
      </c>
      <c r="I258" s="321">
        <v>102.15</v>
      </c>
      <c r="J258" s="321">
        <v>103.69999999999999</v>
      </c>
      <c r="K258" s="320">
        <v>100.6</v>
      </c>
      <c r="L258" s="320">
        <v>96.85</v>
      </c>
      <c r="M258" s="320">
        <v>11.128030000000001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537.85</v>
      </c>
      <c r="D259" s="321">
        <v>537.83333333333337</v>
      </c>
      <c r="E259" s="321">
        <v>533.01666666666677</v>
      </c>
      <c r="F259" s="321">
        <v>528.18333333333339</v>
      </c>
      <c r="G259" s="321">
        <v>523.36666666666679</v>
      </c>
      <c r="H259" s="321">
        <v>542.66666666666674</v>
      </c>
      <c r="I259" s="321">
        <v>547.48333333333335</v>
      </c>
      <c r="J259" s="321">
        <v>552.31666666666672</v>
      </c>
      <c r="K259" s="320">
        <v>542.65</v>
      </c>
      <c r="L259" s="320">
        <v>533</v>
      </c>
      <c r="M259" s="320">
        <v>47.470730000000003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2648.05</v>
      </c>
      <c r="D260" s="321">
        <v>2673.0666666666671</v>
      </c>
      <c r="E260" s="321">
        <v>2610.233333333334</v>
      </c>
      <c r="F260" s="321">
        <v>2572.416666666667</v>
      </c>
      <c r="G260" s="321">
        <v>2509.5833333333339</v>
      </c>
      <c r="H260" s="321">
        <v>2710.8833333333341</v>
      </c>
      <c r="I260" s="321">
        <v>2773.7166666666672</v>
      </c>
      <c r="J260" s="321">
        <v>2811.5333333333342</v>
      </c>
      <c r="K260" s="320">
        <v>2735.9</v>
      </c>
      <c r="L260" s="320">
        <v>2635.25</v>
      </c>
      <c r="M260" s="320">
        <v>0.88485000000000003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451.75</v>
      </c>
      <c r="D261" s="321">
        <v>451.93333333333334</v>
      </c>
      <c r="E261" s="321">
        <v>443.86666666666667</v>
      </c>
      <c r="F261" s="321">
        <v>435.98333333333335</v>
      </c>
      <c r="G261" s="321">
        <v>427.91666666666669</v>
      </c>
      <c r="H261" s="321">
        <v>459.81666666666666</v>
      </c>
      <c r="I261" s="321">
        <v>467.88333333333338</v>
      </c>
      <c r="J261" s="321">
        <v>475.76666666666665</v>
      </c>
      <c r="K261" s="320">
        <v>460</v>
      </c>
      <c r="L261" s="320">
        <v>444.05</v>
      </c>
      <c r="M261" s="320">
        <v>0.97570000000000001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353.9</v>
      </c>
      <c r="D262" s="321">
        <v>353.71666666666664</v>
      </c>
      <c r="E262" s="321">
        <v>347.48333333333329</v>
      </c>
      <c r="F262" s="321">
        <v>341.06666666666666</v>
      </c>
      <c r="G262" s="321">
        <v>334.83333333333331</v>
      </c>
      <c r="H262" s="321">
        <v>360.13333333333327</v>
      </c>
      <c r="I262" s="321">
        <v>366.36666666666662</v>
      </c>
      <c r="J262" s="321">
        <v>372.78333333333325</v>
      </c>
      <c r="K262" s="320">
        <v>359.95</v>
      </c>
      <c r="L262" s="320">
        <v>347.3</v>
      </c>
      <c r="M262" s="320">
        <v>9.5434599999999996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132.1</v>
      </c>
      <c r="D263" s="321">
        <v>130.83333333333334</v>
      </c>
      <c r="E263" s="321">
        <v>128.26666666666668</v>
      </c>
      <c r="F263" s="321">
        <v>124.43333333333334</v>
      </c>
      <c r="G263" s="321">
        <v>121.86666666666667</v>
      </c>
      <c r="H263" s="321">
        <v>134.66666666666669</v>
      </c>
      <c r="I263" s="321">
        <v>137.23333333333335</v>
      </c>
      <c r="J263" s="321">
        <v>141.06666666666669</v>
      </c>
      <c r="K263" s="320">
        <v>133.4</v>
      </c>
      <c r="L263" s="320">
        <v>127</v>
      </c>
      <c r="M263" s="320">
        <v>15.92235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70.95</v>
      </c>
      <c r="D264" s="321">
        <v>71.183333333333337</v>
      </c>
      <c r="E264" s="321">
        <v>70.26666666666668</v>
      </c>
      <c r="F264" s="321">
        <v>69.583333333333343</v>
      </c>
      <c r="G264" s="321">
        <v>68.666666666666686</v>
      </c>
      <c r="H264" s="321">
        <v>71.866666666666674</v>
      </c>
      <c r="I264" s="321">
        <v>72.783333333333331</v>
      </c>
      <c r="J264" s="321">
        <v>73.466666666666669</v>
      </c>
      <c r="K264" s="320">
        <v>72.099999999999994</v>
      </c>
      <c r="L264" s="320">
        <v>70.5</v>
      </c>
      <c r="M264" s="320">
        <v>8.9022699999999997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200.35</v>
      </c>
      <c r="D265" s="321">
        <v>200.79999999999998</v>
      </c>
      <c r="E265" s="321">
        <v>198.69999999999996</v>
      </c>
      <c r="F265" s="321">
        <v>197.04999999999998</v>
      </c>
      <c r="G265" s="321">
        <v>194.94999999999996</v>
      </c>
      <c r="H265" s="321">
        <v>202.44999999999996</v>
      </c>
      <c r="I265" s="321">
        <v>204.54999999999998</v>
      </c>
      <c r="J265" s="321">
        <v>206.19999999999996</v>
      </c>
      <c r="K265" s="320">
        <v>202.9</v>
      </c>
      <c r="L265" s="320">
        <v>199.15</v>
      </c>
      <c r="M265" s="320">
        <v>3.7757999999999998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389.6</v>
      </c>
      <c r="D266" s="321">
        <v>389.66666666666669</v>
      </c>
      <c r="E266" s="321">
        <v>383.78333333333336</v>
      </c>
      <c r="F266" s="321">
        <v>377.9666666666667</v>
      </c>
      <c r="G266" s="321">
        <v>372.08333333333337</v>
      </c>
      <c r="H266" s="321">
        <v>395.48333333333335</v>
      </c>
      <c r="I266" s="321">
        <v>401.36666666666667</v>
      </c>
      <c r="J266" s="321">
        <v>407.18333333333334</v>
      </c>
      <c r="K266" s="320">
        <v>395.55</v>
      </c>
      <c r="L266" s="320">
        <v>383.85</v>
      </c>
      <c r="M266" s="320">
        <v>0.88007000000000002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343.7</v>
      </c>
      <c r="D267" s="321">
        <v>346.56666666666666</v>
      </c>
      <c r="E267" s="321">
        <v>339.13333333333333</v>
      </c>
      <c r="F267" s="321">
        <v>334.56666666666666</v>
      </c>
      <c r="G267" s="321">
        <v>327.13333333333333</v>
      </c>
      <c r="H267" s="321">
        <v>351.13333333333333</v>
      </c>
      <c r="I267" s="321">
        <v>358.56666666666661</v>
      </c>
      <c r="J267" s="321">
        <v>363.13333333333333</v>
      </c>
      <c r="K267" s="320">
        <v>354</v>
      </c>
      <c r="L267" s="320">
        <v>342</v>
      </c>
      <c r="M267" s="320">
        <v>3.4073600000000002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723.4</v>
      </c>
      <c r="D268" s="321">
        <v>727.48333333333323</v>
      </c>
      <c r="E268" s="321">
        <v>717.96666666666647</v>
      </c>
      <c r="F268" s="321">
        <v>712.53333333333319</v>
      </c>
      <c r="G268" s="321">
        <v>703.01666666666642</v>
      </c>
      <c r="H268" s="321">
        <v>732.91666666666652</v>
      </c>
      <c r="I268" s="321">
        <v>742.43333333333317</v>
      </c>
      <c r="J268" s="321">
        <v>747.86666666666656</v>
      </c>
      <c r="K268" s="320">
        <v>737</v>
      </c>
      <c r="L268" s="320">
        <v>722.05</v>
      </c>
      <c r="M268" s="320">
        <v>22.442620000000002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574.35</v>
      </c>
      <c r="D269" s="321">
        <v>579.76666666666665</v>
      </c>
      <c r="E269" s="321">
        <v>565.5333333333333</v>
      </c>
      <c r="F269" s="321">
        <v>556.7166666666667</v>
      </c>
      <c r="G269" s="321">
        <v>542.48333333333335</v>
      </c>
      <c r="H269" s="321">
        <v>588.58333333333326</v>
      </c>
      <c r="I269" s="321">
        <v>602.81666666666661</v>
      </c>
      <c r="J269" s="321">
        <v>611.63333333333321</v>
      </c>
      <c r="K269" s="320">
        <v>594</v>
      </c>
      <c r="L269" s="320">
        <v>570.95000000000005</v>
      </c>
      <c r="M269" s="320">
        <v>53.494860000000003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516.4</v>
      </c>
      <c r="D270" s="321">
        <v>517.18333333333328</v>
      </c>
      <c r="E270" s="321">
        <v>510.76666666666654</v>
      </c>
      <c r="F270" s="321">
        <v>505.13333333333327</v>
      </c>
      <c r="G270" s="321">
        <v>498.71666666666653</v>
      </c>
      <c r="H270" s="321">
        <v>522.81666666666661</v>
      </c>
      <c r="I270" s="321">
        <v>529.23333333333335</v>
      </c>
      <c r="J270" s="321">
        <v>534.86666666666656</v>
      </c>
      <c r="K270" s="320">
        <v>523.6</v>
      </c>
      <c r="L270" s="320">
        <v>511.55</v>
      </c>
      <c r="M270" s="320">
        <v>3.96943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483.65</v>
      </c>
      <c r="D271" s="321">
        <v>486.38333333333327</v>
      </c>
      <c r="E271" s="321">
        <v>476.81666666666655</v>
      </c>
      <c r="F271" s="321">
        <v>469.98333333333329</v>
      </c>
      <c r="G271" s="321">
        <v>460.41666666666657</v>
      </c>
      <c r="H271" s="321">
        <v>493.21666666666653</v>
      </c>
      <c r="I271" s="321">
        <v>502.78333333333325</v>
      </c>
      <c r="J271" s="321">
        <v>509.6166666666665</v>
      </c>
      <c r="K271" s="320">
        <v>495.95</v>
      </c>
      <c r="L271" s="320">
        <v>479.55</v>
      </c>
      <c r="M271" s="320">
        <v>2.0977199999999998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891.75</v>
      </c>
      <c r="D272" s="321">
        <v>898.58333333333337</v>
      </c>
      <c r="E272" s="321">
        <v>879.7166666666667</v>
      </c>
      <c r="F272" s="321">
        <v>867.68333333333328</v>
      </c>
      <c r="G272" s="321">
        <v>848.81666666666661</v>
      </c>
      <c r="H272" s="321">
        <v>910.61666666666679</v>
      </c>
      <c r="I272" s="321">
        <v>929.48333333333335</v>
      </c>
      <c r="J272" s="321">
        <v>941.51666666666688</v>
      </c>
      <c r="K272" s="320">
        <v>917.45</v>
      </c>
      <c r="L272" s="320">
        <v>886.55</v>
      </c>
      <c r="M272" s="320">
        <v>4.9934799999999999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159.15</v>
      </c>
      <c r="D273" s="321">
        <v>159.29999999999998</v>
      </c>
      <c r="E273" s="321">
        <v>156.94999999999996</v>
      </c>
      <c r="F273" s="321">
        <v>154.74999999999997</v>
      </c>
      <c r="G273" s="321">
        <v>152.39999999999995</v>
      </c>
      <c r="H273" s="321">
        <v>161.49999999999997</v>
      </c>
      <c r="I273" s="321">
        <v>163.85</v>
      </c>
      <c r="J273" s="321">
        <v>166.04999999999998</v>
      </c>
      <c r="K273" s="320">
        <v>161.65</v>
      </c>
      <c r="L273" s="320">
        <v>157.1</v>
      </c>
      <c r="M273" s="320">
        <v>2.0342699999999998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1051.2</v>
      </c>
      <c r="D274" s="321">
        <v>1049.7666666666667</v>
      </c>
      <c r="E274" s="321">
        <v>1041.5333333333333</v>
      </c>
      <c r="F274" s="321">
        <v>1031.8666666666666</v>
      </c>
      <c r="G274" s="321">
        <v>1023.6333333333332</v>
      </c>
      <c r="H274" s="321">
        <v>1059.4333333333334</v>
      </c>
      <c r="I274" s="321">
        <v>1067.6666666666665</v>
      </c>
      <c r="J274" s="321">
        <v>1077.3333333333335</v>
      </c>
      <c r="K274" s="320">
        <v>1058</v>
      </c>
      <c r="L274" s="320">
        <v>1040.0999999999999</v>
      </c>
      <c r="M274" s="320">
        <v>0.88651999999999997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364.2</v>
      </c>
      <c r="D275" s="321">
        <v>365.73333333333335</v>
      </c>
      <c r="E275" s="321">
        <v>361.4666666666667</v>
      </c>
      <c r="F275" s="321">
        <v>358.73333333333335</v>
      </c>
      <c r="G275" s="321">
        <v>354.4666666666667</v>
      </c>
      <c r="H275" s="321">
        <v>368.4666666666667</v>
      </c>
      <c r="I275" s="321">
        <v>372.73333333333335</v>
      </c>
      <c r="J275" s="321">
        <v>375.4666666666667</v>
      </c>
      <c r="K275" s="320">
        <v>370</v>
      </c>
      <c r="L275" s="320">
        <v>363</v>
      </c>
      <c r="M275" s="320">
        <v>1.48569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63.15</v>
      </c>
      <c r="D276" s="321">
        <v>63.433333333333337</v>
      </c>
      <c r="E276" s="321">
        <v>62.616666666666674</v>
      </c>
      <c r="F276" s="321">
        <v>62.083333333333336</v>
      </c>
      <c r="G276" s="321">
        <v>61.266666666666673</v>
      </c>
      <c r="H276" s="321">
        <v>63.966666666666676</v>
      </c>
      <c r="I276" s="321">
        <v>64.783333333333331</v>
      </c>
      <c r="J276" s="321">
        <v>65.316666666666677</v>
      </c>
      <c r="K276" s="320">
        <v>64.25</v>
      </c>
      <c r="L276" s="320">
        <v>62.9</v>
      </c>
      <c r="M276" s="320">
        <v>3.47322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469.8</v>
      </c>
      <c r="D277" s="321">
        <v>472.25</v>
      </c>
      <c r="E277" s="321">
        <v>465.55</v>
      </c>
      <c r="F277" s="321">
        <v>461.3</v>
      </c>
      <c r="G277" s="321">
        <v>454.6</v>
      </c>
      <c r="H277" s="321">
        <v>476.5</v>
      </c>
      <c r="I277" s="321">
        <v>483.20000000000005</v>
      </c>
      <c r="J277" s="321">
        <v>487.45</v>
      </c>
      <c r="K277" s="320">
        <v>478.95</v>
      </c>
      <c r="L277" s="320">
        <v>468</v>
      </c>
      <c r="M277" s="320">
        <v>0.76493999999999995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50</v>
      </c>
      <c r="D278" s="321">
        <v>49.933333333333337</v>
      </c>
      <c r="E278" s="321">
        <v>49.466666666666676</v>
      </c>
      <c r="F278" s="321">
        <v>48.933333333333337</v>
      </c>
      <c r="G278" s="321">
        <v>48.466666666666676</v>
      </c>
      <c r="H278" s="321">
        <v>50.466666666666676</v>
      </c>
      <c r="I278" s="321">
        <v>50.933333333333344</v>
      </c>
      <c r="J278" s="321">
        <v>51.466666666666676</v>
      </c>
      <c r="K278" s="320">
        <v>50.4</v>
      </c>
      <c r="L278" s="320">
        <v>49.4</v>
      </c>
      <c r="M278" s="320">
        <v>22.280090000000001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396.05</v>
      </c>
      <c r="D279" s="321">
        <v>397.59999999999997</v>
      </c>
      <c r="E279" s="321">
        <v>393.44999999999993</v>
      </c>
      <c r="F279" s="321">
        <v>390.84999999999997</v>
      </c>
      <c r="G279" s="321">
        <v>386.69999999999993</v>
      </c>
      <c r="H279" s="321">
        <v>400.19999999999993</v>
      </c>
      <c r="I279" s="321">
        <v>404.34999999999991</v>
      </c>
      <c r="J279" s="321">
        <v>406.94999999999993</v>
      </c>
      <c r="K279" s="320">
        <v>401.75</v>
      </c>
      <c r="L279" s="320">
        <v>395</v>
      </c>
      <c r="M279" s="320">
        <v>1.0215700000000001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1193.3499999999999</v>
      </c>
      <c r="D280" s="321">
        <v>1201.9666666666665</v>
      </c>
      <c r="E280" s="321">
        <v>1178.9333333333329</v>
      </c>
      <c r="F280" s="321">
        <v>1164.5166666666664</v>
      </c>
      <c r="G280" s="321">
        <v>1141.4833333333329</v>
      </c>
      <c r="H280" s="321">
        <v>1216.383333333333</v>
      </c>
      <c r="I280" s="321">
        <v>1239.4166666666663</v>
      </c>
      <c r="J280" s="321">
        <v>1253.833333333333</v>
      </c>
      <c r="K280" s="320">
        <v>1225</v>
      </c>
      <c r="L280" s="320">
        <v>1187.55</v>
      </c>
      <c r="M280" s="320">
        <v>1.37144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277.75</v>
      </c>
      <c r="D281" s="321">
        <v>278.38333333333333</v>
      </c>
      <c r="E281" s="321">
        <v>274.36666666666667</v>
      </c>
      <c r="F281" s="321">
        <v>270.98333333333335</v>
      </c>
      <c r="G281" s="321">
        <v>266.9666666666667</v>
      </c>
      <c r="H281" s="321">
        <v>281.76666666666665</v>
      </c>
      <c r="I281" s="321">
        <v>285.7833333333333</v>
      </c>
      <c r="J281" s="321">
        <v>289.16666666666663</v>
      </c>
      <c r="K281" s="320">
        <v>282.39999999999998</v>
      </c>
      <c r="L281" s="320">
        <v>275</v>
      </c>
      <c r="M281" s="320">
        <v>1.62859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1727.75</v>
      </c>
      <c r="D282" s="321">
        <v>1732.6833333333334</v>
      </c>
      <c r="E282" s="321">
        <v>1716.4666666666667</v>
      </c>
      <c r="F282" s="321">
        <v>1705.1833333333334</v>
      </c>
      <c r="G282" s="321">
        <v>1688.9666666666667</v>
      </c>
      <c r="H282" s="321">
        <v>1743.9666666666667</v>
      </c>
      <c r="I282" s="321">
        <v>1760.1833333333334</v>
      </c>
      <c r="J282" s="321">
        <v>1771.4666666666667</v>
      </c>
      <c r="K282" s="320">
        <v>1748.9</v>
      </c>
      <c r="L282" s="320">
        <v>1721.4</v>
      </c>
      <c r="M282" s="320">
        <v>22.560379999999999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542.4</v>
      </c>
      <c r="D283" s="321">
        <v>545.94999999999993</v>
      </c>
      <c r="E283" s="321">
        <v>535.44999999999982</v>
      </c>
      <c r="F283" s="321">
        <v>528.49999999999989</v>
      </c>
      <c r="G283" s="321">
        <v>517.99999999999977</v>
      </c>
      <c r="H283" s="321">
        <v>552.89999999999986</v>
      </c>
      <c r="I283" s="321">
        <v>563.40000000000009</v>
      </c>
      <c r="J283" s="321">
        <v>570.34999999999991</v>
      </c>
      <c r="K283" s="320">
        <v>556.45000000000005</v>
      </c>
      <c r="L283" s="320">
        <v>539</v>
      </c>
      <c r="M283" s="320">
        <v>6.8305800000000003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668.65</v>
      </c>
      <c r="D284" s="321">
        <v>665.15</v>
      </c>
      <c r="E284" s="321">
        <v>657.3</v>
      </c>
      <c r="F284" s="321">
        <v>645.94999999999993</v>
      </c>
      <c r="G284" s="321">
        <v>638.09999999999991</v>
      </c>
      <c r="H284" s="321">
        <v>676.5</v>
      </c>
      <c r="I284" s="321">
        <v>684.35000000000014</v>
      </c>
      <c r="J284" s="321">
        <v>695.7</v>
      </c>
      <c r="K284" s="320">
        <v>673</v>
      </c>
      <c r="L284" s="320">
        <v>653.79999999999995</v>
      </c>
      <c r="M284" s="320">
        <v>1.9938199999999999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248.7</v>
      </c>
      <c r="D285" s="321">
        <v>247.54999999999998</v>
      </c>
      <c r="E285" s="321">
        <v>243.59999999999997</v>
      </c>
      <c r="F285" s="321">
        <v>238.49999999999997</v>
      </c>
      <c r="G285" s="321">
        <v>234.54999999999995</v>
      </c>
      <c r="H285" s="321">
        <v>252.64999999999998</v>
      </c>
      <c r="I285" s="321">
        <v>256.59999999999997</v>
      </c>
      <c r="J285" s="321">
        <v>261.7</v>
      </c>
      <c r="K285" s="320">
        <v>251.5</v>
      </c>
      <c r="L285" s="320">
        <v>242.45</v>
      </c>
      <c r="M285" s="320">
        <v>9.1622699999999995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1364.3</v>
      </c>
      <c r="D286" s="321">
        <v>1369.7666666666667</v>
      </c>
      <c r="E286" s="321">
        <v>1345.5333333333333</v>
      </c>
      <c r="F286" s="321">
        <v>1326.7666666666667</v>
      </c>
      <c r="G286" s="321">
        <v>1302.5333333333333</v>
      </c>
      <c r="H286" s="321">
        <v>1388.5333333333333</v>
      </c>
      <c r="I286" s="321">
        <v>1412.7666666666664</v>
      </c>
      <c r="J286" s="321">
        <v>1431.5333333333333</v>
      </c>
      <c r="K286" s="320">
        <v>1394</v>
      </c>
      <c r="L286" s="320">
        <v>1351</v>
      </c>
      <c r="M286" s="320">
        <v>0.22846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604.9</v>
      </c>
      <c r="D287" s="321">
        <v>603.76666666666677</v>
      </c>
      <c r="E287" s="321">
        <v>595.53333333333353</v>
      </c>
      <c r="F287" s="321">
        <v>586.16666666666674</v>
      </c>
      <c r="G287" s="321">
        <v>577.93333333333351</v>
      </c>
      <c r="H287" s="321">
        <v>613.13333333333355</v>
      </c>
      <c r="I287" s="321">
        <v>621.3666666666669</v>
      </c>
      <c r="J287" s="321">
        <v>630.73333333333358</v>
      </c>
      <c r="K287" s="320">
        <v>612</v>
      </c>
      <c r="L287" s="320">
        <v>594.4</v>
      </c>
      <c r="M287" s="320">
        <v>1.0249999999999999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88.65</v>
      </c>
      <c r="D288" s="321">
        <v>89.283333333333346</v>
      </c>
      <c r="E288" s="321">
        <v>86.366666666666688</v>
      </c>
      <c r="F288" s="321">
        <v>84.083333333333343</v>
      </c>
      <c r="G288" s="321">
        <v>81.166666666666686</v>
      </c>
      <c r="H288" s="321">
        <v>91.566666666666691</v>
      </c>
      <c r="I288" s="321">
        <v>94.483333333333348</v>
      </c>
      <c r="J288" s="321">
        <v>96.766666666666694</v>
      </c>
      <c r="K288" s="320">
        <v>92.2</v>
      </c>
      <c r="L288" s="320">
        <v>87</v>
      </c>
      <c r="M288" s="320">
        <v>497.01769000000002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2735.8</v>
      </c>
      <c r="D289" s="321">
        <v>2751.1</v>
      </c>
      <c r="E289" s="321">
        <v>2714.7</v>
      </c>
      <c r="F289" s="321">
        <v>2693.6</v>
      </c>
      <c r="G289" s="321">
        <v>2657.2</v>
      </c>
      <c r="H289" s="321">
        <v>2772.2</v>
      </c>
      <c r="I289" s="321">
        <v>2808.6000000000004</v>
      </c>
      <c r="J289" s="321">
        <v>2829.7</v>
      </c>
      <c r="K289" s="320">
        <v>2787.5</v>
      </c>
      <c r="L289" s="320">
        <v>2730</v>
      </c>
      <c r="M289" s="320">
        <v>1.16161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363</v>
      </c>
      <c r="D290" s="321">
        <v>366.2833333333333</v>
      </c>
      <c r="E290" s="321">
        <v>357.96666666666658</v>
      </c>
      <c r="F290" s="321">
        <v>352.93333333333328</v>
      </c>
      <c r="G290" s="321">
        <v>344.61666666666656</v>
      </c>
      <c r="H290" s="321">
        <v>371.31666666666661</v>
      </c>
      <c r="I290" s="321">
        <v>379.63333333333333</v>
      </c>
      <c r="J290" s="321">
        <v>384.66666666666663</v>
      </c>
      <c r="K290" s="320">
        <v>374.6</v>
      </c>
      <c r="L290" s="320">
        <v>361.25</v>
      </c>
      <c r="M290" s="320">
        <v>1.45862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607.85</v>
      </c>
      <c r="D291" s="321">
        <v>611.43333333333339</v>
      </c>
      <c r="E291" s="321">
        <v>600.56666666666683</v>
      </c>
      <c r="F291" s="321">
        <v>593.28333333333342</v>
      </c>
      <c r="G291" s="321">
        <v>582.41666666666686</v>
      </c>
      <c r="H291" s="321">
        <v>618.71666666666681</v>
      </c>
      <c r="I291" s="321">
        <v>629.58333333333337</v>
      </c>
      <c r="J291" s="321">
        <v>636.86666666666679</v>
      </c>
      <c r="K291" s="320">
        <v>622.29999999999995</v>
      </c>
      <c r="L291" s="320">
        <v>604.15</v>
      </c>
      <c r="M291" s="320">
        <v>14.0769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9696.7000000000007</v>
      </c>
      <c r="D292" s="321">
        <v>9745.6333333333332</v>
      </c>
      <c r="E292" s="321">
        <v>9631.0666666666657</v>
      </c>
      <c r="F292" s="321">
        <v>9565.4333333333325</v>
      </c>
      <c r="G292" s="321">
        <v>9450.866666666665</v>
      </c>
      <c r="H292" s="321">
        <v>9811.2666666666664</v>
      </c>
      <c r="I292" s="321">
        <v>9925.8333333333358</v>
      </c>
      <c r="J292" s="321">
        <v>9991.4666666666672</v>
      </c>
      <c r="K292" s="320">
        <v>9860.2000000000007</v>
      </c>
      <c r="L292" s="320">
        <v>9680</v>
      </c>
      <c r="M292" s="320">
        <v>2.0899999999999998E-2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65.3</v>
      </c>
      <c r="D293" s="321">
        <v>65.516666666666666</v>
      </c>
      <c r="E293" s="321">
        <v>64.483333333333334</v>
      </c>
      <c r="F293" s="321">
        <v>63.666666666666671</v>
      </c>
      <c r="G293" s="321">
        <v>62.63333333333334</v>
      </c>
      <c r="H293" s="321">
        <v>66.333333333333329</v>
      </c>
      <c r="I293" s="321">
        <v>67.36666666666666</v>
      </c>
      <c r="J293" s="321">
        <v>68.183333333333323</v>
      </c>
      <c r="K293" s="320">
        <v>66.55</v>
      </c>
      <c r="L293" s="320">
        <v>64.7</v>
      </c>
      <c r="M293" s="320">
        <v>33.517919999999997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374.8</v>
      </c>
      <c r="D294" s="321">
        <v>377.31666666666666</v>
      </c>
      <c r="E294" s="321">
        <v>371.48333333333335</v>
      </c>
      <c r="F294" s="321">
        <v>368.16666666666669</v>
      </c>
      <c r="G294" s="321">
        <v>362.33333333333337</v>
      </c>
      <c r="H294" s="321">
        <v>380.63333333333333</v>
      </c>
      <c r="I294" s="321">
        <v>386.4666666666667</v>
      </c>
      <c r="J294" s="321">
        <v>389.7833333333333</v>
      </c>
      <c r="K294" s="320">
        <v>383.15</v>
      </c>
      <c r="L294" s="320">
        <v>374</v>
      </c>
      <c r="M294" s="320">
        <v>20.76071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3471.5</v>
      </c>
      <c r="D295" s="321">
        <v>3523.8666666666663</v>
      </c>
      <c r="E295" s="321">
        <v>3410.0833333333326</v>
      </c>
      <c r="F295" s="321">
        <v>3348.6666666666661</v>
      </c>
      <c r="G295" s="321">
        <v>3234.8833333333323</v>
      </c>
      <c r="H295" s="321">
        <v>3585.2833333333328</v>
      </c>
      <c r="I295" s="321">
        <v>3699.0666666666666</v>
      </c>
      <c r="J295" s="321">
        <v>3760.4833333333331</v>
      </c>
      <c r="K295" s="320">
        <v>3637.65</v>
      </c>
      <c r="L295" s="320">
        <v>3462.45</v>
      </c>
      <c r="M295" s="320">
        <v>1.22783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1023.9</v>
      </c>
      <c r="D296" s="321">
        <v>1026.3333333333333</v>
      </c>
      <c r="E296" s="321">
        <v>1005.6166666666666</v>
      </c>
      <c r="F296" s="321">
        <v>987.33333333333326</v>
      </c>
      <c r="G296" s="321">
        <v>966.61666666666656</v>
      </c>
      <c r="H296" s="321">
        <v>1044.6166666666666</v>
      </c>
      <c r="I296" s="321">
        <v>1065.3333333333333</v>
      </c>
      <c r="J296" s="321">
        <v>1083.6166666666666</v>
      </c>
      <c r="K296" s="320">
        <v>1047.05</v>
      </c>
      <c r="L296" s="320">
        <v>1008.05</v>
      </c>
      <c r="M296" s="320">
        <v>1.4651400000000001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1694.35</v>
      </c>
      <c r="D297" s="321">
        <v>1700.3833333333332</v>
      </c>
      <c r="E297" s="321">
        <v>1684.3666666666663</v>
      </c>
      <c r="F297" s="321">
        <v>1674.3833333333332</v>
      </c>
      <c r="G297" s="321">
        <v>1658.3666666666663</v>
      </c>
      <c r="H297" s="321">
        <v>1710.3666666666663</v>
      </c>
      <c r="I297" s="321">
        <v>1726.3833333333332</v>
      </c>
      <c r="J297" s="321">
        <v>1736.3666666666663</v>
      </c>
      <c r="K297" s="320">
        <v>1716.4</v>
      </c>
      <c r="L297" s="320">
        <v>1690.4</v>
      </c>
      <c r="M297" s="320">
        <v>14.74689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5093.8500000000004</v>
      </c>
      <c r="D298" s="321">
        <v>5096.6166666666668</v>
      </c>
      <c r="E298" s="321">
        <v>4999.2333333333336</v>
      </c>
      <c r="F298" s="321">
        <v>4904.6166666666668</v>
      </c>
      <c r="G298" s="321">
        <v>4807.2333333333336</v>
      </c>
      <c r="H298" s="321">
        <v>5191.2333333333336</v>
      </c>
      <c r="I298" s="321">
        <v>5288.6166666666668</v>
      </c>
      <c r="J298" s="321">
        <v>5383.2333333333336</v>
      </c>
      <c r="K298" s="320">
        <v>5194</v>
      </c>
      <c r="L298" s="320">
        <v>5002</v>
      </c>
      <c r="M298" s="320">
        <v>6.9131600000000004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4101.3999999999996</v>
      </c>
      <c r="D299" s="321">
        <v>4148.6499999999996</v>
      </c>
      <c r="E299" s="321">
        <v>3991.3499999999995</v>
      </c>
      <c r="F299" s="321">
        <v>3881.2999999999997</v>
      </c>
      <c r="G299" s="321">
        <v>3723.9999999999995</v>
      </c>
      <c r="H299" s="321">
        <v>4258.6999999999989</v>
      </c>
      <c r="I299" s="321">
        <v>4415.9999999999982</v>
      </c>
      <c r="J299" s="321">
        <v>4526.0499999999993</v>
      </c>
      <c r="K299" s="320">
        <v>4305.95</v>
      </c>
      <c r="L299" s="320">
        <v>4038.6</v>
      </c>
      <c r="M299" s="320">
        <v>9.80185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754.2</v>
      </c>
      <c r="D300" s="321">
        <v>762.26666666666677</v>
      </c>
      <c r="E300" s="321">
        <v>740.58333333333348</v>
      </c>
      <c r="F300" s="321">
        <v>726.9666666666667</v>
      </c>
      <c r="G300" s="321">
        <v>705.28333333333342</v>
      </c>
      <c r="H300" s="321">
        <v>775.88333333333355</v>
      </c>
      <c r="I300" s="321">
        <v>797.56666666666672</v>
      </c>
      <c r="J300" s="321">
        <v>811.18333333333362</v>
      </c>
      <c r="K300" s="320">
        <v>783.95</v>
      </c>
      <c r="L300" s="320">
        <v>748.65</v>
      </c>
      <c r="M300" s="320">
        <v>11.61567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2419.1</v>
      </c>
      <c r="D301" s="321">
        <v>2412.7333333333331</v>
      </c>
      <c r="E301" s="321">
        <v>2398.6666666666661</v>
      </c>
      <c r="F301" s="321">
        <v>2378.2333333333331</v>
      </c>
      <c r="G301" s="321">
        <v>2364.1666666666661</v>
      </c>
      <c r="H301" s="321">
        <v>2433.1666666666661</v>
      </c>
      <c r="I301" s="321">
        <v>2447.2333333333327</v>
      </c>
      <c r="J301" s="321">
        <v>2467.6666666666661</v>
      </c>
      <c r="K301" s="320">
        <v>2426.8000000000002</v>
      </c>
      <c r="L301" s="320">
        <v>2392.3000000000002</v>
      </c>
      <c r="M301" s="320">
        <v>0.3271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428.25</v>
      </c>
      <c r="D302" s="321">
        <v>430.41666666666669</v>
      </c>
      <c r="E302" s="321">
        <v>424.03333333333336</v>
      </c>
      <c r="F302" s="321">
        <v>419.81666666666666</v>
      </c>
      <c r="G302" s="321">
        <v>413.43333333333334</v>
      </c>
      <c r="H302" s="321">
        <v>434.63333333333338</v>
      </c>
      <c r="I302" s="321">
        <v>441.01666666666671</v>
      </c>
      <c r="J302" s="321">
        <v>445.23333333333341</v>
      </c>
      <c r="K302" s="320">
        <v>436.8</v>
      </c>
      <c r="L302" s="320">
        <v>426.2</v>
      </c>
      <c r="M302" s="320">
        <v>6.9084199999999996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920.65</v>
      </c>
      <c r="D303" s="321">
        <v>912.25</v>
      </c>
      <c r="E303" s="321">
        <v>897.45</v>
      </c>
      <c r="F303" s="321">
        <v>874.25</v>
      </c>
      <c r="G303" s="321">
        <v>859.45</v>
      </c>
      <c r="H303" s="321">
        <v>935.45</v>
      </c>
      <c r="I303" s="321">
        <v>950.25</v>
      </c>
      <c r="J303" s="321">
        <v>973.45</v>
      </c>
      <c r="K303" s="320">
        <v>927.05</v>
      </c>
      <c r="L303" s="320">
        <v>889.05</v>
      </c>
      <c r="M303" s="320">
        <v>49.249049999999997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176.6</v>
      </c>
      <c r="D304" s="321">
        <v>177.6</v>
      </c>
      <c r="E304" s="321">
        <v>174.75</v>
      </c>
      <c r="F304" s="321">
        <v>172.9</v>
      </c>
      <c r="G304" s="321">
        <v>170.05</v>
      </c>
      <c r="H304" s="321">
        <v>179.45</v>
      </c>
      <c r="I304" s="321">
        <v>182.29999999999995</v>
      </c>
      <c r="J304" s="321">
        <v>184.14999999999998</v>
      </c>
      <c r="K304" s="320">
        <v>180.45</v>
      </c>
      <c r="L304" s="320">
        <v>175.75</v>
      </c>
      <c r="M304" s="320">
        <v>30.98826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18.2</v>
      </c>
      <c r="D305" s="321">
        <v>18.233333333333331</v>
      </c>
      <c r="E305" s="321">
        <v>18.066666666666663</v>
      </c>
      <c r="F305" s="321">
        <v>17.933333333333334</v>
      </c>
      <c r="G305" s="321">
        <v>17.766666666666666</v>
      </c>
      <c r="H305" s="321">
        <v>18.36666666666666</v>
      </c>
      <c r="I305" s="321">
        <v>18.533333333333324</v>
      </c>
      <c r="J305" s="321">
        <v>18.666666666666657</v>
      </c>
      <c r="K305" s="320">
        <v>18.399999999999999</v>
      </c>
      <c r="L305" s="320">
        <v>18.100000000000001</v>
      </c>
      <c r="M305" s="320">
        <v>17.8613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187.05</v>
      </c>
      <c r="D306" s="321">
        <v>188.73333333333335</v>
      </c>
      <c r="E306" s="321">
        <v>179.7166666666667</v>
      </c>
      <c r="F306" s="321">
        <v>172.38333333333335</v>
      </c>
      <c r="G306" s="321">
        <v>163.3666666666667</v>
      </c>
      <c r="H306" s="321">
        <v>196.06666666666669</v>
      </c>
      <c r="I306" s="321">
        <v>205.08333333333334</v>
      </c>
      <c r="J306" s="321">
        <v>212.41666666666669</v>
      </c>
      <c r="K306" s="320">
        <v>197.75</v>
      </c>
      <c r="L306" s="320">
        <v>181.4</v>
      </c>
      <c r="M306" s="320">
        <v>2.90889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481.6</v>
      </c>
      <c r="D307" s="321">
        <v>485.11666666666662</v>
      </c>
      <c r="E307" s="321">
        <v>476.48333333333323</v>
      </c>
      <c r="F307" s="321">
        <v>471.36666666666662</v>
      </c>
      <c r="G307" s="321">
        <v>462.73333333333323</v>
      </c>
      <c r="H307" s="321">
        <v>490.23333333333323</v>
      </c>
      <c r="I307" s="321">
        <v>498.86666666666656</v>
      </c>
      <c r="J307" s="321">
        <v>503.98333333333323</v>
      </c>
      <c r="K307" s="320">
        <v>493.75</v>
      </c>
      <c r="L307" s="320">
        <v>480</v>
      </c>
      <c r="M307" s="320">
        <v>0.69174000000000002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118.7</v>
      </c>
      <c r="D308" s="321">
        <v>119.51666666666667</v>
      </c>
      <c r="E308" s="321">
        <v>117.68333333333334</v>
      </c>
      <c r="F308" s="321">
        <v>116.66666666666667</v>
      </c>
      <c r="G308" s="321">
        <v>114.83333333333334</v>
      </c>
      <c r="H308" s="321">
        <v>120.53333333333333</v>
      </c>
      <c r="I308" s="321">
        <v>122.36666666666667</v>
      </c>
      <c r="J308" s="321">
        <v>123.38333333333333</v>
      </c>
      <c r="K308" s="320">
        <v>121.35</v>
      </c>
      <c r="L308" s="320">
        <v>118.5</v>
      </c>
      <c r="M308" s="320">
        <v>32.69444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523.20000000000005</v>
      </c>
      <c r="D309" s="321">
        <v>519.18333333333339</v>
      </c>
      <c r="E309" s="321">
        <v>513.01666666666677</v>
      </c>
      <c r="F309" s="321">
        <v>502.83333333333337</v>
      </c>
      <c r="G309" s="321">
        <v>496.66666666666674</v>
      </c>
      <c r="H309" s="321">
        <v>529.36666666666679</v>
      </c>
      <c r="I309" s="321">
        <v>535.5333333333333</v>
      </c>
      <c r="J309" s="321">
        <v>545.71666666666681</v>
      </c>
      <c r="K309" s="320">
        <v>525.35</v>
      </c>
      <c r="L309" s="320">
        <v>509</v>
      </c>
      <c r="M309" s="320">
        <v>18.31082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7904.5</v>
      </c>
      <c r="D310" s="321">
        <v>7884.05</v>
      </c>
      <c r="E310" s="321">
        <v>7751.4500000000007</v>
      </c>
      <c r="F310" s="321">
        <v>7598.4000000000005</v>
      </c>
      <c r="G310" s="321">
        <v>7465.8000000000011</v>
      </c>
      <c r="H310" s="321">
        <v>8037.1</v>
      </c>
      <c r="I310" s="321">
        <v>8169.7000000000007</v>
      </c>
      <c r="J310" s="321">
        <v>8322.75</v>
      </c>
      <c r="K310" s="320">
        <v>8016.65</v>
      </c>
      <c r="L310" s="320">
        <v>7731</v>
      </c>
      <c r="M310" s="320">
        <v>9.6081800000000008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2941.7</v>
      </c>
      <c r="D311" s="321">
        <v>2911.6166666666668</v>
      </c>
      <c r="E311" s="321">
        <v>2863.2333333333336</v>
      </c>
      <c r="F311" s="321">
        <v>2784.7666666666669</v>
      </c>
      <c r="G311" s="321">
        <v>2736.3833333333337</v>
      </c>
      <c r="H311" s="321">
        <v>2990.0833333333335</v>
      </c>
      <c r="I311" s="321">
        <v>3038.4666666666667</v>
      </c>
      <c r="J311" s="321">
        <v>3116.9333333333334</v>
      </c>
      <c r="K311" s="320">
        <v>2960</v>
      </c>
      <c r="L311" s="320">
        <v>2833.15</v>
      </c>
      <c r="M311" s="320">
        <v>1.43435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410.9</v>
      </c>
      <c r="D312" s="321">
        <v>410.95</v>
      </c>
      <c r="E312" s="321">
        <v>404</v>
      </c>
      <c r="F312" s="321">
        <v>397.1</v>
      </c>
      <c r="G312" s="321">
        <v>390.15000000000003</v>
      </c>
      <c r="H312" s="321">
        <v>417.84999999999997</v>
      </c>
      <c r="I312" s="321">
        <v>424.7999999999999</v>
      </c>
      <c r="J312" s="321">
        <v>431.69999999999993</v>
      </c>
      <c r="K312" s="320">
        <v>417.9</v>
      </c>
      <c r="L312" s="320">
        <v>404.05</v>
      </c>
      <c r="M312" s="320">
        <v>19.53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327.45</v>
      </c>
      <c r="D313" s="321">
        <v>331.16666666666663</v>
      </c>
      <c r="E313" s="321">
        <v>319.93333333333328</v>
      </c>
      <c r="F313" s="321">
        <v>312.41666666666663</v>
      </c>
      <c r="G313" s="321">
        <v>301.18333333333328</v>
      </c>
      <c r="H313" s="321">
        <v>338.68333333333328</v>
      </c>
      <c r="I313" s="321">
        <v>349.91666666666663</v>
      </c>
      <c r="J313" s="321">
        <v>357.43333333333328</v>
      </c>
      <c r="K313" s="320">
        <v>342.4</v>
      </c>
      <c r="L313" s="320">
        <v>323.64999999999998</v>
      </c>
      <c r="M313" s="320">
        <v>26.76857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872.2</v>
      </c>
      <c r="D314" s="321">
        <v>874.30000000000007</v>
      </c>
      <c r="E314" s="321">
        <v>864.00000000000011</v>
      </c>
      <c r="F314" s="321">
        <v>855.80000000000007</v>
      </c>
      <c r="G314" s="321">
        <v>845.50000000000011</v>
      </c>
      <c r="H314" s="321">
        <v>882.50000000000011</v>
      </c>
      <c r="I314" s="321">
        <v>892.80000000000007</v>
      </c>
      <c r="J314" s="321">
        <v>901.00000000000011</v>
      </c>
      <c r="K314" s="320">
        <v>884.6</v>
      </c>
      <c r="L314" s="320">
        <v>866.1</v>
      </c>
      <c r="M314" s="320">
        <v>13.383839999999999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1384.15</v>
      </c>
      <c r="D315" s="321">
        <v>1389.6833333333334</v>
      </c>
      <c r="E315" s="321">
        <v>1369.5166666666669</v>
      </c>
      <c r="F315" s="321">
        <v>1354.8833333333334</v>
      </c>
      <c r="G315" s="321">
        <v>1334.7166666666669</v>
      </c>
      <c r="H315" s="321">
        <v>1404.3166666666668</v>
      </c>
      <c r="I315" s="321">
        <v>1424.4833333333333</v>
      </c>
      <c r="J315" s="321">
        <v>1439.1166666666668</v>
      </c>
      <c r="K315" s="320">
        <v>1409.85</v>
      </c>
      <c r="L315" s="320">
        <v>1375.05</v>
      </c>
      <c r="M315" s="320">
        <v>2.1846100000000002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2407.9499999999998</v>
      </c>
      <c r="D316" s="321">
        <v>2432.9166666666665</v>
      </c>
      <c r="E316" s="321">
        <v>2377.1833333333329</v>
      </c>
      <c r="F316" s="321">
        <v>2346.4166666666665</v>
      </c>
      <c r="G316" s="321">
        <v>2290.6833333333329</v>
      </c>
      <c r="H316" s="321">
        <v>2463.6833333333329</v>
      </c>
      <c r="I316" s="321">
        <v>2519.4166666666665</v>
      </c>
      <c r="J316" s="321">
        <v>2550.1833333333329</v>
      </c>
      <c r="K316" s="320">
        <v>2488.65</v>
      </c>
      <c r="L316" s="320">
        <v>2402.15</v>
      </c>
      <c r="M316" s="320">
        <v>1.1141799999999999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741</v>
      </c>
      <c r="D317" s="321">
        <v>748.33333333333337</v>
      </c>
      <c r="E317" s="321">
        <v>727.66666666666674</v>
      </c>
      <c r="F317" s="321">
        <v>714.33333333333337</v>
      </c>
      <c r="G317" s="321">
        <v>693.66666666666674</v>
      </c>
      <c r="H317" s="321">
        <v>761.66666666666674</v>
      </c>
      <c r="I317" s="321">
        <v>782.33333333333348</v>
      </c>
      <c r="J317" s="321">
        <v>795.66666666666674</v>
      </c>
      <c r="K317" s="320">
        <v>769</v>
      </c>
      <c r="L317" s="320">
        <v>735</v>
      </c>
      <c r="M317" s="320">
        <v>5.1372499999999999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823.85</v>
      </c>
      <c r="D318" s="321">
        <v>826.83333333333337</v>
      </c>
      <c r="E318" s="321">
        <v>815.01666666666677</v>
      </c>
      <c r="F318" s="321">
        <v>806.18333333333339</v>
      </c>
      <c r="G318" s="321">
        <v>794.36666666666679</v>
      </c>
      <c r="H318" s="321">
        <v>835.66666666666674</v>
      </c>
      <c r="I318" s="321">
        <v>847.48333333333335</v>
      </c>
      <c r="J318" s="321">
        <v>856.31666666666672</v>
      </c>
      <c r="K318" s="320">
        <v>838.65</v>
      </c>
      <c r="L318" s="320">
        <v>818</v>
      </c>
      <c r="M318" s="320">
        <v>3.8097599999999998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252.45</v>
      </c>
      <c r="D319" s="321">
        <v>254.75</v>
      </c>
      <c r="E319" s="321">
        <v>248.7</v>
      </c>
      <c r="F319" s="321">
        <v>244.95</v>
      </c>
      <c r="G319" s="321">
        <v>238.89999999999998</v>
      </c>
      <c r="H319" s="321">
        <v>258.5</v>
      </c>
      <c r="I319" s="321">
        <v>264.54999999999995</v>
      </c>
      <c r="J319" s="321">
        <v>268.3</v>
      </c>
      <c r="K319" s="320">
        <v>260.8</v>
      </c>
      <c r="L319" s="320">
        <v>251</v>
      </c>
      <c r="M319" s="320">
        <v>2.8657499999999998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206.35</v>
      </c>
      <c r="D320" s="321">
        <v>206.11666666666667</v>
      </c>
      <c r="E320" s="321">
        <v>200.33333333333334</v>
      </c>
      <c r="F320" s="321">
        <v>194.31666666666666</v>
      </c>
      <c r="G320" s="321">
        <v>188.53333333333333</v>
      </c>
      <c r="H320" s="321">
        <v>212.13333333333335</v>
      </c>
      <c r="I320" s="321">
        <v>217.91666666666666</v>
      </c>
      <c r="J320" s="321">
        <v>223.93333333333337</v>
      </c>
      <c r="K320" s="320">
        <v>211.9</v>
      </c>
      <c r="L320" s="320">
        <v>200.1</v>
      </c>
      <c r="M320" s="320">
        <v>16.602900000000002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271.2</v>
      </c>
      <c r="D321" s="321">
        <v>266.25</v>
      </c>
      <c r="E321" s="321">
        <v>256.7</v>
      </c>
      <c r="F321" s="321">
        <v>242.2</v>
      </c>
      <c r="G321" s="321">
        <v>232.64999999999998</v>
      </c>
      <c r="H321" s="321">
        <v>280.75</v>
      </c>
      <c r="I321" s="321">
        <v>290.29999999999995</v>
      </c>
      <c r="J321" s="321">
        <v>304.8</v>
      </c>
      <c r="K321" s="320">
        <v>275.8</v>
      </c>
      <c r="L321" s="320">
        <v>251.75</v>
      </c>
      <c r="M321" s="320">
        <v>26.762899999999998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941.3</v>
      </c>
      <c r="D322" s="321">
        <v>937.41666666666663</v>
      </c>
      <c r="E322" s="321">
        <v>924.83333333333326</v>
      </c>
      <c r="F322" s="321">
        <v>908.36666666666667</v>
      </c>
      <c r="G322" s="321">
        <v>895.7833333333333</v>
      </c>
      <c r="H322" s="321">
        <v>953.88333333333321</v>
      </c>
      <c r="I322" s="321">
        <v>966.46666666666647</v>
      </c>
      <c r="J322" s="321">
        <v>982.93333333333317</v>
      </c>
      <c r="K322" s="320">
        <v>950</v>
      </c>
      <c r="L322" s="320">
        <v>920.95</v>
      </c>
      <c r="M322" s="320">
        <v>2.2103999999999999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3871.3</v>
      </c>
      <c r="D323" s="321">
        <v>3820.4833333333336</v>
      </c>
      <c r="E323" s="321">
        <v>3743.2166666666672</v>
      </c>
      <c r="F323" s="321">
        <v>3615.1333333333337</v>
      </c>
      <c r="G323" s="321">
        <v>3537.8666666666672</v>
      </c>
      <c r="H323" s="321">
        <v>3948.5666666666671</v>
      </c>
      <c r="I323" s="321">
        <v>4025.8333333333335</v>
      </c>
      <c r="J323" s="321">
        <v>4153.916666666667</v>
      </c>
      <c r="K323" s="320">
        <v>3897.75</v>
      </c>
      <c r="L323" s="320">
        <v>3692.4</v>
      </c>
      <c r="M323" s="320">
        <v>17.044170000000001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52.4</v>
      </c>
      <c r="D324" s="321">
        <v>52.95000000000001</v>
      </c>
      <c r="E324" s="321">
        <v>51.40000000000002</v>
      </c>
      <c r="F324" s="321">
        <v>50.400000000000013</v>
      </c>
      <c r="G324" s="321">
        <v>48.850000000000023</v>
      </c>
      <c r="H324" s="321">
        <v>53.950000000000017</v>
      </c>
      <c r="I324" s="321">
        <v>55.500000000000014</v>
      </c>
      <c r="J324" s="321">
        <v>56.500000000000014</v>
      </c>
      <c r="K324" s="320">
        <v>54.5</v>
      </c>
      <c r="L324" s="320">
        <v>51.95</v>
      </c>
      <c r="M324" s="320">
        <v>53.69135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182</v>
      </c>
      <c r="D325" s="321">
        <v>183</v>
      </c>
      <c r="E325" s="321">
        <v>180.25</v>
      </c>
      <c r="F325" s="321">
        <v>178.5</v>
      </c>
      <c r="G325" s="321">
        <v>175.75</v>
      </c>
      <c r="H325" s="321">
        <v>184.75</v>
      </c>
      <c r="I325" s="321">
        <v>187.5</v>
      </c>
      <c r="J325" s="321">
        <v>189.25</v>
      </c>
      <c r="K325" s="320">
        <v>185.75</v>
      </c>
      <c r="L325" s="320">
        <v>181.25</v>
      </c>
      <c r="M325" s="320">
        <v>3.48828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916.95</v>
      </c>
      <c r="D326" s="321">
        <v>912.16666666666663</v>
      </c>
      <c r="E326" s="321">
        <v>891.73333333333323</v>
      </c>
      <c r="F326" s="321">
        <v>866.51666666666665</v>
      </c>
      <c r="G326" s="321">
        <v>846.08333333333326</v>
      </c>
      <c r="H326" s="321">
        <v>937.38333333333321</v>
      </c>
      <c r="I326" s="321">
        <v>957.81666666666661</v>
      </c>
      <c r="J326" s="321">
        <v>983.03333333333319</v>
      </c>
      <c r="K326" s="320">
        <v>932.6</v>
      </c>
      <c r="L326" s="320">
        <v>886.95</v>
      </c>
      <c r="M326" s="320">
        <v>2.3955099999999998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2895.85</v>
      </c>
      <c r="D327" s="321">
        <v>2900.6166666666668</v>
      </c>
      <c r="E327" s="321">
        <v>2861.2333333333336</v>
      </c>
      <c r="F327" s="321">
        <v>2826.6166666666668</v>
      </c>
      <c r="G327" s="321">
        <v>2787.2333333333336</v>
      </c>
      <c r="H327" s="321">
        <v>2935.2333333333336</v>
      </c>
      <c r="I327" s="321">
        <v>2974.6166666666668</v>
      </c>
      <c r="J327" s="321">
        <v>3009.2333333333336</v>
      </c>
      <c r="K327" s="320">
        <v>2940</v>
      </c>
      <c r="L327" s="320">
        <v>2866</v>
      </c>
      <c r="M327" s="320">
        <v>3.5685099999999998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69143.850000000006</v>
      </c>
      <c r="D328" s="321">
        <v>69122.95</v>
      </c>
      <c r="E328" s="321">
        <v>68620.899999999994</v>
      </c>
      <c r="F328" s="321">
        <v>68097.95</v>
      </c>
      <c r="G328" s="321">
        <v>67595.899999999994</v>
      </c>
      <c r="H328" s="321">
        <v>69645.899999999994</v>
      </c>
      <c r="I328" s="321">
        <v>70147.950000000012</v>
      </c>
      <c r="J328" s="321">
        <v>70670.899999999994</v>
      </c>
      <c r="K328" s="320">
        <v>69625</v>
      </c>
      <c r="L328" s="320">
        <v>68600</v>
      </c>
      <c r="M328" s="320">
        <v>6.2780000000000002E-2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69.8</v>
      </c>
      <c r="D329" s="321">
        <v>69.266666666666666</v>
      </c>
      <c r="E329" s="321">
        <v>66.883333333333326</v>
      </c>
      <c r="F329" s="321">
        <v>63.966666666666654</v>
      </c>
      <c r="G329" s="321">
        <v>61.583333333333314</v>
      </c>
      <c r="H329" s="321">
        <v>72.183333333333337</v>
      </c>
      <c r="I329" s="321">
        <v>74.566666666666691</v>
      </c>
      <c r="J329" s="321">
        <v>77.483333333333348</v>
      </c>
      <c r="K329" s="320">
        <v>71.650000000000006</v>
      </c>
      <c r="L329" s="320">
        <v>66.349999999999994</v>
      </c>
      <c r="M329" s="320">
        <v>259.51465000000002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1312.25</v>
      </c>
      <c r="D330" s="321">
        <v>1320.3333333333333</v>
      </c>
      <c r="E330" s="321">
        <v>1301.5666666666666</v>
      </c>
      <c r="F330" s="321">
        <v>1290.8833333333334</v>
      </c>
      <c r="G330" s="321">
        <v>1272.1166666666668</v>
      </c>
      <c r="H330" s="321">
        <v>1331.0166666666664</v>
      </c>
      <c r="I330" s="321">
        <v>1349.7833333333333</v>
      </c>
      <c r="J330" s="321">
        <v>1360.4666666666662</v>
      </c>
      <c r="K330" s="320">
        <v>1339.1</v>
      </c>
      <c r="L330" s="320">
        <v>1309.6500000000001</v>
      </c>
      <c r="M330" s="320">
        <v>3.0076900000000002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327.14999999999998</v>
      </c>
      <c r="D331" s="321">
        <v>328.81666666666666</v>
      </c>
      <c r="E331" s="321">
        <v>324.33333333333331</v>
      </c>
      <c r="F331" s="321">
        <v>321.51666666666665</v>
      </c>
      <c r="G331" s="321">
        <v>317.0333333333333</v>
      </c>
      <c r="H331" s="321">
        <v>331.63333333333333</v>
      </c>
      <c r="I331" s="321">
        <v>336.11666666666667</v>
      </c>
      <c r="J331" s="321">
        <v>338.93333333333334</v>
      </c>
      <c r="K331" s="320">
        <v>333.3</v>
      </c>
      <c r="L331" s="320">
        <v>326</v>
      </c>
      <c r="M331" s="320">
        <v>1.7455499999999999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785</v>
      </c>
      <c r="D332" s="321">
        <v>780.83333333333337</v>
      </c>
      <c r="E332" s="321">
        <v>771.66666666666674</v>
      </c>
      <c r="F332" s="321">
        <v>758.33333333333337</v>
      </c>
      <c r="G332" s="321">
        <v>749.16666666666674</v>
      </c>
      <c r="H332" s="321">
        <v>794.16666666666674</v>
      </c>
      <c r="I332" s="321">
        <v>803.33333333333348</v>
      </c>
      <c r="J332" s="321">
        <v>816.66666666666674</v>
      </c>
      <c r="K332" s="320">
        <v>790</v>
      </c>
      <c r="L332" s="320">
        <v>767.5</v>
      </c>
      <c r="M332" s="320">
        <v>2.0743900000000002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115.15</v>
      </c>
      <c r="D333" s="321">
        <v>116.18333333333334</v>
      </c>
      <c r="E333" s="321">
        <v>113.86666666666667</v>
      </c>
      <c r="F333" s="321">
        <v>112.58333333333334</v>
      </c>
      <c r="G333" s="321">
        <v>110.26666666666668</v>
      </c>
      <c r="H333" s="321">
        <v>117.46666666666667</v>
      </c>
      <c r="I333" s="321">
        <v>119.78333333333333</v>
      </c>
      <c r="J333" s="321">
        <v>121.06666666666666</v>
      </c>
      <c r="K333" s="320">
        <v>118.5</v>
      </c>
      <c r="L333" s="320">
        <v>114.9</v>
      </c>
      <c r="M333" s="320">
        <v>235.47072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4656.05</v>
      </c>
      <c r="D334" s="321">
        <v>4642</v>
      </c>
      <c r="E334" s="321">
        <v>4589.05</v>
      </c>
      <c r="F334" s="321">
        <v>4522.05</v>
      </c>
      <c r="G334" s="321">
        <v>4469.1000000000004</v>
      </c>
      <c r="H334" s="321">
        <v>4709</v>
      </c>
      <c r="I334" s="321">
        <v>4761.9500000000007</v>
      </c>
      <c r="J334" s="321">
        <v>4828.95</v>
      </c>
      <c r="K334" s="320">
        <v>4694.95</v>
      </c>
      <c r="L334" s="320">
        <v>4575</v>
      </c>
      <c r="M334" s="320">
        <v>2.8719700000000001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4031.05</v>
      </c>
      <c r="D335" s="321">
        <v>4052.9500000000003</v>
      </c>
      <c r="E335" s="321">
        <v>3989.1500000000005</v>
      </c>
      <c r="F335" s="321">
        <v>3947.2500000000005</v>
      </c>
      <c r="G335" s="321">
        <v>3883.4500000000007</v>
      </c>
      <c r="H335" s="321">
        <v>4094.8500000000004</v>
      </c>
      <c r="I335" s="321">
        <v>4158.6500000000005</v>
      </c>
      <c r="J335" s="321">
        <v>4200.55</v>
      </c>
      <c r="K335" s="320">
        <v>4116.75</v>
      </c>
      <c r="L335" s="320">
        <v>4011.05</v>
      </c>
      <c r="M335" s="320">
        <v>1.33402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1540.85</v>
      </c>
      <c r="D336" s="321">
        <v>1542.3500000000001</v>
      </c>
      <c r="E336" s="321">
        <v>1527.0000000000002</v>
      </c>
      <c r="F336" s="321">
        <v>1513.15</v>
      </c>
      <c r="G336" s="321">
        <v>1497.8000000000002</v>
      </c>
      <c r="H336" s="321">
        <v>1556.2000000000003</v>
      </c>
      <c r="I336" s="321">
        <v>1571.5500000000002</v>
      </c>
      <c r="J336" s="321">
        <v>1585.4000000000003</v>
      </c>
      <c r="K336" s="320">
        <v>1557.7</v>
      </c>
      <c r="L336" s="320">
        <v>1528.5</v>
      </c>
      <c r="M336" s="320">
        <v>2.0171299999999999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39.450000000000003</v>
      </c>
      <c r="D337" s="321">
        <v>39.700000000000003</v>
      </c>
      <c r="E337" s="321">
        <v>39.050000000000004</v>
      </c>
      <c r="F337" s="321">
        <v>38.65</v>
      </c>
      <c r="G337" s="321">
        <v>38</v>
      </c>
      <c r="H337" s="321">
        <v>40.100000000000009</v>
      </c>
      <c r="I337" s="321">
        <v>40.750000000000014</v>
      </c>
      <c r="J337" s="321">
        <v>41.150000000000013</v>
      </c>
      <c r="K337" s="320">
        <v>40.35</v>
      </c>
      <c r="L337" s="320">
        <v>39.299999999999997</v>
      </c>
      <c r="M337" s="320">
        <v>32.059890000000003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70.150000000000006</v>
      </c>
      <c r="D338" s="321">
        <v>70.666666666666671</v>
      </c>
      <c r="E338" s="321">
        <v>69.083333333333343</v>
      </c>
      <c r="F338" s="321">
        <v>68.016666666666666</v>
      </c>
      <c r="G338" s="321">
        <v>66.433333333333337</v>
      </c>
      <c r="H338" s="321">
        <v>71.733333333333348</v>
      </c>
      <c r="I338" s="321">
        <v>73.316666666666691</v>
      </c>
      <c r="J338" s="321">
        <v>74.383333333333354</v>
      </c>
      <c r="K338" s="320">
        <v>72.25</v>
      </c>
      <c r="L338" s="320">
        <v>69.599999999999994</v>
      </c>
      <c r="M338" s="320">
        <v>37.280270000000002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587.5</v>
      </c>
      <c r="D339" s="321">
        <v>588.76666666666665</v>
      </c>
      <c r="E339" s="321">
        <v>581.73333333333335</v>
      </c>
      <c r="F339" s="321">
        <v>575.9666666666667</v>
      </c>
      <c r="G339" s="321">
        <v>568.93333333333339</v>
      </c>
      <c r="H339" s="321">
        <v>594.5333333333333</v>
      </c>
      <c r="I339" s="321">
        <v>601.56666666666661</v>
      </c>
      <c r="J339" s="321">
        <v>607.33333333333326</v>
      </c>
      <c r="K339" s="320">
        <v>595.79999999999995</v>
      </c>
      <c r="L339" s="320">
        <v>583</v>
      </c>
      <c r="M339" s="320">
        <v>0.35763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18187.75</v>
      </c>
      <c r="D340" s="321">
        <v>18089.766666666666</v>
      </c>
      <c r="E340" s="321">
        <v>17930.083333333332</v>
      </c>
      <c r="F340" s="321">
        <v>17672.416666666664</v>
      </c>
      <c r="G340" s="321">
        <v>17512.73333333333</v>
      </c>
      <c r="H340" s="321">
        <v>18347.433333333334</v>
      </c>
      <c r="I340" s="321">
        <v>18507.116666666669</v>
      </c>
      <c r="J340" s="321">
        <v>18764.783333333336</v>
      </c>
      <c r="K340" s="320">
        <v>18249.45</v>
      </c>
      <c r="L340" s="320">
        <v>17832.099999999999</v>
      </c>
      <c r="M340" s="320">
        <v>1.08707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98.9</v>
      </c>
      <c r="D341" s="321">
        <v>100.06666666666666</v>
      </c>
      <c r="E341" s="321">
        <v>96.133333333333326</v>
      </c>
      <c r="F341" s="321">
        <v>93.36666666666666</v>
      </c>
      <c r="G341" s="321">
        <v>89.433333333333323</v>
      </c>
      <c r="H341" s="321">
        <v>102.83333333333333</v>
      </c>
      <c r="I341" s="321">
        <v>106.76666666666667</v>
      </c>
      <c r="J341" s="321">
        <v>109.53333333333333</v>
      </c>
      <c r="K341" s="320">
        <v>104</v>
      </c>
      <c r="L341" s="320">
        <v>97.3</v>
      </c>
      <c r="M341" s="320">
        <v>27.202359999999999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62.2</v>
      </c>
      <c r="D342" s="321">
        <v>62.966666666666669</v>
      </c>
      <c r="E342" s="321">
        <v>61.13333333333334</v>
      </c>
      <c r="F342" s="321">
        <v>60.06666666666667</v>
      </c>
      <c r="G342" s="321">
        <v>58.233333333333341</v>
      </c>
      <c r="H342" s="321">
        <v>64.033333333333331</v>
      </c>
      <c r="I342" s="321">
        <v>65.866666666666674</v>
      </c>
      <c r="J342" s="321">
        <v>66.933333333333337</v>
      </c>
      <c r="K342" s="320">
        <v>64.8</v>
      </c>
      <c r="L342" s="320">
        <v>61.9</v>
      </c>
      <c r="M342" s="320">
        <v>42.925249999999998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706.25</v>
      </c>
      <c r="D343" s="321">
        <v>706.44999999999993</v>
      </c>
      <c r="E343" s="321">
        <v>695.94999999999982</v>
      </c>
      <c r="F343" s="321">
        <v>685.64999999999986</v>
      </c>
      <c r="G343" s="321">
        <v>675.14999999999975</v>
      </c>
      <c r="H343" s="321">
        <v>716.74999999999989</v>
      </c>
      <c r="I343" s="321">
        <v>727.25000000000011</v>
      </c>
      <c r="J343" s="321">
        <v>737.55</v>
      </c>
      <c r="K343" s="320">
        <v>716.95</v>
      </c>
      <c r="L343" s="320">
        <v>696.15</v>
      </c>
      <c r="M343" s="320">
        <v>1.69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35.549999999999997</v>
      </c>
      <c r="D344" s="321">
        <v>36.050000000000004</v>
      </c>
      <c r="E344" s="321">
        <v>34.500000000000007</v>
      </c>
      <c r="F344" s="321">
        <v>33.450000000000003</v>
      </c>
      <c r="G344" s="321">
        <v>31.900000000000006</v>
      </c>
      <c r="H344" s="321">
        <v>37.100000000000009</v>
      </c>
      <c r="I344" s="321">
        <v>38.650000000000006</v>
      </c>
      <c r="J344" s="321">
        <v>39.70000000000001</v>
      </c>
      <c r="K344" s="320">
        <v>37.6</v>
      </c>
      <c r="L344" s="320">
        <v>35</v>
      </c>
      <c r="M344" s="320">
        <v>381.14962000000003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114.95</v>
      </c>
      <c r="D345" s="321">
        <v>115.14999999999999</v>
      </c>
      <c r="E345" s="321">
        <v>114.09999999999998</v>
      </c>
      <c r="F345" s="321">
        <v>113.24999999999999</v>
      </c>
      <c r="G345" s="321">
        <v>112.19999999999997</v>
      </c>
      <c r="H345" s="321">
        <v>115.99999999999999</v>
      </c>
      <c r="I345" s="321">
        <v>117.05</v>
      </c>
      <c r="J345" s="321">
        <v>117.89999999999999</v>
      </c>
      <c r="K345" s="320">
        <v>116.2</v>
      </c>
      <c r="L345" s="320">
        <v>114.3</v>
      </c>
      <c r="M345" s="320">
        <v>2.7591800000000002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2064.65</v>
      </c>
      <c r="D346" s="321">
        <v>2079.2000000000003</v>
      </c>
      <c r="E346" s="321">
        <v>2020.4500000000007</v>
      </c>
      <c r="F346" s="321">
        <v>1976.2500000000005</v>
      </c>
      <c r="G346" s="321">
        <v>1917.5000000000009</v>
      </c>
      <c r="H346" s="321">
        <v>2123.4000000000005</v>
      </c>
      <c r="I346" s="321">
        <v>2182.1499999999996</v>
      </c>
      <c r="J346" s="321">
        <v>2226.3500000000004</v>
      </c>
      <c r="K346" s="320">
        <v>2137.9499999999998</v>
      </c>
      <c r="L346" s="320">
        <v>2035</v>
      </c>
      <c r="M346" s="320">
        <v>0.11847000000000001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80.95</v>
      </c>
      <c r="D347" s="321">
        <v>81.88333333333334</v>
      </c>
      <c r="E347" s="321">
        <v>79.466666666666683</v>
      </c>
      <c r="F347" s="321">
        <v>77.983333333333348</v>
      </c>
      <c r="G347" s="321">
        <v>75.566666666666691</v>
      </c>
      <c r="H347" s="321">
        <v>83.366666666666674</v>
      </c>
      <c r="I347" s="321">
        <v>85.783333333333331</v>
      </c>
      <c r="J347" s="321">
        <v>87.266666666666666</v>
      </c>
      <c r="K347" s="320">
        <v>84.3</v>
      </c>
      <c r="L347" s="320">
        <v>80.400000000000006</v>
      </c>
      <c r="M347" s="320">
        <v>226.62085999999999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166.9</v>
      </c>
      <c r="D348" s="321">
        <v>168.01666666666668</v>
      </c>
      <c r="E348" s="321">
        <v>165.33333333333337</v>
      </c>
      <c r="F348" s="321">
        <v>163.76666666666668</v>
      </c>
      <c r="G348" s="321">
        <v>161.08333333333337</v>
      </c>
      <c r="H348" s="321">
        <v>169.58333333333337</v>
      </c>
      <c r="I348" s="321">
        <v>172.26666666666671</v>
      </c>
      <c r="J348" s="321">
        <v>173.83333333333337</v>
      </c>
      <c r="K348" s="320">
        <v>170.7</v>
      </c>
      <c r="L348" s="320">
        <v>166.45</v>
      </c>
      <c r="M348" s="320">
        <v>38.932470000000002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225.8</v>
      </c>
      <c r="D349" s="321">
        <v>226.93333333333331</v>
      </c>
      <c r="E349" s="321">
        <v>223.86666666666662</v>
      </c>
      <c r="F349" s="321">
        <v>221.93333333333331</v>
      </c>
      <c r="G349" s="321">
        <v>218.86666666666662</v>
      </c>
      <c r="H349" s="321">
        <v>228.86666666666662</v>
      </c>
      <c r="I349" s="321">
        <v>231.93333333333328</v>
      </c>
      <c r="J349" s="321">
        <v>233.86666666666662</v>
      </c>
      <c r="K349" s="320">
        <v>230</v>
      </c>
      <c r="L349" s="320">
        <v>225</v>
      </c>
      <c r="M349" s="320">
        <v>4.1355300000000002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160.44999999999999</v>
      </c>
      <c r="D350" s="321">
        <v>161.1</v>
      </c>
      <c r="E350" s="321">
        <v>159.19999999999999</v>
      </c>
      <c r="F350" s="321">
        <v>157.94999999999999</v>
      </c>
      <c r="G350" s="321">
        <v>156.04999999999998</v>
      </c>
      <c r="H350" s="321">
        <v>162.35</v>
      </c>
      <c r="I350" s="321">
        <v>164.25000000000003</v>
      </c>
      <c r="J350" s="321">
        <v>165.5</v>
      </c>
      <c r="K350" s="320">
        <v>163</v>
      </c>
      <c r="L350" s="320">
        <v>159.85</v>
      </c>
      <c r="M350" s="320">
        <v>99.225639999999999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966.35</v>
      </c>
      <c r="D351" s="321">
        <v>969.55000000000007</v>
      </c>
      <c r="E351" s="321">
        <v>952.70000000000016</v>
      </c>
      <c r="F351" s="321">
        <v>939.05000000000007</v>
      </c>
      <c r="G351" s="321">
        <v>922.20000000000016</v>
      </c>
      <c r="H351" s="321">
        <v>983.20000000000016</v>
      </c>
      <c r="I351" s="321">
        <v>1000.0500000000001</v>
      </c>
      <c r="J351" s="321">
        <v>1013.7000000000002</v>
      </c>
      <c r="K351" s="320">
        <v>986.4</v>
      </c>
      <c r="L351" s="320">
        <v>955.9</v>
      </c>
      <c r="M351" s="320">
        <v>4.8383599999999998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3485.65</v>
      </c>
      <c r="D352" s="321">
        <v>3503.5166666666664</v>
      </c>
      <c r="E352" s="321">
        <v>3462.1333333333328</v>
      </c>
      <c r="F352" s="321">
        <v>3438.6166666666663</v>
      </c>
      <c r="G352" s="321">
        <v>3397.2333333333327</v>
      </c>
      <c r="H352" s="321">
        <v>3527.0333333333328</v>
      </c>
      <c r="I352" s="321">
        <v>3568.4166666666661</v>
      </c>
      <c r="J352" s="321">
        <v>3591.9333333333329</v>
      </c>
      <c r="K352" s="320">
        <v>3544.9</v>
      </c>
      <c r="L352" s="320">
        <v>3480</v>
      </c>
      <c r="M352" s="320">
        <v>0.42995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238.9</v>
      </c>
      <c r="D353" s="321">
        <v>241.13333333333333</v>
      </c>
      <c r="E353" s="321">
        <v>234.86666666666665</v>
      </c>
      <c r="F353" s="321">
        <v>230.83333333333331</v>
      </c>
      <c r="G353" s="321">
        <v>224.56666666666663</v>
      </c>
      <c r="H353" s="321">
        <v>245.16666666666666</v>
      </c>
      <c r="I353" s="321">
        <v>251.43333333333331</v>
      </c>
      <c r="J353" s="321">
        <v>255.46666666666667</v>
      </c>
      <c r="K353" s="320">
        <v>247.4</v>
      </c>
      <c r="L353" s="320">
        <v>237.1</v>
      </c>
      <c r="M353" s="320">
        <v>22.048559999999998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174</v>
      </c>
      <c r="D354" s="321">
        <v>174.66666666666666</v>
      </c>
      <c r="E354" s="321">
        <v>173.0333333333333</v>
      </c>
      <c r="F354" s="321">
        <v>172.06666666666663</v>
      </c>
      <c r="G354" s="321">
        <v>170.43333333333328</v>
      </c>
      <c r="H354" s="321">
        <v>175.63333333333333</v>
      </c>
      <c r="I354" s="321">
        <v>177.26666666666671</v>
      </c>
      <c r="J354" s="321">
        <v>178.23333333333335</v>
      </c>
      <c r="K354" s="320">
        <v>176.3</v>
      </c>
      <c r="L354" s="320">
        <v>173.7</v>
      </c>
      <c r="M354" s="320">
        <v>102.67952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332.05</v>
      </c>
      <c r="D355" s="321">
        <v>330.34999999999997</v>
      </c>
      <c r="E355" s="321">
        <v>326.74999999999994</v>
      </c>
      <c r="F355" s="321">
        <v>321.45</v>
      </c>
      <c r="G355" s="321">
        <v>317.84999999999997</v>
      </c>
      <c r="H355" s="321">
        <v>335.64999999999992</v>
      </c>
      <c r="I355" s="321">
        <v>339.24999999999994</v>
      </c>
      <c r="J355" s="321">
        <v>344.5499999999999</v>
      </c>
      <c r="K355" s="320">
        <v>333.95</v>
      </c>
      <c r="L355" s="320">
        <v>325.05</v>
      </c>
      <c r="M355" s="320">
        <v>1.83127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45872.4</v>
      </c>
      <c r="D356" s="321">
        <v>45804.15</v>
      </c>
      <c r="E356" s="321">
        <v>45608.3</v>
      </c>
      <c r="F356" s="321">
        <v>45344.200000000004</v>
      </c>
      <c r="G356" s="321">
        <v>45148.350000000006</v>
      </c>
      <c r="H356" s="321">
        <v>46068.25</v>
      </c>
      <c r="I356" s="321">
        <v>46264.099999999991</v>
      </c>
      <c r="J356" s="321">
        <v>46528.2</v>
      </c>
      <c r="K356" s="320">
        <v>46000</v>
      </c>
      <c r="L356" s="320">
        <v>45540.05</v>
      </c>
      <c r="M356" s="320">
        <v>8.1540000000000001E-2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118.2</v>
      </c>
      <c r="D357" s="321">
        <v>118.91666666666667</v>
      </c>
      <c r="E357" s="321">
        <v>117.03333333333335</v>
      </c>
      <c r="F357" s="321">
        <v>115.86666666666667</v>
      </c>
      <c r="G357" s="321">
        <v>113.98333333333335</v>
      </c>
      <c r="H357" s="321">
        <v>120.08333333333334</v>
      </c>
      <c r="I357" s="321">
        <v>121.96666666666667</v>
      </c>
      <c r="J357" s="321">
        <v>123.13333333333334</v>
      </c>
      <c r="K357" s="320">
        <v>120.8</v>
      </c>
      <c r="L357" s="320">
        <v>117.75</v>
      </c>
      <c r="M357" s="320">
        <v>11.42193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2173.35</v>
      </c>
      <c r="D358" s="321">
        <v>2195.7666666666669</v>
      </c>
      <c r="E358" s="321">
        <v>2143.6333333333337</v>
      </c>
      <c r="F358" s="321">
        <v>2113.916666666667</v>
      </c>
      <c r="G358" s="321">
        <v>2061.7833333333338</v>
      </c>
      <c r="H358" s="321">
        <v>2225.4833333333336</v>
      </c>
      <c r="I358" s="321">
        <v>2277.6166666666668</v>
      </c>
      <c r="J358" s="321">
        <v>2307.3333333333335</v>
      </c>
      <c r="K358" s="320">
        <v>2247.9</v>
      </c>
      <c r="L358" s="320">
        <v>2166.0500000000002</v>
      </c>
      <c r="M358" s="320">
        <v>3.1277499999999998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4027.4</v>
      </c>
      <c r="D359" s="321">
        <v>4041.4666666666667</v>
      </c>
      <c r="E359" s="321">
        <v>3942.9333333333334</v>
      </c>
      <c r="F359" s="321">
        <v>3858.4666666666667</v>
      </c>
      <c r="G359" s="321">
        <v>3759.9333333333334</v>
      </c>
      <c r="H359" s="321">
        <v>4125.9333333333334</v>
      </c>
      <c r="I359" s="321">
        <v>4224.4666666666672</v>
      </c>
      <c r="J359" s="321">
        <v>4308.9333333333334</v>
      </c>
      <c r="K359" s="320">
        <v>4140</v>
      </c>
      <c r="L359" s="320">
        <v>3957</v>
      </c>
      <c r="M359" s="320">
        <v>2.4897800000000001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206.65</v>
      </c>
      <c r="D360" s="321">
        <v>207.54999999999998</v>
      </c>
      <c r="E360" s="321">
        <v>205.24999999999997</v>
      </c>
      <c r="F360" s="321">
        <v>203.85</v>
      </c>
      <c r="G360" s="321">
        <v>201.54999999999998</v>
      </c>
      <c r="H360" s="321">
        <v>208.94999999999996</v>
      </c>
      <c r="I360" s="321">
        <v>211.24999999999997</v>
      </c>
      <c r="J360" s="321">
        <v>212.64999999999995</v>
      </c>
      <c r="K360" s="320">
        <v>209.85</v>
      </c>
      <c r="L360" s="320">
        <v>206.15</v>
      </c>
      <c r="M360" s="320">
        <v>18.010000000000002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118.85</v>
      </c>
      <c r="D361" s="321">
        <v>118.85000000000001</v>
      </c>
      <c r="E361" s="321">
        <v>118.30000000000001</v>
      </c>
      <c r="F361" s="321">
        <v>117.75</v>
      </c>
      <c r="G361" s="321">
        <v>117.2</v>
      </c>
      <c r="H361" s="321">
        <v>119.40000000000002</v>
      </c>
      <c r="I361" s="321">
        <v>119.95</v>
      </c>
      <c r="J361" s="321">
        <v>120.50000000000003</v>
      </c>
      <c r="K361" s="320">
        <v>119.4</v>
      </c>
      <c r="L361" s="320">
        <v>118.3</v>
      </c>
      <c r="M361" s="320">
        <v>23.53294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4348.25</v>
      </c>
      <c r="D362" s="321">
        <v>4383.45</v>
      </c>
      <c r="E362" s="321">
        <v>4298.8999999999996</v>
      </c>
      <c r="F362" s="321">
        <v>4249.55</v>
      </c>
      <c r="G362" s="321">
        <v>4165</v>
      </c>
      <c r="H362" s="321">
        <v>4432.7999999999993</v>
      </c>
      <c r="I362" s="321">
        <v>4517.3500000000004</v>
      </c>
      <c r="J362" s="321">
        <v>4566.6999999999989</v>
      </c>
      <c r="K362" s="320">
        <v>4468</v>
      </c>
      <c r="L362" s="320">
        <v>4334.1000000000004</v>
      </c>
      <c r="M362" s="320">
        <v>0.30912000000000001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14348.85</v>
      </c>
      <c r="D363" s="321">
        <v>14339.299999999997</v>
      </c>
      <c r="E363" s="321">
        <v>14240.599999999995</v>
      </c>
      <c r="F363" s="321">
        <v>14132.349999999997</v>
      </c>
      <c r="G363" s="321">
        <v>14033.649999999994</v>
      </c>
      <c r="H363" s="321">
        <v>14447.549999999996</v>
      </c>
      <c r="I363" s="321">
        <v>14546.249999999996</v>
      </c>
      <c r="J363" s="321">
        <v>14654.499999999996</v>
      </c>
      <c r="K363" s="320">
        <v>14438</v>
      </c>
      <c r="L363" s="320">
        <v>14231.05</v>
      </c>
      <c r="M363" s="320">
        <v>9.511E-2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4196.3999999999996</v>
      </c>
      <c r="D364" s="321">
        <v>4227.3166666666666</v>
      </c>
      <c r="E364" s="321">
        <v>4157.083333333333</v>
      </c>
      <c r="F364" s="321">
        <v>4117.7666666666664</v>
      </c>
      <c r="G364" s="321">
        <v>4047.5333333333328</v>
      </c>
      <c r="H364" s="321">
        <v>4266.6333333333332</v>
      </c>
      <c r="I364" s="321">
        <v>4336.8666666666668</v>
      </c>
      <c r="J364" s="321">
        <v>4376.1833333333334</v>
      </c>
      <c r="K364" s="320">
        <v>4297.55</v>
      </c>
      <c r="L364" s="320">
        <v>4188</v>
      </c>
      <c r="M364" s="320">
        <v>6.9330000000000003E-2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1019.15</v>
      </c>
      <c r="D365" s="321">
        <v>1017.4666666666667</v>
      </c>
      <c r="E365" s="321">
        <v>1002.9333333333334</v>
      </c>
      <c r="F365" s="321">
        <v>986.7166666666667</v>
      </c>
      <c r="G365" s="321">
        <v>972.18333333333339</v>
      </c>
      <c r="H365" s="321">
        <v>1033.6833333333334</v>
      </c>
      <c r="I365" s="321">
        <v>1048.2166666666667</v>
      </c>
      <c r="J365" s="321">
        <v>1064.4333333333334</v>
      </c>
      <c r="K365" s="320">
        <v>1032</v>
      </c>
      <c r="L365" s="320">
        <v>1001.25</v>
      </c>
      <c r="M365" s="320">
        <v>1.8313900000000001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2426.4</v>
      </c>
      <c r="D366" s="321">
        <v>2415.4500000000003</v>
      </c>
      <c r="E366" s="321">
        <v>2391.5000000000005</v>
      </c>
      <c r="F366" s="321">
        <v>2356.6000000000004</v>
      </c>
      <c r="G366" s="321">
        <v>2332.6500000000005</v>
      </c>
      <c r="H366" s="321">
        <v>2450.3500000000004</v>
      </c>
      <c r="I366" s="321">
        <v>2474.3000000000002</v>
      </c>
      <c r="J366" s="321">
        <v>2509.2000000000003</v>
      </c>
      <c r="K366" s="320">
        <v>2439.4</v>
      </c>
      <c r="L366" s="320">
        <v>2380.5500000000002</v>
      </c>
      <c r="M366" s="320">
        <v>3.1694300000000002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2878.4</v>
      </c>
      <c r="D367" s="321">
        <v>2881.8833333333332</v>
      </c>
      <c r="E367" s="321">
        <v>2850.5166666666664</v>
      </c>
      <c r="F367" s="321">
        <v>2822.6333333333332</v>
      </c>
      <c r="G367" s="321">
        <v>2791.2666666666664</v>
      </c>
      <c r="H367" s="321">
        <v>2909.7666666666664</v>
      </c>
      <c r="I367" s="321">
        <v>2941.1333333333332</v>
      </c>
      <c r="J367" s="321">
        <v>2969.0166666666664</v>
      </c>
      <c r="K367" s="320">
        <v>2913.25</v>
      </c>
      <c r="L367" s="320">
        <v>2854</v>
      </c>
      <c r="M367" s="320">
        <v>1.77013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35.4</v>
      </c>
      <c r="D368" s="321">
        <v>35.616666666666667</v>
      </c>
      <c r="E368" s="321">
        <v>35.133333333333333</v>
      </c>
      <c r="F368" s="321">
        <v>34.866666666666667</v>
      </c>
      <c r="G368" s="321">
        <v>34.383333333333333</v>
      </c>
      <c r="H368" s="321">
        <v>35.883333333333333</v>
      </c>
      <c r="I368" s="321">
        <v>36.366666666666667</v>
      </c>
      <c r="J368" s="321">
        <v>36.633333333333333</v>
      </c>
      <c r="K368" s="320">
        <v>36.1</v>
      </c>
      <c r="L368" s="320">
        <v>35.35</v>
      </c>
      <c r="M368" s="320">
        <v>290.66595999999998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394.5</v>
      </c>
      <c r="D369" s="321">
        <v>395.56666666666666</v>
      </c>
      <c r="E369" s="321">
        <v>391.93333333333334</v>
      </c>
      <c r="F369" s="321">
        <v>389.36666666666667</v>
      </c>
      <c r="G369" s="321">
        <v>385.73333333333335</v>
      </c>
      <c r="H369" s="321">
        <v>398.13333333333333</v>
      </c>
      <c r="I369" s="321">
        <v>401.76666666666665</v>
      </c>
      <c r="J369" s="321">
        <v>404.33333333333331</v>
      </c>
      <c r="K369" s="320">
        <v>399.2</v>
      </c>
      <c r="L369" s="320">
        <v>393</v>
      </c>
      <c r="M369" s="320">
        <v>0.87763000000000002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264.05</v>
      </c>
      <c r="D370" s="321">
        <v>264.13333333333333</v>
      </c>
      <c r="E370" s="321">
        <v>260.01666666666665</v>
      </c>
      <c r="F370" s="321">
        <v>255.98333333333335</v>
      </c>
      <c r="G370" s="321">
        <v>251.86666666666667</v>
      </c>
      <c r="H370" s="321">
        <v>268.16666666666663</v>
      </c>
      <c r="I370" s="321">
        <v>272.2833333333333</v>
      </c>
      <c r="J370" s="321">
        <v>276.31666666666661</v>
      </c>
      <c r="K370" s="320">
        <v>268.25</v>
      </c>
      <c r="L370" s="320">
        <v>260.10000000000002</v>
      </c>
      <c r="M370" s="320">
        <v>5.2680499999999997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2520.1</v>
      </c>
      <c r="D371" s="321">
        <v>2605.4500000000003</v>
      </c>
      <c r="E371" s="321">
        <v>2390.9000000000005</v>
      </c>
      <c r="F371" s="321">
        <v>2261.7000000000003</v>
      </c>
      <c r="G371" s="321">
        <v>2047.1500000000005</v>
      </c>
      <c r="H371" s="321">
        <v>2734.6500000000005</v>
      </c>
      <c r="I371" s="321">
        <v>2949.2000000000007</v>
      </c>
      <c r="J371" s="321">
        <v>3078.4000000000005</v>
      </c>
      <c r="K371" s="320">
        <v>2820</v>
      </c>
      <c r="L371" s="320">
        <v>2476.25</v>
      </c>
      <c r="M371" s="320">
        <v>23.71341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898.2</v>
      </c>
      <c r="D372" s="321">
        <v>899.30000000000007</v>
      </c>
      <c r="E372" s="321">
        <v>890.50000000000011</v>
      </c>
      <c r="F372" s="321">
        <v>882.80000000000007</v>
      </c>
      <c r="G372" s="321">
        <v>874.00000000000011</v>
      </c>
      <c r="H372" s="321">
        <v>907.00000000000011</v>
      </c>
      <c r="I372" s="321">
        <v>915.80000000000007</v>
      </c>
      <c r="J372" s="321">
        <v>923.50000000000011</v>
      </c>
      <c r="K372" s="320">
        <v>908.1</v>
      </c>
      <c r="L372" s="320">
        <v>891.6</v>
      </c>
      <c r="M372" s="320">
        <v>0.12354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2609.4499999999998</v>
      </c>
      <c r="D373" s="321">
        <v>2607.7999999999997</v>
      </c>
      <c r="E373" s="321">
        <v>2576.6499999999996</v>
      </c>
      <c r="F373" s="321">
        <v>2543.85</v>
      </c>
      <c r="G373" s="321">
        <v>2512.6999999999998</v>
      </c>
      <c r="H373" s="321">
        <v>2640.5999999999995</v>
      </c>
      <c r="I373" s="321">
        <v>2671.75</v>
      </c>
      <c r="J373" s="321">
        <v>2704.5499999999993</v>
      </c>
      <c r="K373" s="320">
        <v>2638.95</v>
      </c>
      <c r="L373" s="320">
        <v>2575</v>
      </c>
      <c r="M373" s="320">
        <v>0.93594999999999995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330.55</v>
      </c>
      <c r="D374" s="321">
        <v>329.7</v>
      </c>
      <c r="E374" s="321">
        <v>324.39999999999998</v>
      </c>
      <c r="F374" s="321">
        <v>318.25</v>
      </c>
      <c r="G374" s="321">
        <v>312.95</v>
      </c>
      <c r="H374" s="321">
        <v>335.84999999999997</v>
      </c>
      <c r="I374" s="321">
        <v>341.15000000000003</v>
      </c>
      <c r="J374" s="321">
        <v>347.29999999999995</v>
      </c>
      <c r="K374" s="320">
        <v>335</v>
      </c>
      <c r="L374" s="320">
        <v>323.55</v>
      </c>
      <c r="M374" s="320">
        <v>48.345709999999997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225.45</v>
      </c>
      <c r="D375" s="321">
        <v>226.7833333333333</v>
      </c>
      <c r="E375" s="321">
        <v>223.36666666666662</v>
      </c>
      <c r="F375" s="321">
        <v>221.2833333333333</v>
      </c>
      <c r="G375" s="321">
        <v>217.86666666666662</v>
      </c>
      <c r="H375" s="321">
        <v>228.86666666666662</v>
      </c>
      <c r="I375" s="321">
        <v>232.2833333333333</v>
      </c>
      <c r="J375" s="321">
        <v>234.36666666666662</v>
      </c>
      <c r="K375" s="320">
        <v>230.2</v>
      </c>
      <c r="L375" s="320">
        <v>224.7</v>
      </c>
      <c r="M375" s="320">
        <v>90.241870000000006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3236.1</v>
      </c>
      <c r="D376" s="321">
        <v>3267.0166666666664</v>
      </c>
      <c r="E376" s="321">
        <v>3194.083333333333</v>
      </c>
      <c r="F376" s="321">
        <v>3152.0666666666666</v>
      </c>
      <c r="G376" s="321">
        <v>3079.1333333333332</v>
      </c>
      <c r="H376" s="321">
        <v>3309.0333333333328</v>
      </c>
      <c r="I376" s="321">
        <v>3381.9666666666662</v>
      </c>
      <c r="J376" s="321">
        <v>3423.9833333333327</v>
      </c>
      <c r="K376" s="320">
        <v>3339.95</v>
      </c>
      <c r="L376" s="320">
        <v>3225</v>
      </c>
      <c r="M376" s="320">
        <v>0.29271999999999998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420.85</v>
      </c>
      <c r="D377" s="321">
        <v>421.91666666666669</v>
      </c>
      <c r="E377" s="321">
        <v>414.93333333333339</v>
      </c>
      <c r="F377" s="321">
        <v>409.01666666666671</v>
      </c>
      <c r="G377" s="321">
        <v>402.03333333333342</v>
      </c>
      <c r="H377" s="321">
        <v>427.83333333333337</v>
      </c>
      <c r="I377" s="321">
        <v>434.81666666666661</v>
      </c>
      <c r="J377" s="321">
        <v>440.73333333333335</v>
      </c>
      <c r="K377" s="320">
        <v>428.9</v>
      </c>
      <c r="L377" s="320">
        <v>416</v>
      </c>
      <c r="M377" s="320">
        <v>9.6825500000000009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487.65</v>
      </c>
      <c r="D378" s="321">
        <v>488.4666666666667</v>
      </c>
      <c r="E378" s="321">
        <v>484.18333333333339</v>
      </c>
      <c r="F378" s="321">
        <v>480.7166666666667</v>
      </c>
      <c r="G378" s="321">
        <v>476.43333333333339</v>
      </c>
      <c r="H378" s="321">
        <v>491.93333333333339</v>
      </c>
      <c r="I378" s="321">
        <v>496.2166666666667</v>
      </c>
      <c r="J378" s="321">
        <v>499.68333333333339</v>
      </c>
      <c r="K378" s="320">
        <v>492.75</v>
      </c>
      <c r="L378" s="320">
        <v>485</v>
      </c>
      <c r="M378" s="320">
        <v>4.9184900000000003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688</v>
      </c>
      <c r="D379" s="321">
        <v>691.76666666666677</v>
      </c>
      <c r="E379" s="321">
        <v>678.68333333333351</v>
      </c>
      <c r="F379" s="321">
        <v>669.36666666666679</v>
      </c>
      <c r="G379" s="321">
        <v>656.28333333333353</v>
      </c>
      <c r="H379" s="321">
        <v>701.08333333333348</v>
      </c>
      <c r="I379" s="321">
        <v>714.16666666666674</v>
      </c>
      <c r="J379" s="321">
        <v>723.48333333333346</v>
      </c>
      <c r="K379" s="320">
        <v>704.85</v>
      </c>
      <c r="L379" s="320">
        <v>682.45</v>
      </c>
      <c r="M379" s="320">
        <v>1.74488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116.7</v>
      </c>
      <c r="D380" s="321">
        <v>117.36666666666667</v>
      </c>
      <c r="E380" s="321">
        <v>115.33333333333334</v>
      </c>
      <c r="F380" s="321">
        <v>113.96666666666667</v>
      </c>
      <c r="G380" s="321">
        <v>111.93333333333334</v>
      </c>
      <c r="H380" s="321">
        <v>118.73333333333335</v>
      </c>
      <c r="I380" s="321">
        <v>120.76666666666668</v>
      </c>
      <c r="J380" s="321">
        <v>122.13333333333335</v>
      </c>
      <c r="K380" s="320">
        <v>119.4</v>
      </c>
      <c r="L380" s="320">
        <v>116</v>
      </c>
      <c r="M380" s="320">
        <v>2.1632799999999999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1771.15</v>
      </c>
      <c r="D381" s="321">
        <v>1781.3000000000002</v>
      </c>
      <c r="E381" s="321">
        <v>1751.1500000000003</v>
      </c>
      <c r="F381" s="321">
        <v>1731.15</v>
      </c>
      <c r="G381" s="321">
        <v>1701.0000000000002</v>
      </c>
      <c r="H381" s="321">
        <v>1801.3000000000004</v>
      </c>
      <c r="I381" s="321">
        <v>1831.45</v>
      </c>
      <c r="J381" s="321">
        <v>1851.4500000000005</v>
      </c>
      <c r="K381" s="320">
        <v>1811.45</v>
      </c>
      <c r="L381" s="320">
        <v>1761.3</v>
      </c>
      <c r="M381" s="320">
        <v>3.5603699999999998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661.95</v>
      </c>
      <c r="D382" s="321">
        <v>664.65</v>
      </c>
      <c r="E382" s="321">
        <v>642.34999999999991</v>
      </c>
      <c r="F382" s="321">
        <v>622.74999999999989</v>
      </c>
      <c r="G382" s="321">
        <v>600.44999999999982</v>
      </c>
      <c r="H382" s="321">
        <v>684.25</v>
      </c>
      <c r="I382" s="321">
        <v>706.55</v>
      </c>
      <c r="J382" s="321">
        <v>726.15000000000009</v>
      </c>
      <c r="K382" s="320">
        <v>686.95</v>
      </c>
      <c r="L382" s="320">
        <v>645.04999999999995</v>
      </c>
      <c r="M382" s="320">
        <v>1.94845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891.55</v>
      </c>
      <c r="D383" s="321">
        <v>894.68333333333339</v>
      </c>
      <c r="E383" s="321">
        <v>886.36666666666679</v>
      </c>
      <c r="F383" s="321">
        <v>881.18333333333339</v>
      </c>
      <c r="G383" s="321">
        <v>872.86666666666679</v>
      </c>
      <c r="H383" s="321">
        <v>899.86666666666679</v>
      </c>
      <c r="I383" s="321">
        <v>908.18333333333339</v>
      </c>
      <c r="J383" s="321">
        <v>913.36666666666679</v>
      </c>
      <c r="K383" s="320">
        <v>903</v>
      </c>
      <c r="L383" s="320">
        <v>889.5</v>
      </c>
      <c r="M383" s="320">
        <v>1.43154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116.95</v>
      </c>
      <c r="D384" s="321">
        <v>117.93333333333334</v>
      </c>
      <c r="E384" s="321">
        <v>115.01666666666668</v>
      </c>
      <c r="F384" s="321">
        <v>113.08333333333334</v>
      </c>
      <c r="G384" s="321">
        <v>110.16666666666669</v>
      </c>
      <c r="H384" s="321">
        <v>119.86666666666667</v>
      </c>
      <c r="I384" s="321">
        <v>122.78333333333333</v>
      </c>
      <c r="J384" s="321">
        <v>124.71666666666667</v>
      </c>
      <c r="K384" s="320">
        <v>120.85</v>
      </c>
      <c r="L384" s="320">
        <v>116</v>
      </c>
      <c r="M384" s="320">
        <v>51.375680000000003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178.7</v>
      </c>
      <c r="D385" s="321">
        <v>179.53333333333333</v>
      </c>
      <c r="E385" s="321">
        <v>176.81666666666666</v>
      </c>
      <c r="F385" s="321">
        <v>174.93333333333334</v>
      </c>
      <c r="G385" s="321">
        <v>172.21666666666667</v>
      </c>
      <c r="H385" s="321">
        <v>181.41666666666666</v>
      </c>
      <c r="I385" s="321">
        <v>184.1333333333333</v>
      </c>
      <c r="J385" s="321">
        <v>186.01666666666665</v>
      </c>
      <c r="K385" s="320">
        <v>182.25</v>
      </c>
      <c r="L385" s="320">
        <v>177.65</v>
      </c>
      <c r="M385" s="320">
        <v>13.88585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646.5</v>
      </c>
      <c r="D386" s="321">
        <v>644.9666666666667</v>
      </c>
      <c r="E386" s="321">
        <v>639.93333333333339</v>
      </c>
      <c r="F386" s="321">
        <v>633.36666666666667</v>
      </c>
      <c r="G386" s="321">
        <v>628.33333333333337</v>
      </c>
      <c r="H386" s="321">
        <v>651.53333333333342</v>
      </c>
      <c r="I386" s="321">
        <v>656.56666666666672</v>
      </c>
      <c r="J386" s="321">
        <v>663.13333333333344</v>
      </c>
      <c r="K386" s="320">
        <v>650</v>
      </c>
      <c r="L386" s="320">
        <v>638.4</v>
      </c>
      <c r="M386" s="320">
        <v>0.57403999999999999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253.65</v>
      </c>
      <c r="D387" s="321">
        <v>257.5</v>
      </c>
      <c r="E387" s="321">
        <v>248.14999999999998</v>
      </c>
      <c r="F387" s="321">
        <v>242.64999999999998</v>
      </c>
      <c r="G387" s="321">
        <v>233.29999999999995</v>
      </c>
      <c r="H387" s="321">
        <v>263</v>
      </c>
      <c r="I387" s="321">
        <v>272.35000000000002</v>
      </c>
      <c r="J387" s="321">
        <v>277.85000000000002</v>
      </c>
      <c r="K387" s="320">
        <v>266.85000000000002</v>
      </c>
      <c r="L387" s="320">
        <v>252</v>
      </c>
      <c r="M387" s="320">
        <v>37.047620000000002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810.45</v>
      </c>
      <c r="D388" s="321">
        <v>807.06666666666661</v>
      </c>
      <c r="E388" s="321">
        <v>800.13333333333321</v>
      </c>
      <c r="F388" s="321">
        <v>789.81666666666661</v>
      </c>
      <c r="G388" s="321">
        <v>782.88333333333321</v>
      </c>
      <c r="H388" s="321">
        <v>817.38333333333321</v>
      </c>
      <c r="I388" s="321">
        <v>824.31666666666661</v>
      </c>
      <c r="J388" s="321">
        <v>834.63333333333321</v>
      </c>
      <c r="K388" s="320">
        <v>814</v>
      </c>
      <c r="L388" s="320">
        <v>796.75</v>
      </c>
      <c r="M388" s="320">
        <v>2.3701300000000001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2400.5500000000002</v>
      </c>
      <c r="D389" s="321">
        <v>2395.6833333333334</v>
      </c>
      <c r="E389" s="321">
        <v>2372.3666666666668</v>
      </c>
      <c r="F389" s="321">
        <v>2344.1833333333334</v>
      </c>
      <c r="G389" s="321">
        <v>2320.8666666666668</v>
      </c>
      <c r="H389" s="321">
        <v>2423.8666666666668</v>
      </c>
      <c r="I389" s="321">
        <v>2447.1833333333334</v>
      </c>
      <c r="J389" s="321">
        <v>2475.3666666666668</v>
      </c>
      <c r="K389" s="320">
        <v>2419</v>
      </c>
      <c r="L389" s="320">
        <v>2367.5</v>
      </c>
      <c r="M389" s="320">
        <v>0.15040000000000001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108.95</v>
      </c>
      <c r="D390" s="321">
        <v>108.16666666666667</v>
      </c>
      <c r="E390" s="321">
        <v>105.33333333333334</v>
      </c>
      <c r="F390" s="321">
        <v>101.71666666666667</v>
      </c>
      <c r="G390" s="321">
        <v>98.88333333333334</v>
      </c>
      <c r="H390" s="321">
        <v>111.78333333333335</v>
      </c>
      <c r="I390" s="321">
        <v>114.61666666666669</v>
      </c>
      <c r="J390" s="321">
        <v>118.23333333333335</v>
      </c>
      <c r="K390" s="320">
        <v>111</v>
      </c>
      <c r="L390" s="320">
        <v>104.55</v>
      </c>
      <c r="M390" s="320">
        <v>23.117629999999998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124.1</v>
      </c>
      <c r="D391" s="321">
        <v>124.38333333333333</v>
      </c>
      <c r="E391" s="321">
        <v>122.86666666666665</v>
      </c>
      <c r="F391" s="321">
        <v>121.63333333333333</v>
      </c>
      <c r="G391" s="321">
        <v>120.11666666666665</v>
      </c>
      <c r="H391" s="321">
        <v>125.61666666666665</v>
      </c>
      <c r="I391" s="321">
        <v>127.13333333333333</v>
      </c>
      <c r="J391" s="321">
        <v>128.36666666666665</v>
      </c>
      <c r="K391" s="320">
        <v>125.9</v>
      </c>
      <c r="L391" s="320">
        <v>123.15</v>
      </c>
      <c r="M391" s="320">
        <v>164.78136000000001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106.55</v>
      </c>
      <c r="D392" s="321">
        <v>107.63333333333333</v>
      </c>
      <c r="E392" s="321">
        <v>104.81666666666665</v>
      </c>
      <c r="F392" s="321">
        <v>103.08333333333333</v>
      </c>
      <c r="G392" s="321">
        <v>100.26666666666665</v>
      </c>
      <c r="H392" s="321">
        <v>109.36666666666665</v>
      </c>
      <c r="I392" s="321">
        <v>112.18333333333331</v>
      </c>
      <c r="J392" s="321">
        <v>113.91666666666664</v>
      </c>
      <c r="K392" s="320">
        <v>110.45</v>
      </c>
      <c r="L392" s="320">
        <v>105.9</v>
      </c>
      <c r="M392" s="320">
        <v>81.68347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128.5</v>
      </c>
      <c r="D393" s="321">
        <v>128.93333333333334</v>
      </c>
      <c r="E393" s="321">
        <v>127.76666666666668</v>
      </c>
      <c r="F393" s="321">
        <v>127.03333333333333</v>
      </c>
      <c r="G393" s="321">
        <v>125.86666666666667</v>
      </c>
      <c r="H393" s="321">
        <v>129.66666666666669</v>
      </c>
      <c r="I393" s="321">
        <v>130.83333333333331</v>
      </c>
      <c r="J393" s="321">
        <v>131.56666666666669</v>
      </c>
      <c r="K393" s="320">
        <v>130.1</v>
      </c>
      <c r="L393" s="320">
        <v>128.19999999999999</v>
      </c>
      <c r="M393" s="320">
        <v>15.04923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163.55000000000001</v>
      </c>
      <c r="D394" s="321">
        <v>162.68333333333334</v>
      </c>
      <c r="E394" s="321">
        <v>158.56666666666666</v>
      </c>
      <c r="F394" s="321">
        <v>153.58333333333331</v>
      </c>
      <c r="G394" s="321">
        <v>149.46666666666664</v>
      </c>
      <c r="H394" s="321">
        <v>167.66666666666669</v>
      </c>
      <c r="I394" s="321">
        <v>171.78333333333336</v>
      </c>
      <c r="J394" s="321">
        <v>176.76666666666671</v>
      </c>
      <c r="K394" s="320">
        <v>166.8</v>
      </c>
      <c r="L394" s="320">
        <v>157.69999999999999</v>
      </c>
      <c r="M394" s="320">
        <v>73.161720000000003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1109.7</v>
      </c>
      <c r="D395" s="321">
        <v>1115.7333333333333</v>
      </c>
      <c r="E395" s="321">
        <v>1099.4666666666667</v>
      </c>
      <c r="F395" s="321">
        <v>1089.2333333333333</v>
      </c>
      <c r="G395" s="321">
        <v>1072.9666666666667</v>
      </c>
      <c r="H395" s="321">
        <v>1125.9666666666667</v>
      </c>
      <c r="I395" s="321">
        <v>1142.2333333333336</v>
      </c>
      <c r="J395" s="321">
        <v>1152.4666666666667</v>
      </c>
      <c r="K395" s="320">
        <v>1132</v>
      </c>
      <c r="L395" s="320">
        <v>1105.5</v>
      </c>
      <c r="M395" s="320">
        <v>1.49441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2758.8</v>
      </c>
      <c r="D396" s="321">
        <v>2768.3333333333335</v>
      </c>
      <c r="E396" s="321">
        <v>2734.666666666667</v>
      </c>
      <c r="F396" s="321">
        <v>2710.5333333333333</v>
      </c>
      <c r="G396" s="321">
        <v>2676.8666666666668</v>
      </c>
      <c r="H396" s="321">
        <v>2792.4666666666672</v>
      </c>
      <c r="I396" s="321">
        <v>2826.1333333333341</v>
      </c>
      <c r="J396" s="321">
        <v>2850.2666666666673</v>
      </c>
      <c r="K396" s="320">
        <v>2802</v>
      </c>
      <c r="L396" s="320">
        <v>2744.2</v>
      </c>
      <c r="M396" s="320">
        <v>69.474900000000005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637.35</v>
      </c>
      <c r="D397" s="321">
        <v>633.9</v>
      </c>
      <c r="E397" s="321">
        <v>619.79999999999995</v>
      </c>
      <c r="F397" s="321">
        <v>602.25</v>
      </c>
      <c r="G397" s="321">
        <v>588.15</v>
      </c>
      <c r="H397" s="321">
        <v>651.44999999999993</v>
      </c>
      <c r="I397" s="321">
        <v>665.55000000000007</v>
      </c>
      <c r="J397" s="321">
        <v>683.09999999999991</v>
      </c>
      <c r="K397" s="320">
        <v>648</v>
      </c>
      <c r="L397" s="320">
        <v>616.35</v>
      </c>
      <c r="M397" s="320">
        <v>2.1069499999999999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273.45</v>
      </c>
      <c r="D398" s="321">
        <v>274.3</v>
      </c>
      <c r="E398" s="321">
        <v>270.85000000000002</v>
      </c>
      <c r="F398" s="321">
        <v>268.25</v>
      </c>
      <c r="G398" s="321">
        <v>264.8</v>
      </c>
      <c r="H398" s="321">
        <v>276.90000000000003</v>
      </c>
      <c r="I398" s="321">
        <v>280.34999999999997</v>
      </c>
      <c r="J398" s="321">
        <v>282.95000000000005</v>
      </c>
      <c r="K398" s="320">
        <v>277.75</v>
      </c>
      <c r="L398" s="320">
        <v>271.7</v>
      </c>
      <c r="M398" s="320">
        <v>1.3460799999999999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938.75</v>
      </c>
      <c r="D399" s="321">
        <v>939.19999999999993</v>
      </c>
      <c r="E399" s="321">
        <v>932.54999999999984</v>
      </c>
      <c r="F399" s="321">
        <v>926.34999999999991</v>
      </c>
      <c r="G399" s="321">
        <v>919.69999999999982</v>
      </c>
      <c r="H399" s="321">
        <v>945.39999999999986</v>
      </c>
      <c r="I399" s="321">
        <v>952.05</v>
      </c>
      <c r="J399" s="321">
        <v>958.24999999999989</v>
      </c>
      <c r="K399" s="320">
        <v>945.85</v>
      </c>
      <c r="L399" s="320">
        <v>933</v>
      </c>
      <c r="M399" s="320">
        <v>0.43237999999999999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1592.05</v>
      </c>
      <c r="D400" s="321">
        <v>1580.6833333333334</v>
      </c>
      <c r="E400" s="321">
        <v>1551.3666666666668</v>
      </c>
      <c r="F400" s="321">
        <v>1510.6833333333334</v>
      </c>
      <c r="G400" s="321">
        <v>1481.3666666666668</v>
      </c>
      <c r="H400" s="321">
        <v>1621.3666666666668</v>
      </c>
      <c r="I400" s="321">
        <v>1650.6833333333334</v>
      </c>
      <c r="J400" s="321">
        <v>1691.3666666666668</v>
      </c>
      <c r="K400" s="320">
        <v>1610</v>
      </c>
      <c r="L400" s="320">
        <v>1540</v>
      </c>
      <c r="M400" s="320">
        <v>2.2885300000000002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35.799999999999997</v>
      </c>
      <c r="D401" s="321">
        <v>36.033333333333331</v>
      </c>
      <c r="E401" s="321">
        <v>35.316666666666663</v>
      </c>
      <c r="F401" s="321">
        <v>34.833333333333329</v>
      </c>
      <c r="G401" s="321">
        <v>34.11666666666666</v>
      </c>
      <c r="H401" s="321">
        <v>36.516666666666666</v>
      </c>
      <c r="I401" s="321">
        <v>37.233333333333334</v>
      </c>
      <c r="J401" s="321">
        <v>37.716666666666669</v>
      </c>
      <c r="K401" s="320">
        <v>36.75</v>
      </c>
      <c r="L401" s="320">
        <v>35.549999999999997</v>
      </c>
      <c r="M401" s="320">
        <v>69.78519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101.4</v>
      </c>
      <c r="D402" s="321">
        <v>102.10000000000001</v>
      </c>
      <c r="E402" s="321">
        <v>100.45000000000002</v>
      </c>
      <c r="F402" s="321">
        <v>99.500000000000014</v>
      </c>
      <c r="G402" s="321">
        <v>97.850000000000023</v>
      </c>
      <c r="H402" s="321">
        <v>103.05000000000001</v>
      </c>
      <c r="I402" s="321">
        <v>104.70000000000002</v>
      </c>
      <c r="J402" s="321">
        <v>105.65</v>
      </c>
      <c r="K402" s="320">
        <v>103.75</v>
      </c>
      <c r="L402" s="320">
        <v>101.15</v>
      </c>
      <c r="M402" s="320">
        <v>180.79494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7001.25</v>
      </c>
      <c r="D403" s="321">
        <v>7010.1833333333334</v>
      </c>
      <c r="E403" s="321">
        <v>6989.0666666666666</v>
      </c>
      <c r="F403" s="321">
        <v>6976.8833333333332</v>
      </c>
      <c r="G403" s="321">
        <v>6955.7666666666664</v>
      </c>
      <c r="H403" s="321">
        <v>7022.3666666666668</v>
      </c>
      <c r="I403" s="321">
        <v>7043.4833333333336</v>
      </c>
      <c r="J403" s="321">
        <v>7055.666666666667</v>
      </c>
      <c r="K403" s="320">
        <v>7031.3</v>
      </c>
      <c r="L403" s="320">
        <v>6998</v>
      </c>
      <c r="M403" s="320">
        <v>0.19181000000000001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815.4</v>
      </c>
      <c r="D404" s="321">
        <v>815.85</v>
      </c>
      <c r="E404" s="321">
        <v>804.55000000000007</v>
      </c>
      <c r="F404" s="321">
        <v>793.7</v>
      </c>
      <c r="G404" s="321">
        <v>782.40000000000009</v>
      </c>
      <c r="H404" s="321">
        <v>826.7</v>
      </c>
      <c r="I404" s="321">
        <v>838</v>
      </c>
      <c r="J404" s="321">
        <v>848.85</v>
      </c>
      <c r="K404" s="320">
        <v>827.15</v>
      </c>
      <c r="L404" s="320">
        <v>805</v>
      </c>
      <c r="M404" s="320">
        <v>67.117649999999998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1137.25</v>
      </c>
      <c r="D405" s="321">
        <v>1133.0833333333333</v>
      </c>
      <c r="E405" s="321">
        <v>1126.1666666666665</v>
      </c>
      <c r="F405" s="321">
        <v>1115.0833333333333</v>
      </c>
      <c r="G405" s="321">
        <v>1108.1666666666665</v>
      </c>
      <c r="H405" s="321">
        <v>1144.1666666666665</v>
      </c>
      <c r="I405" s="321">
        <v>1151.083333333333</v>
      </c>
      <c r="J405" s="321">
        <v>1162.1666666666665</v>
      </c>
      <c r="K405" s="320">
        <v>1140</v>
      </c>
      <c r="L405" s="320">
        <v>1122</v>
      </c>
      <c r="M405" s="320">
        <v>8.2466500000000007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500.6</v>
      </c>
      <c r="D406" s="321">
        <v>504.36666666666662</v>
      </c>
      <c r="E406" s="321">
        <v>495.23333333333323</v>
      </c>
      <c r="F406" s="321">
        <v>489.86666666666662</v>
      </c>
      <c r="G406" s="321">
        <v>480.73333333333323</v>
      </c>
      <c r="H406" s="321">
        <v>509.73333333333323</v>
      </c>
      <c r="I406" s="321">
        <v>518.86666666666656</v>
      </c>
      <c r="J406" s="321">
        <v>524.23333333333323</v>
      </c>
      <c r="K406" s="320">
        <v>513.5</v>
      </c>
      <c r="L406" s="320">
        <v>499</v>
      </c>
      <c r="M406" s="320">
        <v>167.60455999999999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1961.85</v>
      </c>
      <c r="D407" s="321">
        <v>1981.4666666666665</v>
      </c>
      <c r="E407" s="321">
        <v>1925.7833333333328</v>
      </c>
      <c r="F407" s="321">
        <v>1889.7166666666665</v>
      </c>
      <c r="G407" s="321">
        <v>1834.0333333333328</v>
      </c>
      <c r="H407" s="321">
        <v>2017.5333333333328</v>
      </c>
      <c r="I407" s="321">
        <v>2073.2166666666667</v>
      </c>
      <c r="J407" s="321">
        <v>2109.2833333333328</v>
      </c>
      <c r="K407" s="320">
        <v>2037.15</v>
      </c>
      <c r="L407" s="320">
        <v>1945.4</v>
      </c>
      <c r="M407" s="320">
        <v>0.28415000000000001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147.25</v>
      </c>
      <c r="D408" s="321">
        <v>141.29999999999998</v>
      </c>
      <c r="E408" s="321">
        <v>133.69999999999996</v>
      </c>
      <c r="F408" s="321">
        <v>120.14999999999998</v>
      </c>
      <c r="G408" s="321">
        <v>112.54999999999995</v>
      </c>
      <c r="H408" s="321">
        <v>154.84999999999997</v>
      </c>
      <c r="I408" s="321">
        <v>162.44999999999999</v>
      </c>
      <c r="J408" s="321">
        <v>175.99999999999997</v>
      </c>
      <c r="K408" s="320">
        <v>148.9</v>
      </c>
      <c r="L408" s="320">
        <v>127.75</v>
      </c>
      <c r="M408" s="320">
        <v>144.66918999999999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135.30000000000001</v>
      </c>
      <c r="D409" s="321">
        <v>135.83333333333334</v>
      </c>
      <c r="E409" s="321">
        <v>131.26666666666668</v>
      </c>
      <c r="F409" s="321">
        <v>127.23333333333335</v>
      </c>
      <c r="G409" s="321">
        <v>122.66666666666669</v>
      </c>
      <c r="H409" s="321">
        <v>139.86666666666667</v>
      </c>
      <c r="I409" s="321">
        <v>144.43333333333334</v>
      </c>
      <c r="J409" s="321">
        <v>148.46666666666667</v>
      </c>
      <c r="K409" s="320">
        <v>140.4</v>
      </c>
      <c r="L409" s="320">
        <v>131.80000000000001</v>
      </c>
      <c r="M409" s="320">
        <v>51.956760000000003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137.5</v>
      </c>
      <c r="D410" s="321">
        <v>138.19999999999999</v>
      </c>
      <c r="E410" s="321">
        <v>135.49999999999997</v>
      </c>
      <c r="F410" s="321">
        <v>133.49999999999997</v>
      </c>
      <c r="G410" s="321">
        <v>130.79999999999995</v>
      </c>
      <c r="H410" s="321">
        <v>140.19999999999999</v>
      </c>
      <c r="I410" s="321">
        <v>142.90000000000003</v>
      </c>
      <c r="J410" s="321">
        <v>144.9</v>
      </c>
      <c r="K410" s="320">
        <v>140.9</v>
      </c>
      <c r="L410" s="320">
        <v>136.19999999999999</v>
      </c>
      <c r="M410" s="320">
        <v>7.2576499999999999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3770.3</v>
      </c>
      <c r="D411" s="321">
        <v>3785.9833333333336</v>
      </c>
      <c r="E411" s="321">
        <v>3709.6166666666672</v>
      </c>
      <c r="F411" s="321">
        <v>3648.9333333333338</v>
      </c>
      <c r="G411" s="321">
        <v>3572.5666666666675</v>
      </c>
      <c r="H411" s="321">
        <v>3846.666666666667</v>
      </c>
      <c r="I411" s="321">
        <v>3923.0333333333338</v>
      </c>
      <c r="J411" s="321">
        <v>3983.7166666666667</v>
      </c>
      <c r="K411" s="320">
        <v>3862.35</v>
      </c>
      <c r="L411" s="320">
        <v>3725.3</v>
      </c>
      <c r="M411" s="320">
        <v>0.31270999999999999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682.2</v>
      </c>
      <c r="D412" s="321">
        <v>686.33333333333337</v>
      </c>
      <c r="E412" s="321">
        <v>672.86666666666679</v>
      </c>
      <c r="F412" s="321">
        <v>663.53333333333342</v>
      </c>
      <c r="G412" s="321">
        <v>650.06666666666683</v>
      </c>
      <c r="H412" s="321">
        <v>695.66666666666674</v>
      </c>
      <c r="I412" s="321">
        <v>709.13333333333321</v>
      </c>
      <c r="J412" s="321">
        <v>718.4666666666667</v>
      </c>
      <c r="K412" s="320">
        <v>699.8</v>
      </c>
      <c r="L412" s="320">
        <v>677</v>
      </c>
      <c r="M412" s="320">
        <v>1.11189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453.65</v>
      </c>
      <c r="D413" s="321">
        <v>458.23333333333335</v>
      </c>
      <c r="E413" s="321">
        <v>446.4666666666667</v>
      </c>
      <c r="F413" s="321">
        <v>439.28333333333336</v>
      </c>
      <c r="G413" s="321">
        <v>427.51666666666671</v>
      </c>
      <c r="H413" s="321">
        <v>465.41666666666669</v>
      </c>
      <c r="I413" s="321">
        <v>477.18333333333334</v>
      </c>
      <c r="J413" s="321">
        <v>484.36666666666667</v>
      </c>
      <c r="K413" s="320">
        <v>470</v>
      </c>
      <c r="L413" s="320">
        <v>451.05</v>
      </c>
      <c r="M413" s="320">
        <v>1.2410399999999999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25855.25</v>
      </c>
      <c r="D414" s="321">
        <v>25825.366666666669</v>
      </c>
      <c r="E414" s="321">
        <v>25635.733333333337</v>
      </c>
      <c r="F414" s="321">
        <v>25416.216666666667</v>
      </c>
      <c r="G414" s="321">
        <v>25226.583333333336</v>
      </c>
      <c r="H414" s="321">
        <v>26044.883333333339</v>
      </c>
      <c r="I414" s="321">
        <v>26234.51666666667</v>
      </c>
      <c r="J414" s="321">
        <v>26454.03333333334</v>
      </c>
      <c r="K414" s="320">
        <v>26015</v>
      </c>
      <c r="L414" s="320">
        <v>25605.85</v>
      </c>
      <c r="M414" s="320">
        <v>0.17333999999999999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1594.7</v>
      </c>
      <c r="D415" s="321">
        <v>1610.0166666666664</v>
      </c>
      <c r="E415" s="321">
        <v>1570.0333333333328</v>
      </c>
      <c r="F415" s="321">
        <v>1545.3666666666663</v>
      </c>
      <c r="G415" s="321">
        <v>1505.3833333333328</v>
      </c>
      <c r="H415" s="321">
        <v>1634.6833333333329</v>
      </c>
      <c r="I415" s="321">
        <v>1674.6666666666665</v>
      </c>
      <c r="J415" s="321">
        <v>1699.333333333333</v>
      </c>
      <c r="K415" s="320">
        <v>1650</v>
      </c>
      <c r="L415" s="320">
        <v>1585.35</v>
      </c>
      <c r="M415" s="320">
        <v>0.12823999999999999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2339.6999999999998</v>
      </c>
      <c r="D416" s="321">
        <v>2348.1333333333332</v>
      </c>
      <c r="E416" s="321">
        <v>2321.5666666666666</v>
      </c>
      <c r="F416" s="321">
        <v>2303.4333333333334</v>
      </c>
      <c r="G416" s="321">
        <v>2276.8666666666668</v>
      </c>
      <c r="H416" s="321">
        <v>2366.2666666666664</v>
      </c>
      <c r="I416" s="321">
        <v>2392.833333333333</v>
      </c>
      <c r="J416" s="321">
        <v>2410.9666666666662</v>
      </c>
      <c r="K416" s="320">
        <v>2374.6999999999998</v>
      </c>
      <c r="L416" s="320">
        <v>2330</v>
      </c>
      <c r="M416" s="320">
        <v>1.01796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502.4</v>
      </c>
      <c r="D417" s="321">
        <v>504.26666666666665</v>
      </c>
      <c r="E417" s="321">
        <v>499.0333333333333</v>
      </c>
      <c r="F417" s="321">
        <v>495.66666666666663</v>
      </c>
      <c r="G417" s="321">
        <v>490.43333333333328</v>
      </c>
      <c r="H417" s="321">
        <v>507.63333333333333</v>
      </c>
      <c r="I417" s="321">
        <v>512.86666666666667</v>
      </c>
      <c r="J417" s="321">
        <v>516.23333333333335</v>
      </c>
      <c r="K417" s="320">
        <v>509.5</v>
      </c>
      <c r="L417" s="320">
        <v>500.9</v>
      </c>
      <c r="M417" s="320">
        <v>0.33140999999999998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29.5</v>
      </c>
      <c r="D418" s="321">
        <v>29.716666666666669</v>
      </c>
      <c r="E418" s="321">
        <v>29.183333333333337</v>
      </c>
      <c r="F418" s="321">
        <v>28.866666666666667</v>
      </c>
      <c r="G418" s="321">
        <v>28.333333333333336</v>
      </c>
      <c r="H418" s="321">
        <v>30.033333333333339</v>
      </c>
      <c r="I418" s="321">
        <v>30.56666666666667</v>
      </c>
      <c r="J418" s="321">
        <v>30.88333333333334</v>
      </c>
      <c r="K418" s="320">
        <v>30.25</v>
      </c>
      <c r="L418" s="320">
        <v>29.4</v>
      </c>
      <c r="M418" s="320">
        <v>96.879350000000002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3357.7</v>
      </c>
      <c r="D419" s="321">
        <v>3383.5833333333335</v>
      </c>
      <c r="E419" s="321">
        <v>3307.1166666666668</v>
      </c>
      <c r="F419" s="321">
        <v>3256.5333333333333</v>
      </c>
      <c r="G419" s="321">
        <v>3180.0666666666666</v>
      </c>
      <c r="H419" s="321">
        <v>3434.166666666667</v>
      </c>
      <c r="I419" s="321">
        <v>3510.6333333333332</v>
      </c>
      <c r="J419" s="321">
        <v>3561.2166666666672</v>
      </c>
      <c r="K419" s="320">
        <v>3460.05</v>
      </c>
      <c r="L419" s="320">
        <v>3333</v>
      </c>
      <c r="M419" s="320">
        <v>0.42680000000000001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684.85</v>
      </c>
      <c r="D420" s="321">
        <v>683.51666666666677</v>
      </c>
      <c r="E420" s="321">
        <v>676.38333333333355</v>
      </c>
      <c r="F420" s="321">
        <v>667.91666666666674</v>
      </c>
      <c r="G420" s="321">
        <v>660.78333333333353</v>
      </c>
      <c r="H420" s="321">
        <v>691.98333333333358</v>
      </c>
      <c r="I420" s="321">
        <v>699.11666666666679</v>
      </c>
      <c r="J420" s="321">
        <v>707.5833333333336</v>
      </c>
      <c r="K420" s="320">
        <v>690.65</v>
      </c>
      <c r="L420" s="320">
        <v>675.05</v>
      </c>
      <c r="M420" s="320">
        <v>2.1084200000000002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700.5</v>
      </c>
      <c r="D421" s="321">
        <v>703.81666666666661</v>
      </c>
      <c r="E421" s="321">
        <v>690.63333333333321</v>
      </c>
      <c r="F421" s="321">
        <v>680.76666666666665</v>
      </c>
      <c r="G421" s="321">
        <v>667.58333333333326</v>
      </c>
      <c r="H421" s="321">
        <v>713.68333333333317</v>
      </c>
      <c r="I421" s="321">
        <v>726.86666666666656</v>
      </c>
      <c r="J421" s="321">
        <v>736.73333333333312</v>
      </c>
      <c r="K421" s="320">
        <v>717</v>
      </c>
      <c r="L421" s="320">
        <v>693.95</v>
      </c>
      <c r="M421" s="320">
        <v>1.14835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2969.6</v>
      </c>
      <c r="D422" s="321">
        <v>2981.0333333333333</v>
      </c>
      <c r="E422" s="321">
        <v>2949.5666666666666</v>
      </c>
      <c r="F422" s="321">
        <v>2929.5333333333333</v>
      </c>
      <c r="G422" s="321">
        <v>2898.0666666666666</v>
      </c>
      <c r="H422" s="321">
        <v>3001.0666666666666</v>
      </c>
      <c r="I422" s="321">
        <v>3032.5333333333328</v>
      </c>
      <c r="J422" s="321">
        <v>3052.5666666666666</v>
      </c>
      <c r="K422" s="320">
        <v>3012.5</v>
      </c>
      <c r="L422" s="320">
        <v>2961</v>
      </c>
      <c r="M422" s="320">
        <v>0.30690000000000001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671.25</v>
      </c>
      <c r="D423" s="321">
        <v>667.56666666666661</v>
      </c>
      <c r="E423" s="321">
        <v>651.78333333333319</v>
      </c>
      <c r="F423" s="321">
        <v>632.31666666666661</v>
      </c>
      <c r="G423" s="321">
        <v>616.53333333333319</v>
      </c>
      <c r="H423" s="321">
        <v>687.03333333333319</v>
      </c>
      <c r="I423" s="321">
        <v>702.81666666666649</v>
      </c>
      <c r="J423" s="321">
        <v>722.28333333333319</v>
      </c>
      <c r="K423" s="320">
        <v>683.35</v>
      </c>
      <c r="L423" s="320">
        <v>648.1</v>
      </c>
      <c r="M423" s="320">
        <v>11.53895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785.45</v>
      </c>
      <c r="D424" s="321">
        <v>788.08333333333337</v>
      </c>
      <c r="E424" s="321">
        <v>781.36666666666679</v>
      </c>
      <c r="F424" s="321">
        <v>777.28333333333342</v>
      </c>
      <c r="G424" s="321">
        <v>770.56666666666683</v>
      </c>
      <c r="H424" s="321">
        <v>792.16666666666674</v>
      </c>
      <c r="I424" s="321">
        <v>798.88333333333321</v>
      </c>
      <c r="J424" s="321">
        <v>802.9666666666667</v>
      </c>
      <c r="K424" s="320">
        <v>794.8</v>
      </c>
      <c r="L424" s="320">
        <v>784</v>
      </c>
      <c r="M424" s="320">
        <v>0.85826000000000002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453.75</v>
      </c>
      <c r="D425" s="321">
        <v>452.84999999999997</v>
      </c>
      <c r="E425" s="321">
        <v>431.79999999999995</v>
      </c>
      <c r="F425" s="321">
        <v>409.84999999999997</v>
      </c>
      <c r="G425" s="321">
        <v>388.79999999999995</v>
      </c>
      <c r="H425" s="321">
        <v>474.79999999999995</v>
      </c>
      <c r="I425" s="321">
        <v>495.85</v>
      </c>
      <c r="J425" s="321">
        <v>517.79999999999995</v>
      </c>
      <c r="K425" s="320">
        <v>473.9</v>
      </c>
      <c r="L425" s="320">
        <v>430.9</v>
      </c>
      <c r="M425" s="320">
        <v>5.2037500000000003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275.35000000000002</v>
      </c>
      <c r="D426" s="321">
        <v>277.15000000000003</v>
      </c>
      <c r="E426" s="321">
        <v>272.40000000000009</v>
      </c>
      <c r="F426" s="321">
        <v>269.45000000000005</v>
      </c>
      <c r="G426" s="321">
        <v>264.7000000000001</v>
      </c>
      <c r="H426" s="321">
        <v>280.10000000000008</v>
      </c>
      <c r="I426" s="321">
        <v>284.84999999999997</v>
      </c>
      <c r="J426" s="321">
        <v>287.80000000000007</v>
      </c>
      <c r="K426" s="320">
        <v>281.89999999999998</v>
      </c>
      <c r="L426" s="320">
        <v>274.2</v>
      </c>
      <c r="M426" s="320">
        <v>2.1217899999999998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56.4</v>
      </c>
      <c r="D427" s="321">
        <v>56.449999999999996</v>
      </c>
      <c r="E427" s="321">
        <v>55.999999999999993</v>
      </c>
      <c r="F427" s="321">
        <v>55.599999999999994</v>
      </c>
      <c r="G427" s="321">
        <v>55.149999999999991</v>
      </c>
      <c r="H427" s="321">
        <v>56.849999999999994</v>
      </c>
      <c r="I427" s="321">
        <v>57.3</v>
      </c>
      <c r="J427" s="321">
        <v>57.699999999999996</v>
      </c>
      <c r="K427" s="320">
        <v>56.9</v>
      </c>
      <c r="L427" s="320">
        <v>56.05</v>
      </c>
      <c r="M427" s="320">
        <v>11.66006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2489.35</v>
      </c>
      <c r="D428" s="321">
        <v>2499.75</v>
      </c>
      <c r="E428" s="321">
        <v>2464.6</v>
      </c>
      <c r="F428" s="321">
        <v>2439.85</v>
      </c>
      <c r="G428" s="321">
        <v>2404.6999999999998</v>
      </c>
      <c r="H428" s="321">
        <v>2524.5</v>
      </c>
      <c r="I428" s="321">
        <v>2559.6499999999996</v>
      </c>
      <c r="J428" s="321">
        <v>2584.4</v>
      </c>
      <c r="K428" s="320">
        <v>2534.9</v>
      </c>
      <c r="L428" s="320">
        <v>2475</v>
      </c>
      <c r="M428" s="320">
        <v>6.1429799999999997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1108</v>
      </c>
      <c r="D429" s="321">
        <v>1116.1499999999999</v>
      </c>
      <c r="E429" s="321">
        <v>1092.2999999999997</v>
      </c>
      <c r="F429" s="321">
        <v>1076.5999999999999</v>
      </c>
      <c r="G429" s="321">
        <v>1052.7499999999998</v>
      </c>
      <c r="H429" s="321">
        <v>1131.8499999999997</v>
      </c>
      <c r="I429" s="321">
        <v>1155.6999999999996</v>
      </c>
      <c r="J429" s="321">
        <v>1171.3999999999996</v>
      </c>
      <c r="K429" s="320">
        <v>1140</v>
      </c>
      <c r="L429" s="320">
        <v>1100.45</v>
      </c>
      <c r="M429" s="320">
        <v>8.86477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335.35</v>
      </c>
      <c r="D430" s="321">
        <v>339.2</v>
      </c>
      <c r="E430" s="321">
        <v>329.79999999999995</v>
      </c>
      <c r="F430" s="321">
        <v>324.24999999999994</v>
      </c>
      <c r="G430" s="321">
        <v>314.84999999999991</v>
      </c>
      <c r="H430" s="321">
        <v>344.75</v>
      </c>
      <c r="I430" s="321">
        <v>354.15</v>
      </c>
      <c r="J430" s="321">
        <v>359.70000000000005</v>
      </c>
      <c r="K430" s="320">
        <v>348.6</v>
      </c>
      <c r="L430" s="320">
        <v>333.65</v>
      </c>
      <c r="M430" s="320">
        <v>6.5334700000000003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94.65</v>
      </c>
      <c r="D431" s="321">
        <v>94.233333333333334</v>
      </c>
      <c r="E431" s="321">
        <v>93.466666666666669</v>
      </c>
      <c r="F431" s="321">
        <v>92.283333333333331</v>
      </c>
      <c r="G431" s="321">
        <v>91.516666666666666</v>
      </c>
      <c r="H431" s="321">
        <v>95.416666666666671</v>
      </c>
      <c r="I431" s="321">
        <v>96.183333333333351</v>
      </c>
      <c r="J431" s="321">
        <v>97.366666666666674</v>
      </c>
      <c r="K431" s="320">
        <v>95</v>
      </c>
      <c r="L431" s="320">
        <v>93.05</v>
      </c>
      <c r="M431" s="320">
        <v>1.5056700000000001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235.05</v>
      </c>
      <c r="D432" s="321">
        <v>229.08333333333334</v>
      </c>
      <c r="E432" s="321">
        <v>215.36666666666667</v>
      </c>
      <c r="F432" s="321">
        <v>195.68333333333334</v>
      </c>
      <c r="G432" s="321">
        <v>181.96666666666667</v>
      </c>
      <c r="H432" s="321">
        <v>248.76666666666668</v>
      </c>
      <c r="I432" s="321">
        <v>262.48333333333335</v>
      </c>
      <c r="J432" s="321">
        <v>282.16666666666669</v>
      </c>
      <c r="K432" s="320">
        <v>242.8</v>
      </c>
      <c r="L432" s="320">
        <v>209.4</v>
      </c>
      <c r="M432" s="320">
        <v>164.68196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528.79999999999995</v>
      </c>
      <c r="D433" s="321">
        <v>529.6</v>
      </c>
      <c r="E433" s="321">
        <v>525.20000000000005</v>
      </c>
      <c r="F433" s="321">
        <v>521.6</v>
      </c>
      <c r="G433" s="321">
        <v>517.20000000000005</v>
      </c>
      <c r="H433" s="321">
        <v>533.20000000000005</v>
      </c>
      <c r="I433" s="321">
        <v>537.59999999999991</v>
      </c>
      <c r="J433" s="321">
        <v>541.20000000000005</v>
      </c>
      <c r="K433" s="320">
        <v>534</v>
      </c>
      <c r="L433" s="320">
        <v>526</v>
      </c>
      <c r="M433" s="320">
        <v>0.56084000000000001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427</v>
      </c>
      <c r="D434" s="321">
        <v>429.36666666666662</v>
      </c>
      <c r="E434" s="321">
        <v>420.33333333333326</v>
      </c>
      <c r="F434" s="321">
        <v>413.66666666666663</v>
      </c>
      <c r="G434" s="321">
        <v>404.63333333333327</v>
      </c>
      <c r="H434" s="321">
        <v>436.03333333333325</v>
      </c>
      <c r="I434" s="321">
        <v>445.06666666666666</v>
      </c>
      <c r="J434" s="321">
        <v>451.73333333333323</v>
      </c>
      <c r="K434" s="320">
        <v>438.4</v>
      </c>
      <c r="L434" s="320">
        <v>422.7</v>
      </c>
      <c r="M434" s="320">
        <v>5.0234199999999998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2036</v>
      </c>
      <c r="D435" s="321">
        <v>2029.4333333333334</v>
      </c>
      <c r="E435" s="321">
        <v>2018.9666666666667</v>
      </c>
      <c r="F435" s="321">
        <v>2001.9333333333334</v>
      </c>
      <c r="G435" s="321">
        <v>1991.4666666666667</v>
      </c>
      <c r="H435" s="321">
        <v>2046.4666666666667</v>
      </c>
      <c r="I435" s="321">
        <v>2056.9333333333334</v>
      </c>
      <c r="J435" s="321">
        <v>2073.9666666666667</v>
      </c>
      <c r="K435" s="320">
        <v>2039.9</v>
      </c>
      <c r="L435" s="320">
        <v>2012.4</v>
      </c>
      <c r="M435" s="320">
        <v>0.14255999999999999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833.6</v>
      </c>
      <c r="D436" s="321">
        <v>836.86666666666667</v>
      </c>
      <c r="E436" s="321">
        <v>824.73333333333335</v>
      </c>
      <c r="F436" s="321">
        <v>815.86666666666667</v>
      </c>
      <c r="G436" s="321">
        <v>803.73333333333335</v>
      </c>
      <c r="H436" s="321">
        <v>845.73333333333335</v>
      </c>
      <c r="I436" s="321">
        <v>857.86666666666679</v>
      </c>
      <c r="J436" s="321">
        <v>866.73333333333335</v>
      </c>
      <c r="K436" s="320">
        <v>849</v>
      </c>
      <c r="L436" s="320">
        <v>828</v>
      </c>
      <c r="M436" s="320">
        <v>0.79981999999999998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924.8</v>
      </c>
      <c r="D437" s="321">
        <v>928.4666666666667</v>
      </c>
      <c r="E437" s="321">
        <v>914.68333333333339</v>
      </c>
      <c r="F437" s="321">
        <v>904.56666666666672</v>
      </c>
      <c r="G437" s="321">
        <v>890.78333333333342</v>
      </c>
      <c r="H437" s="321">
        <v>938.58333333333337</v>
      </c>
      <c r="I437" s="321">
        <v>952.36666666666667</v>
      </c>
      <c r="J437" s="321">
        <v>962.48333333333335</v>
      </c>
      <c r="K437" s="320">
        <v>942.25</v>
      </c>
      <c r="L437" s="320">
        <v>918.35</v>
      </c>
      <c r="M437" s="320">
        <v>17.453810000000001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491.15</v>
      </c>
      <c r="D438" s="321">
        <v>491.31666666666666</v>
      </c>
      <c r="E438" s="321">
        <v>481.63333333333333</v>
      </c>
      <c r="F438" s="321">
        <v>472.11666666666667</v>
      </c>
      <c r="G438" s="321">
        <v>462.43333333333334</v>
      </c>
      <c r="H438" s="321">
        <v>500.83333333333331</v>
      </c>
      <c r="I438" s="321">
        <v>510.51666666666659</v>
      </c>
      <c r="J438" s="321">
        <v>520.0333333333333</v>
      </c>
      <c r="K438" s="320">
        <v>501</v>
      </c>
      <c r="L438" s="320">
        <v>481.8</v>
      </c>
      <c r="M438" s="320">
        <v>12.12726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497.85</v>
      </c>
      <c r="D439" s="321">
        <v>500.38333333333338</v>
      </c>
      <c r="E439" s="321">
        <v>492.96666666666675</v>
      </c>
      <c r="F439" s="321">
        <v>488.08333333333337</v>
      </c>
      <c r="G439" s="321">
        <v>480.66666666666674</v>
      </c>
      <c r="H439" s="321">
        <v>505.26666666666677</v>
      </c>
      <c r="I439" s="321">
        <v>512.68333333333339</v>
      </c>
      <c r="J439" s="321">
        <v>517.56666666666683</v>
      </c>
      <c r="K439" s="320">
        <v>507.8</v>
      </c>
      <c r="L439" s="320">
        <v>495.5</v>
      </c>
      <c r="M439" s="320">
        <v>7.1296200000000001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367.35</v>
      </c>
      <c r="D441" s="321">
        <v>368.90000000000003</v>
      </c>
      <c r="E441" s="321">
        <v>363.75000000000006</v>
      </c>
      <c r="F441" s="321">
        <v>360.15000000000003</v>
      </c>
      <c r="G441" s="321">
        <v>355.00000000000006</v>
      </c>
      <c r="H441" s="321">
        <v>372.50000000000006</v>
      </c>
      <c r="I441" s="321">
        <v>377.65000000000003</v>
      </c>
      <c r="J441" s="321">
        <v>381.25000000000006</v>
      </c>
      <c r="K441" s="320">
        <v>374.05</v>
      </c>
      <c r="L441" s="320">
        <v>365.3</v>
      </c>
      <c r="M441" s="320">
        <v>1.16048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1963.65</v>
      </c>
      <c r="D442" s="321">
        <v>1971.5166666666667</v>
      </c>
      <c r="E442" s="321">
        <v>1953.1333333333332</v>
      </c>
      <c r="F442" s="321">
        <v>1942.6166666666666</v>
      </c>
      <c r="G442" s="321">
        <v>1924.2333333333331</v>
      </c>
      <c r="H442" s="321">
        <v>1982.0333333333333</v>
      </c>
      <c r="I442" s="321">
        <v>2000.416666666667</v>
      </c>
      <c r="J442" s="321">
        <v>2010.9333333333334</v>
      </c>
      <c r="K442" s="320">
        <v>1989.9</v>
      </c>
      <c r="L442" s="320">
        <v>1961</v>
      </c>
      <c r="M442" s="320">
        <v>0.64915999999999996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573.9</v>
      </c>
      <c r="D443" s="321">
        <v>576.16666666666663</v>
      </c>
      <c r="E443" s="321">
        <v>567.48333333333323</v>
      </c>
      <c r="F443" s="321">
        <v>561.06666666666661</v>
      </c>
      <c r="G443" s="321">
        <v>552.38333333333321</v>
      </c>
      <c r="H443" s="321">
        <v>582.58333333333326</v>
      </c>
      <c r="I443" s="321">
        <v>591.26666666666665</v>
      </c>
      <c r="J443" s="321">
        <v>597.68333333333328</v>
      </c>
      <c r="K443" s="320">
        <v>584.85</v>
      </c>
      <c r="L443" s="320">
        <v>569.75</v>
      </c>
      <c r="M443" s="320">
        <v>0.84765000000000001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11</v>
      </c>
      <c r="D444" s="321">
        <v>11.133333333333333</v>
      </c>
      <c r="E444" s="321">
        <v>10.816666666666666</v>
      </c>
      <c r="F444" s="321">
        <v>10.633333333333333</v>
      </c>
      <c r="G444" s="321">
        <v>10.316666666666666</v>
      </c>
      <c r="H444" s="321">
        <v>11.316666666666666</v>
      </c>
      <c r="I444" s="321">
        <v>11.633333333333333</v>
      </c>
      <c r="J444" s="321">
        <v>11.816666666666666</v>
      </c>
      <c r="K444" s="320">
        <v>11.45</v>
      </c>
      <c r="L444" s="320">
        <v>10.95</v>
      </c>
      <c r="M444" s="320">
        <v>714.28411000000006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378.95</v>
      </c>
      <c r="D445" s="321">
        <v>379.43333333333334</v>
      </c>
      <c r="E445" s="321">
        <v>373.01666666666665</v>
      </c>
      <c r="F445" s="321">
        <v>367.08333333333331</v>
      </c>
      <c r="G445" s="321">
        <v>360.66666666666663</v>
      </c>
      <c r="H445" s="321">
        <v>385.36666666666667</v>
      </c>
      <c r="I445" s="321">
        <v>391.7833333333333</v>
      </c>
      <c r="J445" s="321">
        <v>397.7166666666667</v>
      </c>
      <c r="K445" s="320">
        <v>385.85</v>
      </c>
      <c r="L445" s="320">
        <v>373.5</v>
      </c>
      <c r="M445" s="320">
        <v>8.2311800000000002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1121.9000000000001</v>
      </c>
      <c r="D446" s="321">
        <v>1130.0833333333333</v>
      </c>
      <c r="E446" s="321">
        <v>1105.1666666666665</v>
      </c>
      <c r="F446" s="321">
        <v>1088.4333333333332</v>
      </c>
      <c r="G446" s="321">
        <v>1063.5166666666664</v>
      </c>
      <c r="H446" s="321">
        <v>1146.8166666666666</v>
      </c>
      <c r="I446" s="321">
        <v>1171.7333333333331</v>
      </c>
      <c r="J446" s="321">
        <v>1188.4666666666667</v>
      </c>
      <c r="K446" s="320">
        <v>1155</v>
      </c>
      <c r="L446" s="320">
        <v>1113.3499999999999</v>
      </c>
      <c r="M446" s="320">
        <v>2.8252799999999998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625.9</v>
      </c>
      <c r="D447" s="321">
        <v>628.1</v>
      </c>
      <c r="E447" s="321">
        <v>621.30000000000007</v>
      </c>
      <c r="F447" s="321">
        <v>616.70000000000005</v>
      </c>
      <c r="G447" s="321">
        <v>609.90000000000009</v>
      </c>
      <c r="H447" s="321">
        <v>632.70000000000005</v>
      </c>
      <c r="I447" s="321">
        <v>639.5</v>
      </c>
      <c r="J447" s="321">
        <v>644.1</v>
      </c>
      <c r="K447" s="320">
        <v>634.9</v>
      </c>
      <c r="L447" s="320">
        <v>623.5</v>
      </c>
      <c r="M447" s="320">
        <v>1.47875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1471.05</v>
      </c>
      <c r="D448" s="321">
        <v>1478.6833333333334</v>
      </c>
      <c r="E448" s="321">
        <v>1458.3666666666668</v>
      </c>
      <c r="F448" s="321">
        <v>1445.6833333333334</v>
      </c>
      <c r="G448" s="321">
        <v>1425.3666666666668</v>
      </c>
      <c r="H448" s="321">
        <v>1491.3666666666668</v>
      </c>
      <c r="I448" s="321">
        <v>1511.6833333333334</v>
      </c>
      <c r="J448" s="321">
        <v>1524.3666666666668</v>
      </c>
      <c r="K448" s="320">
        <v>1499</v>
      </c>
      <c r="L448" s="320">
        <v>1466</v>
      </c>
      <c r="M448" s="320">
        <v>1.1232500000000001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11408.95</v>
      </c>
      <c r="D449" s="321">
        <v>11503.35</v>
      </c>
      <c r="E449" s="321">
        <v>11107.7</v>
      </c>
      <c r="F449" s="321">
        <v>10806.45</v>
      </c>
      <c r="G449" s="321">
        <v>10410.800000000001</v>
      </c>
      <c r="H449" s="321">
        <v>11804.6</v>
      </c>
      <c r="I449" s="321">
        <v>12200.249999999998</v>
      </c>
      <c r="J449" s="321">
        <v>12501.5</v>
      </c>
      <c r="K449" s="320">
        <v>11899</v>
      </c>
      <c r="L449" s="320">
        <v>11202.1</v>
      </c>
      <c r="M449" s="320">
        <v>8.0800000000000004E-3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973.2</v>
      </c>
      <c r="D450" s="321">
        <v>977.26666666666677</v>
      </c>
      <c r="E450" s="321">
        <v>965.53333333333353</v>
      </c>
      <c r="F450" s="321">
        <v>957.86666666666679</v>
      </c>
      <c r="G450" s="321">
        <v>946.13333333333355</v>
      </c>
      <c r="H450" s="321">
        <v>984.93333333333351</v>
      </c>
      <c r="I450" s="321">
        <v>996.66666666666686</v>
      </c>
      <c r="J450" s="321">
        <v>1004.3333333333335</v>
      </c>
      <c r="K450" s="320">
        <v>989</v>
      </c>
      <c r="L450" s="320">
        <v>969.6</v>
      </c>
      <c r="M450" s="320">
        <v>8.1647300000000005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222.1</v>
      </c>
      <c r="D451" s="321">
        <v>221.69999999999996</v>
      </c>
      <c r="E451" s="321">
        <v>220.09999999999991</v>
      </c>
      <c r="F451" s="321">
        <v>218.09999999999994</v>
      </c>
      <c r="G451" s="321">
        <v>216.49999999999989</v>
      </c>
      <c r="H451" s="321">
        <v>223.69999999999993</v>
      </c>
      <c r="I451" s="321">
        <v>225.3</v>
      </c>
      <c r="J451" s="321">
        <v>227.29999999999995</v>
      </c>
      <c r="K451" s="320">
        <v>223.3</v>
      </c>
      <c r="L451" s="320">
        <v>219.7</v>
      </c>
      <c r="M451" s="320">
        <v>11.48053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1234.0999999999999</v>
      </c>
      <c r="D452" s="321">
        <v>1245.4166666666667</v>
      </c>
      <c r="E452" s="321">
        <v>1216.7333333333336</v>
      </c>
      <c r="F452" s="321">
        <v>1199.3666666666668</v>
      </c>
      <c r="G452" s="321">
        <v>1170.6833333333336</v>
      </c>
      <c r="H452" s="321">
        <v>1262.7833333333335</v>
      </c>
      <c r="I452" s="321">
        <v>1291.4666666666665</v>
      </c>
      <c r="J452" s="321">
        <v>1308.8333333333335</v>
      </c>
      <c r="K452" s="320">
        <v>1274.0999999999999</v>
      </c>
      <c r="L452" s="320">
        <v>1228.05</v>
      </c>
      <c r="M452" s="320">
        <v>12.314349999999999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815.6</v>
      </c>
      <c r="D453" s="321">
        <v>813.43333333333339</v>
      </c>
      <c r="E453" s="321">
        <v>805.26666666666677</v>
      </c>
      <c r="F453" s="321">
        <v>794.93333333333339</v>
      </c>
      <c r="G453" s="321">
        <v>786.76666666666677</v>
      </c>
      <c r="H453" s="321">
        <v>823.76666666666677</v>
      </c>
      <c r="I453" s="321">
        <v>831.93333333333328</v>
      </c>
      <c r="J453" s="321">
        <v>842.26666666666677</v>
      </c>
      <c r="K453" s="320">
        <v>821.6</v>
      </c>
      <c r="L453" s="320">
        <v>803.1</v>
      </c>
      <c r="M453" s="320">
        <v>18.80668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8358</v>
      </c>
      <c r="D454" s="321">
        <v>8211</v>
      </c>
      <c r="E454" s="321">
        <v>7942</v>
      </c>
      <c r="F454" s="321">
        <v>7526</v>
      </c>
      <c r="G454" s="321">
        <v>7257</v>
      </c>
      <c r="H454" s="321">
        <v>8627</v>
      </c>
      <c r="I454" s="321">
        <v>8896</v>
      </c>
      <c r="J454" s="321">
        <v>9312</v>
      </c>
      <c r="K454" s="320">
        <v>8480</v>
      </c>
      <c r="L454" s="320">
        <v>7795</v>
      </c>
      <c r="M454" s="320">
        <v>15.460380000000001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438.85</v>
      </c>
      <c r="D455" s="321">
        <v>441.36666666666662</v>
      </c>
      <c r="E455" s="321">
        <v>435.48333333333323</v>
      </c>
      <c r="F455" s="321">
        <v>432.11666666666662</v>
      </c>
      <c r="G455" s="321">
        <v>426.23333333333323</v>
      </c>
      <c r="H455" s="321">
        <v>444.73333333333323</v>
      </c>
      <c r="I455" s="321">
        <v>450.61666666666656</v>
      </c>
      <c r="J455" s="321">
        <v>453.98333333333323</v>
      </c>
      <c r="K455" s="320">
        <v>447.25</v>
      </c>
      <c r="L455" s="320">
        <v>438</v>
      </c>
      <c r="M455" s="320">
        <v>143.62036000000001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219.45</v>
      </c>
      <c r="D456" s="321">
        <v>220.16666666666666</v>
      </c>
      <c r="E456" s="321">
        <v>217.5333333333333</v>
      </c>
      <c r="F456" s="321">
        <v>215.61666666666665</v>
      </c>
      <c r="G456" s="321">
        <v>212.98333333333329</v>
      </c>
      <c r="H456" s="321">
        <v>222.08333333333331</v>
      </c>
      <c r="I456" s="321">
        <v>224.7166666666667</v>
      </c>
      <c r="J456" s="321">
        <v>226.63333333333333</v>
      </c>
      <c r="K456" s="320">
        <v>222.8</v>
      </c>
      <c r="L456" s="320">
        <v>218.25</v>
      </c>
      <c r="M456" s="320">
        <v>13.123239999999999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253.1</v>
      </c>
      <c r="D457" s="321">
        <v>254.80000000000004</v>
      </c>
      <c r="E457" s="321">
        <v>250.60000000000008</v>
      </c>
      <c r="F457" s="321">
        <v>248.10000000000005</v>
      </c>
      <c r="G457" s="321">
        <v>243.90000000000009</v>
      </c>
      <c r="H457" s="321">
        <v>257.30000000000007</v>
      </c>
      <c r="I457" s="321">
        <v>261.50000000000006</v>
      </c>
      <c r="J457" s="321">
        <v>264.00000000000006</v>
      </c>
      <c r="K457" s="320">
        <v>259</v>
      </c>
      <c r="L457" s="320">
        <v>252.3</v>
      </c>
      <c r="M457" s="320">
        <v>305.69067999999999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1277.55</v>
      </c>
      <c r="D458" s="321">
        <v>1287.6166666666666</v>
      </c>
      <c r="E458" s="321">
        <v>1263.6833333333332</v>
      </c>
      <c r="F458" s="321">
        <v>1249.8166666666666</v>
      </c>
      <c r="G458" s="321">
        <v>1225.8833333333332</v>
      </c>
      <c r="H458" s="321">
        <v>1301.4833333333331</v>
      </c>
      <c r="I458" s="321">
        <v>1325.4166666666665</v>
      </c>
      <c r="J458" s="321">
        <v>1339.2833333333331</v>
      </c>
      <c r="K458" s="320">
        <v>1311.55</v>
      </c>
      <c r="L458" s="320">
        <v>1273.75</v>
      </c>
      <c r="M458" s="320">
        <v>55.848230000000001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743.35</v>
      </c>
      <c r="D459" s="321">
        <v>746.05000000000007</v>
      </c>
      <c r="E459" s="321">
        <v>737.30000000000018</v>
      </c>
      <c r="F459" s="321">
        <v>731.25000000000011</v>
      </c>
      <c r="G459" s="321">
        <v>722.50000000000023</v>
      </c>
      <c r="H459" s="321">
        <v>752.10000000000014</v>
      </c>
      <c r="I459" s="321">
        <v>760.84999999999991</v>
      </c>
      <c r="J459" s="321">
        <v>766.90000000000009</v>
      </c>
      <c r="K459" s="320">
        <v>754.8</v>
      </c>
      <c r="L459" s="320">
        <v>740</v>
      </c>
      <c r="M459" s="320">
        <v>0.78510000000000002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1920.75</v>
      </c>
      <c r="D460" s="321">
        <v>1904.6166666666668</v>
      </c>
      <c r="E460" s="321">
        <v>1849.2333333333336</v>
      </c>
      <c r="F460" s="321">
        <v>1777.7166666666667</v>
      </c>
      <c r="G460" s="321">
        <v>1722.3333333333335</v>
      </c>
      <c r="H460" s="321">
        <v>1976.1333333333337</v>
      </c>
      <c r="I460" s="321">
        <v>2031.5166666666669</v>
      </c>
      <c r="J460" s="321">
        <v>2103.0333333333338</v>
      </c>
      <c r="K460" s="320">
        <v>1960</v>
      </c>
      <c r="L460" s="320">
        <v>1833.1</v>
      </c>
      <c r="M460" s="320">
        <v>0.64998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844.1</v>
      </c>
      <c r="D461" s="321">
        <v>854.0333333333333</v>
      </c>
      <c r="E461" s="321">
        <v>830.06666666666661</v>
      </c>
      <c r="F461" s="321">
        <v>816.0333333333333</v>
      </c>
      <c r="G461" s="321">
        <v>792.06666666666661</v>
      </c>
      <c r="H461" s="321">
        <v>868.06666666666661</v>
      </c>
      <c r="I461" s="321">
        <v>892.0333333333333</v>
      </c>
      <c r="J461" s="321">
        <v>906.06666666666661</v>
      </c>
      <c r="K461" s="320">
        <v>878</v>
      </c>
      <c r="L461" s="320">
        <v>840</v>
      </c>
      <c r="M461" s="320">
        <v>0.7056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3612.55</v>
      </c>
      <c r="D462" s="321">
        <v>3600.35</v>
      </c>
      <c r="E462" s="321">
        <v>3583.7</v>
      </c>
      <c r="F462" s="321">
        <v>3554.85</v>
      </c>
      <c r="G462" s="321">
        <v>3538.2</v>
      </c>
      <c r="H462" s="321">
        <v>3629.2</v>
      </c>
      <c r="I462" s="321">
        <v>3645.8500000000004</v>
      </c>
      <c r="J462" s="321">
        <v>3674.7</v>
      </c>
      <c r="K462" s="320">
        <v>3617</v>
      </c>
      <c r="L462" s="320">
        <v>3571.5</v>
      </c>
      <c r="M462" s="320">
        <v>15.81465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3952.7</v>
      </c>
      <c r="D463" s="321">
        <v>3962.8833333333332</v>
      </c>
      <c r="E463" s="321">
        <v>3921.7666666666664</v>
      </c>
      <c r="F463" s="321">
        <v>3890.833333333333</v>
      </c>
      <c r="G463" s="321">
        <v>3849.7166666666662</v>
      </c>
      <c r="H463" s="321">
        <v>3993.8166666666666</v>
      </c>
      <c r="I463" s="321">
        <v>4034.9333333333334</v>
      </c>
      <c r="J463" s="321">
        <v>4065.8666666666668</v>
      </c>
      <c r="K463" s="320">
        <v>4004</v>
      </c>
      <c r="L463" s="320">
        <v>3931.95</v>
      </c>
      <c r="M463" s="320">
        <v>8.9440000000000006E-2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1306.5</v>
      </c>
      <c r="D464" s="321">
        <v>1307.7833333333333</v>
      </c>
      <c r="E464" s="321">
        <v>1291.5666666666666</v>
      </c>
      <c r="F464" s="321">
        <v>1276.6333333333332</v>
      </c>
      <c r="G464" s="321">
        <v>1260.4166666666665</v>
      </c>
      <c r="H464" s="321">
        <v>1322.7166666666667</v>
      </c>
      <c r="I464" s="321">
        <v>1338.9333333333334</v>
      </c>
      <c r="J464" s="321">
        <v>1353.8666666666668</v>
      </c>
      <c r="K464" s="320">
        <v>1324</v>
      </c>
      <c r="L464" s="320">
        <v>1292.8499999999999</v>
      </c>
      <c r="M464" s="320">
        <v>19.546659999999999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2166</v>
      </c>
      <c r="D465" s="321">
        <v>2186.3333333333335</v>
      </c>
      <c r="E465" s="321">
        <v>2132.666666666667</v>
      </c>
      <c r="F465" s="321">
        <v>2099.3333333333335</v>
      </c>
      <c r="G465" s="321">
        <v>2045.666666666667</v>
      </c>
      <c r="H465" s="321">
        <v>2219.666666666667</v>
      </c>
      <c r="I465" s="321">
        <v>2273.3333333333339</v>
      </c>
      <c r="J465" s="321">
        <v>2306.666666666667</v>
      </c>
      <c r="K465" s="320">
        <v>2240</v>
      </c>
      <c r="L465" s="320">
        <v>2153</v>
      </c>
      <c r="M465" s="320">
        <v>0.71709000000000001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833.75</v>
      </c>
      <c r="D466" s="321">
        <v>837.93333333333339</v>
      </c>
      <c r="E466" s="321">
        <v>821.86666666666679</v>
      </c>
      <c r="F466" s="321">
        <v>809.98333333333335</v>
      </c>
      <c r="G466" s="321">
        <v>793.91666666666674</v>
      </c>
      <c r="H466" s="321">
        <v>849.81666666666683</v>
      </c>
      <c r="I466" s="321">
        <v>865.88333333333344</v>
      </c>
      <c r="J466" s="321">
        <v>877.76666666666688</v>
      </c>
      <c r="K466" s="320">
        <v>854</v>
      </c>
      <c r="L466" s="320">
        <v>826.05</v>
      </c>
      <c r="M466" s="320">
        <v>0.70796999999999999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1750</v>
      </c>
      <c r="D467" s="321">
        <v>1745.3999999999999</v>
      </c>
      <c r="E467" s="321">
        <v>1721.0999999999997</v>
      </c>
      <c r="F467" s="321">
        <v>1692.1999999999998</v>
      </c>
      <c r="G467" s="321">
        <v>1667.8999999999996</v>
      </c>
      <c r="H467" s="321">
        <v>1774.2999999999997</v>
      </c>
      <c r="I467" s="321">
        <v>1798.6</v>
      </c>
      <c r="J467" s="321">
        <v>1827.4999999999998</v>
      </c>
      <c r="K467" s="320">
        <v>1769.7</v>
      </c>
      <c r="L467" s="320">
        <v>1716.5</v>
      </c>
      <c r="M467" s="320">
        <v>0.66185000000000005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2115.0500000000002</v>
      </c>
      <c r="D468" s="321">
        <v>2118.8166666666666</v>
      </c>
      <c r="E468" s="321">
        <v>2100.7833333333333</v>
      </c>
      <c r="F468" s="321">
        <v>2086.5166666666669</v>
      </c>
      <c r="G468" s="321">
        <v>2068.4833333333336</v>
      </c>
      <c r="H468" s="321">
        <v>2133.083333333333</v>
      </c>
      <c r="I468" s="321">
        <v>2151.1166666666659</v>
      </c>
      <c r="J468" s="321">
        <v>2165.3833333333328</v>
      </c>
      <c r="K468" s="320">
        <v>2136.85</v>
      </c>
      <c r="L468" s="320">
        <v>2104.5500000000002</v>
      </c>
      <c r="M468" s="320">
        <v>6.0859999999999997E-2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2512.6999999999998</v>
      </c>
      <c r="D469" s="321">
        <v>2505.2166666666667</v>
      </c>
      <c r="E469" s="321">
        <v>2483.9833333333336</v>
      </c>
      <c r="F469" s="321">
        <v>2455.2666666666669</v>
      </c>
      <c r="G469" s="321">
        <v>2434.0333333333338</v>
      </c>
      <c r="H469" s="321">
        <v>2533.9333333333334</v>
      </c>
      <c r="I469" s="321">
        <v>2555.1666666666661</v>
      </c>
      <c r="J469" s="321">
        <v>2583.8833333333332</v>
      </c>
      <c r="K469" s="320">
        <v>2526.4499999999998</v>
      </c>
      <c r="L469" s="320">
        <v>2476.5</v>
      </c>
      <c r="M469" s="320">
        <v>8.7878000000000007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2737.55</v>
      </c>
      <c r="D470" s="321">
        <v>2759.4833333333336</v>
      </c>
      <c r="E470" s="321">
        <v>2692.0166666666673</v>
      </c>
      <c r="F470" s="321">
        <v>2646.4833333333336</v>
      </c>
      <c r="G470" s="321">
        <v>2579.0166666666673</v>
      </c>
      <c r="H470" s="321">
        <v>2805.0166666666673</v>
      </c>
      <c r="I470" s="321">
        <v>2872.4833333333336</v>
      </c>
      <c r="J470" s="321">
        <v>2918.0166666666673</v>
      </c>
      <c r="K470" s="320">
        <v>2826.95</v>
      </c>
      <c r="L470" s="320">
        <v>2713.95</v>
      </c>
      <c r="M470" s="320">
        <v>1.75983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541.6</v>
      </c>
      <c r="D471" s="321">
        <v>545.63333333333333</v>
      </c>
      <c r="E471" s="321">
        <v>534.81666666666661</v>
      </c>
      <c r="F471" s="321">
        <v>528.0333333333333</v>
      </c>
      <c r="G471" s="321">
        <v>517.21666666666658</v>
      </c>
      <c r="H471" s="321">
        <v>552.41666666666663</v>
      </c>
      <c r="I471" s="321">
        <v>563.23333333333346</v>
      </c>
      <c r="J471" s="321">
        <v>570.01666666666665</v>
      </c>
      <c r="K471" s="320">
        <v>556.45000000000005</v>
      </c>
      <c r="L471" s="320">
        <v>538.85</v>
      </c>
      <c r="M471" s="320">
        <v>1.8986499999999999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1286.5999999999999</v>
      </c>
      <c r="D472" s="321">
        <v>1282.0333333333333</v>
      </c>
      <c r="E472" s="321">
        <v>1270.0666666666666</v>
      </c>
      <c r="F472" s="321">
        <v>1253.5333333333333</v>
      </c>
      <c r="G472" s="321">
        <v>1241.5666666666666</v>
      </c>
      <c r="H472" s="321">
        <v>1298.5666666666666</v>
      </c>
      <c r="I472" s="321">
        <v>1310.5333333333333</v>
      </c>
      <c r="J472" s="321">
        <v>1327.0666666666666</v>
      </c>
      <c r="K472" s="320">
        <v>1294</v>
      </c>
      <c r="L472" s="320">
        <v>1265.5</v>
      </c>
      <c r="M472" s="320">
        <v>4.8196000000000003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54.25</v>
      </c>
      <c r="D473" s="321">
        <v>54.550000000000004</v>
      </c>
      <c r="E473" s="321">
        <v>53.70000000000001</v>
      </c>
      <c r="F473" s="321">
        <v>53.150000000000006</v>
      </c>
      <c r="G473" s="321">
        <v>52.300000000000011</v>
      </c>
      <c r="H473" s="321">
        <v>55.100000000000009</v>
      </c>
      <c r="I473" s="321">
        <v>55.95</v>
      </c>
      <c r="J473" s="321">
        <v>56.500000000000007</v>
      </c>
      <c r="K473" s="320">
        <v>55.4</v>
      </c>
      <c r="L473" s="320">
        <v>54</v>
      </c>
      <c r="M473" s="320">
        <v>39.13832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199.85</v>
      </c>
      <c r="D474" s="321">
        <v>202.7166666666667</v>
      </c>
      <c r="E474" s="321">
        <v>195.43333333333339</v>
      </c>
      <c r="F474" s="321">
        <v>191.01666666666671</v>
      </c>
      <c r="G474" s="321">
        <v>183.73333333333341</v>
      </c>
      <c r="H474" s="321">
        <v>207.13333333333338</v>
      </c>
      <c r="I474" s="321">
        <v>214.41666666666669</v>
      </c>
      <c r="J474" s="321">
        <v>218.83333333333337</v>
      </c>
      <c r="K474" s="320">
        <v>210</v>
      </c>
      <c r="L474" s="320">
        <v>198.3</v>
      </c>
      <c r="M474" s="320">
        <v>9.7324599999999997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802.85</v>
      </c>
      <c r="D475" s="321">
        <v>805.44999999999993</v>
      </c>
      <c r="E475" s="321">
        <v>795.89999999999986</v>
      </c>
      <c r="F475" s="321">
        <v>788.94999999999993</v>
      </c>
      <c r="G475" s="321">
        <v>779.39999999999986</v>
      </c>
      <c r="H475" s="321">
        <v>812.39999999999986</v>
      </c>
      <c r="I475" s="321">
        <v>821.94999999999982</v>
      </c>
      <c r="J475" s="321">
        <v>828.89999999999986</v>
      </c>
      <c r="K475" s="320">
        <v>815</v>
      </c>
      <c r="L475" s="320">
        <v>798.5</v>
      </c>
      <c r="M475" s="320">
        <v>0.86885999999999997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167.7</v>
      </c>
      <c r="D476" s="321">
        <v>170.46666666666667</v>
      </c>
      <c r="E476" s="321">
        <v>162.23333333333335</v>
      </c>
      <c r="F476" s="321">
        <v>156.76666666666668</v>
      </c>
      <c r="G476" s="321">
        <v>148.53333333333336</v>
      </c>
      <c r="H476" s="321">
        <v>175.93333333333334</v>
      </c>
      <c r="I476" s="321">
        <v>184.16666666666663</v>
      </c>
      <c r="J476" s="321">
        <v>189.63333333333333</v>
      </c>
      <c r="K476" s="320">
        <v>178.7</v>
      </c>
      <c r="L476" s="320">
        <v>165</v>
      </c>
      <c r="M476" s="320">
        <v>99.00864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71.45</v>
      </c>
      <c r="D477" s="321">
        <v>71.933333333333323</v>
      </c>
      <c r="E477" s="321">
        <v>70.616666666666646</v>
      </c>
      <c r="F477" s="321">
        <v>69.783333333333317</v>
      </c>
      <c r="G477" s="321">
        <v>68.46666666666664</v>
      </c>
      <c r="H477" s="321">
        <v>72.766666666666652</v>
      </c>
      <c r="I477" s="321">
        <v>74.083333333333343</v>
      </c>
      <c r="J477" s="321">
        <v>74.916666666666657</v>
      </c>
      <c r="K477" s="320">
        <v>73.25</v>
      </c>
      <c r="L477" s="320">
        <v>71.099999999999994</v>
      </c>
      <c r="M477" s="320">
        <v>127.45066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645.6</v>
      </c>
      <c r="D478" s="321">
        <v>645.43333333333328</v>
      </c>
      <c r="E478" s="321">
        <v>629.21666666666658</v>
      </c>
      <c r="F478" s="321">
        <v>612.83333333333326</v>
      </c>
      <c r="G478" s="321">
        <v>596.61666666666656</v>
      </c>
      <c r="H478" s="321">
        <v>661.81666666666661</v>
      </c>
      <c r="I478" s="321">
        <v>678.0333333333333</v>
      </c>
      <c r="J478" s="321">
        <v>694.41666666666663</v>
      </c>
      <c r="K478" s="320">
        <v>661.65</v>
      </c>
      <c r="L478" s="320">
        <v>629.04999999999995</v>
      </c>
      <c r="M478" s="320">
        <v>12.666499999999999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1545.6</v>
      </c>
      <c r="D479" s="321">
        <v>1525.4499999999998</v>
      </c>
      <c r="E479" s="321">
        <v>1487.3499999999997</v>
      </c>
      <c r="F479" s="321">
        <v>1429.1</v>
      </c>
      <c r="G479" s="321">
        <v>1390.9999999999998</v>
      </c>
      <c r="H479" s="321">
        <v>1583.6999999999996</v>
      </c>
      <c r="I479" s="321">
        <v>1621.8</v>
      </c>
      <c r="J479" s="321">
        <v>1680.0499999999995</v>
      </c>
      <c r="K479" s="320">
        <v>1563.55</v>
      </c>
      <c r="L479" s="320">
        <v>1467.2</v>
      </c>
      <c r="M479" s="320">
        <v>11.5337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12.05</v>
      </c>
      <c r="D480" s="321">
        <v>12.133333333333335</v>
      </c>
      <c r="E480" s="321">
        <v>11.966666666666669</v>
      </c>
      <c r="F480" s="321">
        <v>11.883333333333335</v>
      </c>
      <c r="G480" s="321">
        <v>11.716666666666669</v>
      </c>
      <c r="H480" s="321">
        <v>12.216666666666669</v>
      </c>
      <c r="I480" s="321">
        <v>12.383333333333336</v>
      </c>
      <c r="J480" s="321">
        <v>12.466666666666669</v>
      </c>
      <c r="K480" s="320">
        <v>12.3</v>
      </c>
      <c r="L480" s="320">
        <v>12.05</v>
      </c>
      <c r="M480" s="320">
        <v>18.243359999999999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679.9</v>
      </c>
      <c r="D481" s="321">
        <v>680.9</v>
      </c>
      <c r="E481" s="321">
        <v>671</v>
      </c>
      <c r="F481" s="321">
        <v>662.1</v>
      </c>
      <c r="G481" s="321">
        <v>652.20000000000005</v>
      </c>
      <c r="H481" s="321">
        <v>689.8</v>
      </c>
      <c r="I481" s="321">
        <v>699.69999999999982</v>
      </c>
      <c r="J481" s="321">
        <v>708.59999999999991</v>
      </c>
      <c r="K481" s="320">
        <v>690.8</v>
      </c>
      <c r="L481" s="320">
        <v>672</v>
      </c>
      <c r="M481" s="320">
        <v>1.35728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147.65</v>
      </c>
      <c r="D482" s="321">
        <v>147.86666666666667</v>
      </c>
      <c r="E482" s="321">
        <v>146.53333333333336</v>
      </c>
      <c r="F482" s="321">
        <v>145.41666666666669</v>
      </c>
      <c r="G482" s="321">
        <v>144.08333333333337</v>
      </c>
      <c r="H482" s="321">
        <v>148.98333333333335</v>
      </c>
      <c r="I482" s="321">
        <v>150.31666666666666</v>
      </c>
      <c r="J482" s="321">
        <v>151.43333333333334</v>
      </c>
      <c r="K482" s="320">
        <v>149.19999999999999</v>
      </c>
      <c r="L482" s="320">
        <v>146.75</v>
      </c>
      <c r="M482" s="320">
        <v>4.5518900000000002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17.45</v>
      </c>
      <c r="D483" s="321">
        <v>17.55</v>
      </c>
      <c r="E483" s="321">
        <v>17.25</v>
      </c>
      <c r="F483" s="321">
        <v>17.05</v>
      </c>
      <c r="G483" s="321">
        <v>16.75</v>
      </c>
      <c r="H483" s="321">
        <v>17.75</v>
      </c>
      <c r="I483" s="321">
        <v>18.050000000000004</v>
      </c>
      <c r="J483" s="321">
        <v>18.25</v>
      </c>
      <c r="K483" s="320">
        <v>17.850000000000001</v>
      </c>
      <c r="L483" s="320">
        <v>17.350000000000001</v>
      </c>
      <c r="M483" s="320">
        <v>12.157719999999999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6744.1</v>
      </c>
      <c r="D484" s="321">
        <v>6754.7166666666672</v>
      </c>
      <c r="E484" s="321">
        <v>6699.4833333333345</v>
      </c>
      <c r="F484" s="321">
        <v>6654.8666666666677</v>
      </c>
      <c r="G484" s="321">
        <v>6599.633333333335</v>
      </c>
      <c r="H484" s="321">
        <v>6799.3333333333339</v>
      </c>
      <c r="I484" s="321">
        <v>6854.5666666666675</v>
      </c>
      <c r="J484" s="321">
        <v>6899.1833333333334</v>
      </c>
      <c r="K484" s="320">
        <v>6809.95</v>
      </c>
      <c r="L484" s="320">
        <v>6710.1</v>
      </c>
      <c r="M484" s="320">
        <v>2.37385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40.549999999999997</v>
      </c>
      <c r="D485" s="321">
        <v>40.716666666666661</v>
      </c>
      <c r="E485" s="321">
        <v>40.283333333333324</v>
      </c>
      <c r="F485" s="321">
        <v>40.016666666666666</v>
      </c>
      <c r="G485" s="321">
        <v>39.583333333333329</v>
      </c>
      <c r="H485" s="321">
        <v>40.98333333333332</v>
      </c>
      <c r="I485" s="321">
        <v>41.416666666666657</v>
      </c>
      <c r="J485" s="321">
        <v>41.683333333333316</v>
      </c>
      <c r="K485" s="320">
        <v>41.15</v>
      </c>
      <c r="L485" s="320">
        <v>40.450000000000003</v>
      </c>
      <c r="M485" s="320">
        <v>41.836770000000001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816.55</v>
      </c>
      <c r="D486" s="321">
        <v>818.91666666666663</v>
      </c>
      <c r="E486" s="321">
        <v>808.93333333333328</v>
      </c>
      <c r="F486" s="321">
        <v>801.31666666666661</v>
      </c>
      <c r="G486" s="321">
        <v>791.33333333333326</v>
      </c>
      <c r="H486" s="321">
        <v>826.5333333333333</v>
      </c>
      <c r="I486" s="321">
        <v>836.51666666666665</v>
      </c>
      <c r="J486" s="321">
        <v>844.13333333333333</v>
      </c>
      <c r="K486" s="320">
        <v>828.9</v>
      </c>
      <c r="L486" s="320">
        <v>811.3</v>
      </c>
      <c r="M486" s="320">
        <v>31.4726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946.8</v>
      </c>
      <c r="D487" s="321">
        <v>954.91666666666663</v>
      </c>
      <c r="E487" s="321">
        <v>932.88333333333321</v>
      </c>
      <c r="F487" s="321">
        <v>918.96666666666658</v>
      </c>
      <c r="G487" s="321">
        <v>896.93333333333317</v>
      </c>
      <c r="H487" s="321">
        <v>968.83333333333326</v>
      </c>
      <c r="I487" s="321">
        <v>990.86666666666679</v>
      </c>
      <c r="J487" s="321">
        <v>1004.7833333333333</v>
      </c>
      <c r="K487" s="320">
        <v>976.95</v>
      </c>
      <c r="L487" s="320">
        <v>941</v>
      </c>
      <c r="M487" s="320">
        <v>0.60441999999999996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478.15</v>
      </c>
      <c r="D488" s="321">
        <v>479</v>
      </c>
      <c r="E488" s="321">
        <v>472.9</v>
      </c>
      <c r="F488" s="321">
        <v>467.65</v>
      </c>
      <c r="G488" s="321">
        <v>461.54999999999995</v>
      </c>
      <c r="H488" s="321">
        <v>484.25</v>
      </c>
      <c r="I488" s="321">
        <v>490.35</v>
      </c>
      <c r="J488" s="321">
        <v>495.6</v>
      </c>
      <c r="K488" s="320">
        <v>485.1</v>
      </c>
      <c r="L488" s="320">
        <v>473.75</v>
      </c>
      <c r="M488" s="320">
        <v>0.64403999999999995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35.35</v>
      </c>
      <c r="D489" s="321">
        <v>35.6</v>
      </c>
      <c r="E489" s="321">
        <v>35</v>
      </c>
      <c r="F489" s="321">
        <v>34.65</v>
      </c>
      <c r="G489" s="321">
        <v>34.049999999999997</v>
      </c>
      <c r="H489" s="321">
        <v>35.950000000000003</v>
      </c>
      <c r="I489" s="321">
        <v>36.550000000000011</v>
      </c>
      <c r="J489" s="321">
        <v>36.900000000000006</v>
      </c>
      <c r="K489" s="320">
        <v>36.200000000000003</v>
      </c>
      <c r="L489" s="320">
        <v>35.25</v>
      </c>
      <c r="M489" s="320">
        <v>24.44172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915.55</v>
      </c>
      <c r="D490" s="321">
        <v>917.18333333333339</v>
      </c>
      <c r="E490" s="321">
        <v>907.36666666666679</v>
      </c>
      <c r="F490" s="321">
        <v>899.18333333333339</v>
      </c>
      <c r="G490" s="321">
        <v>889.36666666666679</v>
      </c>
      <c r="H490" s="321">
        <v>925.36666666666679</v>
      </c>
      <c r="I490" s="321">
        <v>935.18333333333339</v>
      </c>
      <c r="J490" s="321">
        <v>943.36666666666679</v>
      </c>
      <c r="K490" s="320">
        <v>927</v>
      </c>
      <c r="L490" s="320">
        <v>909</v>
      </c>
      <c r="M490" s="320">
        <v>0.21104000000000001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421.05</v>
      </c>
      <c r="D491" s="321">
        <v>424.91666666666669</v>
      </c>
      <c r="E491" s="321">
        <v>411.83333333333337</v>
      </c>
      <c r="F491" s="321">
        <v>402.61666666666667</v>
      </c>
      <c r="G491" s="321">
        <v>389.53333333333336</v>
      </c>
      <c r="H491" s="321">
        <v>434.13333333333338</v>
      </c>
      <c r="I491" s="321">
        <v>447.21666666666675</v>
      </c>
      <c r="J491" s="321">
        <v>456.43333333333339</v>
      </c>
      <c r="K491" s="320">
        <v>438</v>
      </c>
      <c r="L491" s="320">
        <v>415.7</v>
      </c>
      <c r="M491" s="320">
        <v>7.1327100000000003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1039.9000000000001</v>
      </c>
      <c r="D492" s="321">
        <v>1047.4166666666667</v>
      </c>
      <c r="E492" s="321">
        <v>1025.7333333333336</v>
      </c>
      <c r="F492" s="321">
        <v>1011.5666666666668</v>
      </c>
      <c r="G492" s="321">
        <v>989.88333333333367</v>
      </c>
      <c r="H492" s="321">
        <v>1061.5833333333335</v>
      </c>
      <c r="I492" s="321">
        <v>1083.2666666666664</v>
      </c>
      <c r="J492" s="321">
        <v>1097.4333333333334</v>
      </c>
      <c r="K492" s="320">
        <v>1069.0999999999999</v>
      </c>
      <c r="L492" s="320">
        <v>1033.25</v>
      </c>
      <c r="M492" s="320">
        <v>7.6664500000000002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415.8</v>
      </c>
      <c r="D493" s="321">
        <v>418.51666666666665</v>
      </c>
      <c r="E493" s="321">
        <v>412.08333333333331</v>
      </c>
      <c r="F493" s="321">
        <v>408.36666666666667</v>
      </c>
      <c r="G493" s="321">
        <v>401.93333333333334</v>
      </c>
      <c r="H493" s="321">
        <v>422.23333333333329</v>
      </c>
      <c r="I493" s="321">
        <v>428.66666666666669</v>
      </c>
      <c r="J493" s="321">
        <v>432.38333333333327</v>
      </c>
      <c r="K493" s="320">
        <v>424.95</v>
      </c>
      <c r="L493" s="320">
        <v>414.8</v>
      </c>
      <c r="M493" s="320">
        <v>42.885429999999999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2208.4499999999998</v>
      </c>
      <c r="D494" s="321">
        <v>2223.4666666666667</v>
      </c>
      <c r="E494" s="321">
        <v>2184.9833333333336</v>
      </c>
      <c r="F494" s="321">
        <v>2161.5166666666669</v>
      </c>
      <c r="G494" s="321">
        <v>2123.0333333333338</v>
      </c>
      <c r="H494" s="321">
        <v>2246.9333333333334</v>
      </c>
      <c r="I494" s="321">
        <v>2285.4166666666661</v>
      </c>
      <c r="J494" s="321">
        <v>2308.8833333333332</v>
      </c>
      <c r="K494" s="320">
        <v>2261.9499999999998</v>
      </c>
      <c r="L494" s="320">
        <v>2200</v>
      </c>
      <c r="M494" s="320">
        <v>0.20896000000000001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216.9</v>
      </c>
      <c r="D495" s="321">
        <v>217.98333333333335</v>
      </c>
      <c r="E495" s="321">
        <v>214.91666666666669</v>
      </c>
      <c r="F495" s="321">
        <v>212.93333333333334</v>
      </c>
      <c r="G495" s="321">
        <v>209.86666666666667</v>
      </c>
      <c r="H495" s="321">
        <v>219.9666666666667</v>
      </c>
      <c r="I495" s="321">
        <v>223.03333333333336</v>
      </c>
      <c r="J495" s="321">
        <v>225.01666666666671</v>
      </c>
      <c r="K495" s="320">
        <v>221.05</v>
      </c>
      <c r="L495" s="320">
        <v>216</v>
      </c>
      <c r="M495" s="320">
        <v>3.3751799999999998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2203.4</v>
      </c>
      <c r="D496" s="321">
        <v>2176.75</v>
      </c>
      <c r="E496" s="321">
        <v>2099.5</v>
      </c>
      <c r="F496" s="321">
        <v>1995.6</v>
      </c>
      <c r="G496" s="321">
        <v>1918.35</v>
      </c>
      <c r="H496" s="321">
        <v>2280.65</v>
      </c>
      <c r="I496" s="321">
        <v>2357.9</v>
      </c>
      <c r="J496" s="321">
        <v>2461.8000000000002</v>
      </c>
      <c r="K496" s="320">
        <v>2254</v>
      </c>
      <c r="L496" s="320">
        <v>2072.85</v>
      </c>
      <c r="M496" s="320">
        <v>1.1853899999999999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688</v>
      </c>
      <c r="D497" s="321">
        <v>692.23333333333323</v>
      </c>
      <c r="E497" s="321">
        <v>680.96666666666647</v>
      </c>
      <c r="F497" s="321">
        <v>673.93333333333328</v>
      </c>
      <c r="G497" s="321">
        <v>662.66666666666652</v>
      </c>
      <c r="H497" s="321">
        <v>699.26666666666642</v>
      </c>
      <c r="I497" s="321">
        <v>710.53333333333308</v>
      </c>
      <c r="J497" s="321">
        <v>717.56666666666638</v>
      </c>
      <c r="K497" s="320">
        <v>703.5</v>
      </c>
      <c r="L497" s="320">
        <v>685.2</v>
      </c>
      <c r="M497" s="320">
        <v>2.0308999999999999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3347.3</v>
      </c>
      <c r="D498" s="321">
        <v>3342.4333333333329</v>
      </c>
      <c r="E498" s="321">
        <v>3284.8666666666659</v>
      </c>
      <c r="F498" s="321">
        <v>3222.4333333333329</v>
      </c>
      <c r="G498" s="321">
        <v>3164.8666666666659</v>
      </c>
      <c r="H498" s="321">
        <v>3404.8666666666659</v>
      </c>
      <c r="I498" s="321">
        <v>3462.4333333333325</v>
      </c>
      <c r="J498" s="321">
        <v>3524.8666666666659</v>
      </c>
      <c r="K498" s="320">
        <v>3400</v>
      </c>
      <c r="L498" s="320">
        <v>3280</v>
      </c>
      <c r="M498" s="320">
        <v>0.28898000000000001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1252.0999999999999</v>
      </c>
      <c r="D499" s="321">
        <v>1257.5166666666667</v>
      </c>
      <c r="E499" s="321">
        <v>1243.5833333333333</v>
      </c>
      <c r="F499" s="321">
        <v>1235.0666666666666</v>
      </c>
      <c r="G499" s="321">
        <v>1221.1333333333332</v>
      </c>
      <c r="H499" s="321">
        <v>1266.0333333333333</v>
      </c>
      <c r="I499" s="321">
        <v>1279.9666666666667</v>
      </c>
      <c r="J499" s="321">
        <v>1288.4833333333333</v>
      </c>
      <c r="K499" s="320">
        <v>1271.45</v>
      </c>
      <c r="L499" s="320">
        <v>1249</v>
      </c>
      <c r="M499" s="320">
        <v>8.7698699999999992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445.9</v>
      </c>
      <c r="D500" s="321">
        <v>444.8</v>
      </c>
      <c r="E500" s="321">
        <v>441.6</v>
      </c>
      <c r="F500" s="321">
        <v>437.3</v>
      </c>
      <c r="G500" s="321">
        <v>434.1</v>
      </c>
      <c r="H500" s="321">
        <v>449.1</v>
      </c>
      <c r="I500" s="321">
        <v>452.29999999999995</v>
      </c>
      <c r="J500" s="321">
        <v>456.6</v>
      </c>
      <c r="K500" s="320">
        <v>448</v>
      </c>
      <c r="L500" s="320">
        <v>440.5</v>
      </c>
      <c r="M500" s="320">
        <v>1.7667600000000001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213.65</v>
      </c>
      <c r="D501" s="321">
        <v>215.94999999999996</v>
      </c>
      <c r="E501" s="321">
        <v>209.89999999999992</v>
      </c>
      <c r="F501" s="321">
        <v>206.14999999999995</v>
      </c>
      <c r="G501" s="321">
        <v>200.09999999999991</v>
      </c>
      <c r="H501" s="321">
        <v>219.69999999999993</v>
      </c>
      <c r="I501" s="321">
        <v>225.74999999999994</v>
      </c>
      <c r="J501" s="321">
        <v>229.49999999999994</v>
      </c>
      <c r="K501" s="320">
        <v>222</v>
      </c>
      <c r="L501" s="320">
        <v>212.2</v>
      </c>
      <c r="M501" s="320">
        <v>20.007909999999999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89.95</v>
      </c>
      <c r="D502" s="321">
        <v>90.483333333333348</v>
      </c>
      <c r="E502" s="321">
        <v>88.566666666666691</v>
      </c>
      <c r="F502" s="321">
        <v>87.183333333333337</v>
      </c>
      <c r="G502" s="321">
        <v>85.26666666666668</v>
      </c>
      <c r="H502" s="321">
        <v>91.866666666666703</v>
      </c>
      <c r="I502" s="321">
        <v>93.78333333333336</v>
      </c>
      <c r="J502" s="321">
        <v>95.166666666666714</v>
      </c>
      <c r="K502" s="320">
        <v>92.4</v>
      </c>
      <c r="L502" s="320">
        <v>89.1</v>
      </c>
      <c r="M502" s="320">
        <v>31.55021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481.8</v>
      </c>
      <c r="D503" s="321">
        <v>483.76666666666665</v>
      </c>
      <c r="E503" s="321">
        <v>477.5333333333333</v>
      </c>
      <c r="F503" s="321">
        <v>473.26666666666665</v>
      </c>
      <c r="G503" s="321">
        <v>467.0333333333333</v>
      </c>
      <c r="H503" s="321">
        <v>488.0333333333333</v>
      </c>
      <c r="I503" s="321">
        <v>494.26666666666665</v>
      </c>
      <c r="J503" s="321">
        <v>498.5333333333333</v>
      </c>
      <c r="K503" s="320">
        <v>490</v>
      </c>
      <c r="L503" s="320">
        <v>479.5</v>
      </c>
      <c r="M503" s="320">
        <v>0.49331000000000003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1641.3</v>
      </c>
      <c r="D504" s="321">
        <v>1641.2166666666665</v>
      </c>
      <c r="E504" s="321">
        <v>1618.633333333333</v>
      </c>
      <c r="F504" s="321">
        <v>1595.9666666666665</v>
      </c>
      <c r="G504" s="321">
        <v>1573.383333333333</v>
      </c>
      <c r="H504" s="321">
        <v>1663.883333333333</v>
      </c>
      <c r="I504" s="321">
        <v>1686.4666666666665</v>
      </c>
      <c r="J504" s="321">
        <v>1709.133333333333</v>
      </c>
      <c r="K504" s="320">
        <v>1663.8</v>
      </c>
      <c r="L504" s="320">
        <v>1618.55</v>
      </c>
      <c r="M504" s="320">
        <v>2.2325200000000001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537.70000000000005</v>
      </c>
      <c r="D505" s="321">
        <v>536.40000000000009</v>
      </c>
      <c r="E505" s="321">
        <v>531.95000000000016</v>
      </c>
      <c r="F505" s="321">
        <v>526.20000000000005</v>
      </c>
      <c r="G505" s="321">
        <v>521.75000000000011</v>
      </c>
      <c r="H505" s="321">
        <v>542.1500000000002</v>
      </c>
      <c r="I505" s="321">
        <v>546.6</v>
      </c>
      <c r="J505" s="321">
        <v>552.35000000000025</v>
      </c>
      <c r="K505" s="320">
        <v>540.85</v>
      </c>
      <c r="L505" s="320">
        <v>530.65</v>
      </c>
      <c r="M505" s="320">
        <v>48.912120000000002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289.35000000000002</v>
      </c>
      <c r="D506" s="321">
        <v>289.91666666666669</v>
      </c>
      <c r="E506" s="321">
        <v>286.88333333333338</v>
      </c>
      <c r="F506" s="321">
        <v>284.41666666666669</v>
      </c>
      <c r="G506" s="321">
        <v>281.38333333333338</v>
      </c>
      <c r="H506" s="321">
        <v>292.38333333333338</v>
      </c>
      <c r="I506" s="321">
        <v>295.41666666666669</v>
      </c>
      <c r="J506" s="321">
        <v>297.88333333333338</v>
      </c>
      <c r="K506" s="320">
        <v>292.95</v>
      </c>
      <c r="L506" s="320">
        <v>287.45</v>
      </c>
      <c r="M506" s="320">
        <v>3.6045600000000002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13.95</v>
      </c>
      <c r="D507" s="321">
        <v>14.016666666666666</v>
      </c>
      <c r="E507" s="321">
        <v>13.833333333333332</v>
      </c>
      <c r="F507" s="321">
        <v>13.716666666666667</v>
      </c>
      <c r="G507" s="321">
        <v>13.533333333333333</v>
      </c>
      <c r="H507" s="321">
        <v>14.133333333333331</v>
      </c>
      <c r="I507" s="321">
        <v>14.316666666666665</v>
      </c>
      <c r="J507" s="321">
        <v>14.43333333333333</v>
      </c>
      <c r="K507" s="320">
        <v>14.2</v>
      </c>
      <c r="L507" s="320">
        <v>13.9</v>
      </c>
      <c r="M507" s="320">
        <v>551.84186999999997</v>
      </c>
      <c r="N507" s="1"/>
      <c r="O507" s="1"/>
    </row>
    <row r="508" spans="1:15" ht="12.75" customHeight="1">
      <c r="A508" s="30">
        <v>498</v>
      </c>
      <c r="B508" s="353" t="s">
        <v>214</v>
      </c>
      <c r="C508" s="354">
        <v>269.64999999999998</v>
      </c>
      <c r="D508" s="354">
        <v>270.0333333333333</v>
      </c>
      <c r="E508" s="354">
        <v>263.61666666666662</v>
      </c>
      <c r="F508" s="354">
        <v>257.58333333333331</v>
      </c>
      <c r="G508" s="354">
        <v>251.16666666666663</v>
      </c>
      <c r="H508" s="354">
        <v>276.06666666666661</v>
      </c>
      <c r="I508" s="354">
        <v>282.48333333333335</v>
      </c>
      <c r="J508" s="353">
        <v>288.51666666666659</v>
      </c>
      <c r="K508" s="353">
        <v>276.45</v>
      </c>
      <c r="L508" s="353">
        <v>264</v>
      </c>
      <c r="M508" s="270">
        <v>120.08805</v>
      </c>
      <c r="N508" s="1"/>
      <c r="O508" s="1"/>
    </row>
    <row r="509" spans="1:15" ht="12.75" customHeight="1">
      <c r="A509" s="30">
        <v>499</v>
      </c>
      <c r="B509" s="353" t="s">
        <v>560</v>
      </c>
      <c r="C509" s="354">
        <v>340.65</v>
      </c>
      <c r="D509" s="354">
        <v>340.45</v>
      </c>
      <c r="E509" s="354">
        <v>332.29999999999995</v>
      </c>
      <c r="F509" s="354">
        <v>323.95</v>
      </c>
      <c r="G509" s="354">
        <v>315.79999999999995</v>
      </c>
      <c r="H509" s="354">
        <v>348.79999999999995</v>
      </c>
      <c r="I509" s="354">
        <v>356.94999999999993</v>
      </c>
      <c r="J509" s="353">
        <v>365.29999999999995</v>
      </c>
      <c r="K509" s="353">
        <v>348.6</v>
      </c>
      <c r="L509" s="353">
        <v>332.1</v>
      </c>
      <c r="M509" s="270">
        <v>12.39128</v>
      </c>
      <c r="N509" s="1"/>
      <c r="O509" s="1"/>
    </row>
    <row r="510" spans="1:15" ht="12.75" customHeight="1">
      <c r="A510" s="30">
        <v>500</v>
      </c>
      <c r="B510" s="353" t="s">
        <v>561</v>
      </c>
      <c r="C510" s="354">
        <v>1644.1</v>
      </c>
      <c r="D510" s="354">
        <v>1646.8500000000001</v>
      </c>
      <c r="E510" s="354">
        <v>1623.8000000000002</v>
      </c>
      <c r="F510" s="354">
        <v>1603.5</v>
      </c>
      <c r="G510" s="354">
        <v>1580.45</v>
      </c>
      <c r="H510" s="354">
        <v>1667.1500000000003</v>
      </c>
      <c r="I510" s="354">
        <v>1690.2</v>
      </c>
      <c r="J510" s="353">
        <v>1710.5000000000005</v>
      </c>
      <c r="K510" s="353">
        <v>1669.9</v>
      </c>
      <c r="L510" s="353">
        <v>1626.55</v>
      </c>
      <c r="M510" s="270">
        <v>0.16672999999999999</v>
      </c>
      <c r="N510" s="1"/>
      <c r="O510" s="1"/>
    </row>
    <row r="511" spans="1:15" ht="12.75" customHeight="1">
      <c r="A511" s="30"/>
      <c r="B511" s="353"/>
      <c r="C511" s="354"/>
      <c r="D511" s="354"/>
      <c r="E511" s="354"/>
      <c r="F511" s="354"/>
      <c r="G511" s="354"/>
      <c r="H511" s="354"/>
      <c r="I511" s="354"/>
      <c r="J511" s="353"/>
      <c r="K511" s="353"/>
      <c r="L511" s="353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E26" sqref="E2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1"/>
      <c r="B5" s="482"/>
      <c r="C5" s="481"/>
      <c r="D5" s="48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83" t="s">
        <v>564</v>
      </c>
      <c r="C7" s="482"/>
      <c r="D7" s="7">
        <f>Main!B10</f>
        <v>44676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44673</v>
      </c>
      <c r="B10" s="29">
        <v>539773</v>
      </c>
      <c r="C10" s="28" t="s">
        <v>1018</v>
      </c>
      <c r="D10" s="28" t="s">
        <v>1083</v>
      </c>
      <c r="E10" s="28" t="s">
        <v>573</v>
      </c>
      <c r="F10" s="87">
        <v>1885987</v>
      </c>
      <c r="G10" s="29">
        <v>5.93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44673</v>
      </c>
      <c r="B11" s="29">
        <v>539773</v>
      </c>
      <c r="C11" s="28" t="s">
        <v>1018</v>
      </c>
      <c r="D11" s="28" t="s">
        <v>1132</v>
      </c>
      <c r="E11" s="28" t="s">
        <v>574</v>
      </c>
      <c r="F11" s="87">
        <v>500000</v>
      </c>
      <c r="G11" s="29">
        <v>5.98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44673</v>
      </c>
      <c r="B12" s="29">
        <v>539773</v>
      </c>
      <c r="C12" s="28" t="s">
        <v>1018</v>
      </c>
      <c r="D12" s="28" t="s">
        <v>1133</v>
      </c>
      <c r="E12" s="28" t="s">
        <v>574</v>
      </c>
      <c r="F12" s="87">
        <v>1000000</v>
      </c>
      <c r="G12" s="29">
        <v>6.04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44673</v>
      </c>
      <c r="B13" s="29">
        <v>540135</v>
      </c>
      <c r="C13" s="28" t="s">
        <v>1084</v>
      </c>
      <c r="D13" s="28" t="s">
        <v>867</v>
      </c>
      <c r="E13" s="28" t="s">
        <v>573</v>
      </c>
      <c r="F13" s="87">
        <v>7437960</v>
      </c>
      <c r="G13" s="29">
        <v>2.02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44673</v>
      </c>
      <c r="B14" s="29">
        <v>540135</v>
      </c>
      <c r="C14" s="28" t="s">
        <v>1084</v>
      </c>
      <c r="D14" s="28" t="s">
        <v>867</v>
      </c>
      <c r="E14" s="28" t="s">
        <v>574</v>
      </c>
      <c r="F14" s="87">
        <v>9187960</v>
      </c>
      <c r="G14" s="29">
        <v>2.02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44673</v>
      </c>
      <c r="B15" s="29">
        <v>540135</v>
      </c>
      <c r="C15" s="28" t="s">
        <v>1084</v>
      </c>
      <c r="D15" s="28" t="s">
        <v>1085</v>
      </c>
      <c r="E15" s="28" t="s">
        <v>573</v>
      </c>
      <c r="F15" s="87">
        <v>2176606</v>
      </c>
      <c r="G15" s="29">
        <v>2.06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44673</v>
      </c>
      <c r="B16" s="29">
        <v>540135</v>
      </c>
      <c r="C16" s="28" t="s">
        <v>1084</v>
      </c>
      <c r="D16" s="28" t="s">
        <v>1085</v>
      </c>
      <c r="E16" s="28" t="s">
        <v>574</v>
      </c>
      <c r="F16" s="87">
        <v>5201606</v>
      </c>
      <c r="G16" s="29">
        <v>2.04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44673</v>
      </c>
      <c r="B17" s="29">
        <v>540135</v>
      </c>
      <c r="C17" s="28" t="s">
        <v>1084</v>
      </c>
      <c r="D17" s="28" t="s">
        <v>1086</v>
      </c>
      <c r="E17" s="28" t="s">
        <v>573</v>
      </c>
      <c r="F17" s="87">
        <v>13404974</v>
      </c>
      <c r="G17" s="29">
        <v>2.0699999999999998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44673</v>
      </c>
      <c r="B18" s="29">
        <v>540135</v>
      </c>
      <c r="C18" s="28" t="s">
        <v>1084</v>
      </c>
      <c r="D18" s="28" t="s">
        <v>1086</v>
      </c>
      <c r="E18" s="28" t="s">
        <v>574</v>
      </c>
      <c r="F18" s="87">
        <v>416590</v>
      </c>
      <c r="G18" s="29">
        <v>2.2200000000000002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44673</v>
      </c>
      <c r="B19" s="29">
        <v>540135</v>
      </c>
      <c r="C19" s="28" t="s">
        <v>1084</v>
      </c>
      <c r="D19" s="28" t="s">
        <v>1087</v>
      </c>
      <c r="E19" s="28" t="s">
        <v>573</v>
      </c>
      <c r="F19" s="87">
        <v>1502660</v>
      </c>
      <c r="G19" s="29">
        <v>2.0699999999999998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44673</v>
      </c>
      <c r="B20" s="29">
        <v>540135</v>
      </c>
      <c r="C20" s="28" t="s">
        <v>1084</v>
      </c>
      <c r="D20" s="28" t="s">
        <v>1087</v>
      </c>
      <c r="E20" s="28" t="s">
        <v>574</v>
      </c>
      <c r="F20" s="87">
        <v>3185960</v>
      </c>
      <c r="G20" s="29">
        <v>2.08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44673</v>
      </c>
      <c r="B21" s="29">
        <v>540135</v>
      </c>
      <c r="C21" s="28" t="s">
        <v>1084</v>
      </c>
      <c r="D21" s="28" t="s">
        <v>1134</v>
      </c>
      <c r="E21" s="28" t="s">
        <v>573</v>
      </c>
      <c r="F21" s="87">
        <v>2911911</v>
      </c>
      <c r="G21" s="29">
        <v>2.06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44673</v>
      </c>
      <c r="B22" s="29">
        <v>540135</v>
      </c>
      <c r="C22" s="28" t="s">
        <v>1084</v>
      </c>
      <c r="D22" s="28" t="s">
        <v>1134</v>
      </c>
      <c r="E22" s="28" t="s">
        <v>574</v>
      </c>
      <c r="F22" s="87">
        <v>3608543</v>
      </c>
      <c r="G22" s="29">
        <v>2.06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44673</v>
      </c>
      <c r="B23" s="29">
        <v>540135</v>
      </c>
      <c r="C23" s="28" t="s">
        <v>1084</v>
      </c>
      <c r="D23" s="28" t="s">
        <v>1088</v>
      </c>
      <c r="E23" s="28" t="s">
        <v>573</v>
      </c>
      <c r="F23" s="87">
        <v>518423</v>
      </c>
      <c r="G23" s="29">
        <v>2.11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44673</v>
      </c>
      <c r="B24" s="29">
        <v>540135</v>
      </c>
      <c r="C24" s="28" t="s">
        <v>1084</v>
      </c>
      <c r="D24" s="28" t="s">
        <v>1088</v>
      </c>
      <c r="E24" s="28" t="s">
        <v>574</v>
      </c>
      <c r="F24" s="87">
        <v>3848759</v>
      </c>
      <c r="G24" s="29">
        <v>2.0299999999999998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44673</v>
      </c>
      <c r="B25" s="29">
        <v>540788</v>
      </c>
      <c r="C25" s="28" t="s">
        <v>1089</v>
      </c>
      <c r="D25" s="28" t="s">
        <v>1090</v>
      </c>
      <c r="E25" s="28" t="s">
        <v>574</v>
      </c>
      <c r="F25" s="87">
        <v>66190</v>
      </c>
      <c r="G25" s="29">
        <v>61.83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44673</v>
      </c>
      <c r="B26" s="29">
        <v>539621</v>
      </c>
      <c r="C26" s="28" t="s">
        <v>1005</v>
      </c>
      <c r="D26" s="28" t="s">
        <v>867</v>
      </c>
      <c r="E26" s="28" t="s">
        <v>573</v>
      </c>
      <c r="F26" s="87">
        <v>1224954</v>
      </c>
      <c r="G26" s="29">
        <v>5.13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44673</v>
      </c>
      <c r="B27" s="29">
        <v>539621</v>
      </c>
      <c r="C27" s="28" t="s">
        <v>1005</v>
      </c>
      <c r="D27" s="28" t="s">
        <v>867</v>
      </c>
      <c r="E27" s="28" t="s">
        <v>574</v>
      </c>
      <c r="F27" s="87">
        <v>1224954</v>
      </c>
      <c r="G27" s="29">
        <v>5.1100000000000003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44673</v>
      </c>
      <c r="B28" s="29">
        <v>539621</v>
      </c>
      <c r="C28" s="28" t="s">
        <v>1005</v>
      </c>
      <c r="D28" s="28" t="s">
        <v>1135</v>
      </c>
      <c r="E28" s="28" t="s">
        <v>573</v>
      </c>
      <c r="F28" s="87">
        <v>635500</v>
      </c>
      <c r="G28" s="29">
        <v>5.13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44673</v>
      </c>
      <c r="B29" s="29">
        <v>539621</v>
      </c>
      <c r="C29" s="28" t="s">
        <v>1005</v>
      </c>
      <c r="D29" s="28" t="s">
        <v>1136</v>
      </c>
      <c r="E29" s="28" t="s">
        <v>574</v>
      </c>
      <c r="F29" s="87">
        <v>574992</v>
      </c>
      <c r="G29" s="29">
        <v>5.05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44673</v>
      </c>
      <c r="B30" s="29">
        <v>539621</v>
      </c>
      <c r="C30" s="28" t="s">
        <v>1005</v>
      </c>
      <c r="D30" s="28" t="s">
        <v>1062</v>
      </c>
      <c r="E30" s="28" t="s">
        <v>573</v>
      </c>
      <c r="F30" s="87">
        <v>768003</v>
      </c>
      <c r="G30" s="29">
        <v>4.99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44673</v>
      </c>
      <c r="B31" s="29">
        <v>539621</v>
      </c>
      <c r="C31" s="28" t="s">
        <v>1005</v>
      </c>
      <c r="D31" s="28" t="s">
        <v>1062</v>
      </c>
      <c r="E31" s="28" t="s">
        <v>574</v>
      </c>
      <c r="F31" s="87">
        <v>1179855</v>
      </c>
      <c r="G31" s="29">
        <v>5.13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44673</v>
      </c>
      <c r="B32" s="29">
        <v>539621</v>
      </c>
      <c r="C32" s="28" t="s">
        <v>1005</v>
      </c>
      <c r="D32" s="28" t="s">
        <v>1019</v>
      </c>
      <c r="E32" s="28" t="s">
        <v>573</v>
      </c>
      <c r="F32" s="87">
        <v>2106748</v>
      </c>
      <c r="G32" s="29">
        <v>4.68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44673</v>
      </c>
      <c r="B33" s="29">
        <v>539621</v>
      </c>
      <c r="C33" s="28" t="s">
        <v>1005</v>
      </c>
      <c r="D33" s="28" t="s">
        <v>1019</v>
      </c>
      <c r="E33" s="28" t="s">
        <v>574</v>
      </c>
      <c r="F33" s="87">
        <v>2588813</v>
      </c>
      <c r="G33" s="29">
        <v>5.13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44673</v>
      </c>
      <c r="B34" s="29">
        <v>539621</v>
      </c>
      <c r="C34" s="28" t="s">
        <v>1005</v>
      </c>
      <c r="D34" s="28" t="s">
        <v>1137</v>
      </c>
      <c r="E34" s="28" t="s">
        <v>573</v>
      </c>
      <c r="F34" s="87">
        <v>273578</v>
      </c>
      <c r="G34" s="29">
        <v>5.12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44673</v>
      </c>
      <c r="B35" s="29">
        <v>539621</v>
      </c>
      <c r="C35" s="28" t="s">
        <v>1005</v>
      </c>
      <c r="D35" s="28" t="s">
        <v>1137</v>
      </c>
      <c r="E35" s="28" t="s">
        <v>574</v>
      </c>
      <c r="F35" s="87">
        <v>513578</v>
      </c>
      <c r="G35" s="29">
        <v>5.01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44673</v>
      </c>
      <c r="B36" s="29">
        <v>543435</v>
      </c>
      <c r="C36" s="28" t="s">
        <v>1138</v>
      </c>
      <c r="D36" s="28" t="s">
        <v>1139</v>
      </c>
      <c r="E36" s="28" t="s">
        <v>573</v>
      </c>
      <c r="F36" s="87">
        <v>33000</v>
      </c>
      <c r="G36" s="29">
        <v>104.5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44673</v>
      </c>
      <c r="B37" s="29">
        <v>543435</v>
      </c>
      <c r="C37" s="28" t="s">
        <v>1138</v>
      </c>
      <c r="D37" s="28" t="s">
        <v>1139</v>
      </c>
      <c r="E37" s="28" t="s">
        <v>574</v>
      </c>
      <c r="F37" s="87">
        <v>3000</v>
      </c>
      <c r="G37" s="29">
        <v>96.45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44673</v>
      </c>
      <c r="B38" s="29">
        <v>543435</v>
      </c>
      <c r="C38" s="28" t="s">
        <v>1138</v>
      </c>
      <c r="D38" s="28" t="s">
        <v>1140</v>
      </c>
      <c r="E38" s="28" t="s">
        <v>574</v>
      </c>
      <c r="F38" s="87">
        <v>27000</v>
      </c>
      <c r="G38" s="29">
        <v>104.5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44673</v>
      </c>
      <c r="B39" s="29">
        <v>539986</v>
      </c>
      <c r="C39" s="28" t="s">
        <v>1141</v>
      </c>
      <c r="D39" s="28" t="s">
        <v>1142</v>
      </c>
      <c r="E39" s="28" t="s">
        <v>574</v>
      </c>
      <c r="F39" s="87">
        <v>75000</v>
      </c>
      <c r="G39" s="29">
        <v>254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44673</v>
      </c>
      <c r="B40" s="29">
        <v>539986</v>
      </c>
      <c r="C40" s="28" t="s">
        <v>1141</v>
      </c>
      <c r="D40" s="28" t="s">
        <v>1143</v>
      </c>
      <c r="E40" s="28" t="s">
        <v>573</v>
      </c>
      <c r="F40" s="87">
        <v>74992</v>
      </c>
      <c r="G40" s="29">
        <v>254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44673</v>
      </c>
      <c r="B41" s="29">
        <v>539884</v>
      </c>
      <c r="C41" s="28" t="s">
        <v>1091</v>
      </c>
      <c r="D41" s="28" t="s">
        <v>1092</v>
      </c>
      <c r="E41" s="28" t="s">
        <v>573</v>
      </c>
      <c r="F41" s="87">
        <v>71285</v>
      </c>
      <c r="G41" s="29">
        <v>87.46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44673</v>
      </c>
      <c r="B42" s="29">
        <v>543516</v>
      </c>
      <c r="C42" s="28" t="s">
        <v>1144</v>
      </c>
      <c r="D42" s="28" t="s">
        <v>1145</v>
      </c>
      <c r="E42" s="28" t="s">
        <v>573</v>
      </c>
      <c r="F42" s="87">
        <v>8000</v>
      </c>
      <c r="G42" s="29">
        <v>51.4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44673</v>
      </c>
      <c r="B43" s="29">
        <v>543516</v>
      </c>
      <c r="C43" s="28" t="s">
        <v>1144</v>
      </c>
      <c r="D43" s="28" t="s">
        <v>1146</v>
      </c>
      <c r="E43" s="28" t="s">
        <v>573</v>
      </c>
      <c r="F43" s="87">
        <v>8000</v>
      </c>
      <c r="G43" s="29">
        <v>51.5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44673</v>
      </c>
      <c r="B44" s="29">
        <v>543516</v>
      </c>
      <c r="C44" s="28" t="s">
        <v>1144</v>
      </c>
      <c r="D44" s="28" t="s">
        <v>1147</v>
      </c>
      <c r="E44" s="28" t="s">
        <v>574</v>
      </c>
      <c r="F44" s="87">
        <v>14000</v>
      </c>
      <c r="G44" s="29">
        <v>51.44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44673</v>
      </c>
      <c r="B45" s="29">
        <v>543518</v>
      </c>
      <c r="C45" s="28" t="s">
        <v>1093</v>
      </c>
      <c r="D45" s="28" t="s">
        <v>867</v>
      </c>
      <c r="E45" s="28" t="s">
        <v>574</v>
      </c>
      <c r="F45" s="87">
        <v>57000</v>
      </c>
      <c r="G45" s="29">
        <v>46.05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44673</v>
      </c>
      <c r="B46" s="29">
        <v>524444</v>
      </c>
      <c r="C46" s="28" t="s">
        <v>1094</v>
      </c>
      <c r="D46" s="28" t="s">
        <v>1066</v>
      </c>
      <c r="E46" s="28" t="s">
        <v>573</v>
      </c>
      <c r="F46" s="87">
        <v>2178419</v>
      </c>
      <c r="G46" s="29">
        <v>6.62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44673</v>
      </c>
      <c r="B47" s="29">
        <v>524444</v>
      </c>
      <c r="C47" s="28" t="s">
        <v>1094</v>
      </c>
      <c r="D47" s="28" t="s">
        <v>1066</v>
      </c>
      <c r="E47" s="28" t="s">
        <v>574</v>
      </c>
      <c r="F47" s="87">
        <v>2166598</v>
      </c>
      <c r="G47" s="29">
        <v>6.44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44673</v>
      </c>
      <c r="B48" s="29">
        <v>540936</v>
      </c>
      <c r="C48" s="28" t="s">
        <v>1035</v>
      </c>
      <c r="D48" s="28" t="s">
        <v>1095</v>
      </c>
      <c r="E48" s="28" t="s">
        <v>573</v>
      </c>
      <c r="F48" s="87">
        <v>61034</v>
      </c>
      <c r="G48" s="29">
        <v>15.46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44673</v>
      </c>
      <c r="B49" s="29">
        <v>540936</v>
      </c>
      <c r="C49" s="28" t="s">
        <v>1035</v>
      </c>
      <c r="D49" s="28" t="s">
        <v>1095</v>
      </c>
      <c r="E49" s="28" t="s">
        <v>574</v>
      </c>
      <c r="F49" s="87">
        <v>5034</v>
      </c>
      <c r="G49" s="29">
        <v>14.98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44673</v>
      </c>
      <c r="B50" s="29">
        <v>540936</v>
      </c>
      <c r="C50" s="28" t="s">
        <v>1035</v>
      </c>
      <c r="D50" s="28" t="s">
        <v>1063</v>
      </c>
      <c r="E50" s="28" t="s">
        <v>573</v>
      </c>
      <c r="F50" s="87">
        <v>10770</v>
      </c>
      <c r="G50" s="29">
        <v>15.05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44673</v>
      </c>
      <c r="B51" s="29">
        <v>540936</v>
      </c>
      <c r="C51" s="28" t="s">
        <v>1035</v>
      </c>
      <c r="D51" s="28" t="s">
        <v>1063</v>
      </c>
      <c r="E51" s="28" t="s">
        <v>574</v>
      </c>
      <c r="F51" s="87">
        <v>53550</v>
      </c>
      <c r="G51" s="29">
        <v>15.46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44673</v>
      </c>
      <c r="B52" s="29">
        <v>543286</v>
      </c>
      <c r="C52" s="28" t="s">
        <v>1064</v>
      </c>
      <c r="D52" s="28" t="s">
        <v>1065</v>
      </c>
      <c r="E52" s="28" t="s">
        <v>574</v>
      </c>
      <c r="F52" s="87">
        <v>114000</v>
      </c>
      <c r="G52" s="29">
        <v>29.93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44673</v>
      </c>
      <c r="B53" s="29">
        <v>539910</v>
      </c>
      <c r="C53" s="28" t="s">
        <v>1148</v>
      </c>
      <c r="D53" s="28" t="s">
        <v>1149</v>
      </c>
      <c r="E53" s="28" t="s">
        <v>573</v>
      </c>
      <c r="F53" s="87">
        <v>40000</v>
      </c>
      <c r="G53" s="29">
        <v>7.64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44673</v>
      </c>
      <c r="B54" s="29">
        <v>539910</v>
      </c>
      <c r="C54" s="28" t="s">
        <v>1148</v>
      </c>
      <c r="D54" s="28" t="s">
        <v>1149</v>
      </c>
      <c r="E54" s="28" t="s">
        <v>574</v>
      </c>
      <c r="F54" s="87">
        <v>85354</v>
      </c>
      <c r="G54" s="29">
        <v>7.07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44673</v>
      </c>
      <c r="B55" s="29">
        <v>539910</v>
      </c>
      <c r="C55" s="28" t="s">
        <v>1148</v>
      </c>
      <c r="D55" s="28" t="s">
        <v>1150</v>
      </c>
      <c r="E55" s="28" t="s">
        <v>574</v>
      </c>
      <c r="F55" s="87">
        <v>85000</v>
      </c>
      <c r="G55" s="29">
        <v>7.74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44673</v>
      </c>
      <c r="B56" s="29">
        <v>539910</v>
      </c>
      <c r="C56" s="28" t="s">
        <v>1148</v>
      </c>
      <c r="D56" s="28" t="s">
        <v>1151</v>
      </c>
      <c r="E56" s="28" t="s">
        <v>574</v>
      </c>
      <c r="F56" s="87">
        <v>250000</v>
      </c>
      <c r="G56" s="29">
        <v>7.74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44673</v>
      </c>
      <c r="B57" s="29">
        <v>539910</v>
      </c>
      <c r="C57" s="28" t="s">
        <v>1148</v>
      </c>
      <c r="D57" s="28" t="s">
        <v>1152</v>
      </c>
      <c r="E57" s="28" t="s">
        <v>573</v>
      </c>
      <c r="F57" s="87">
        <v>110000</v>
      </c>
      <c r="G57" s="29">
        <v>7.02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44673</v>
      </c>
      <c r="B58" s="29">
        <v>539910</v>
      </c>
      <c r="C58" s="28" t="s">
        <v>1148</v>
      </c>
      <c r="D58" s="28" t="s">
        <v>1153</v>
      </c>
      <c r="E58" s="28" t="s">
        <v>574</v>
      </c>
      <c r="F58" s="87">
        <v>133327</v>
      </c>
      <c r="G58" s="29">
        <v>7.74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44673</v>
      </c>
      <c r="B59" s="29">
        <v>539910</v>
      </c>
      <c r="C59" s="28" t="s">
        <v>1148</v>
      </c>
      <c r="D59" s="28" t="s">
        <v>867</v>
      </c>
      <c r="E59" s="28" t="s">
        <v>573</v>
      </c>
      <c r="F59" s="87">
        <v>350000</v>
      </c>
      <c r="G59" s="29">
        <v>7.02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44673</v>
      </c>
      <c r="B60" s="29">
        <v>531328</v>
      </c>
      <c r="C60" s="28" t="s">
        <v>1036</v>
      </c>
      <c r="D60" s="28" t="s">
        <v>1154</v>
      </c>
      <c r="E60" s="28" t="s">
        <v>573</v>
      </c>
      <c r="F60" s="87">
        <v>995000</v>
      </c>
      <c r="G60" s="29">
        <v>1.18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44673</v>
      </c>
      <c r="B61" s="29">
        <v>531328</v>
      </c>
      <c r="C61" s="28" t="s">
        <v>1036</v>
      </c>
      <c r="D61" s="28" t="s">
        <v>1096</v>
      </c>
      <c r="E61" s="28" t="s">
        <v>574</v>
      </c>
      <c r="F61" s="87">
        <v>1000000</v>
      </c>
      <c r="G61" s="29">
        <v>1.18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44673</v>
      </c>
      <c r="B62" s="29">
        <v>539814</v>
      </c>
      <c r="C62" s="28" t="s">
        <v>1155</v>
      </c>
      <c r="D62" s="28" t="s">
        <v>1156</v>
      </c>
      <c r="E62" s="28" t="s">
        <v>574</v>
      </c>
      <c r="F62" s="87">
        <v>28300</v>
      </c>
      <c r="G62" s="29">
        <v>45.34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44673</v>
      </c>
      <c r="B63" s="29">
        <v>539519</v>
      </c>
      <c r="C63" s="28" t="s">
        <v>1157</v>
      </c>
      <c r="D63" s="28" t="s">
        <v>1158</v>
      </c>
      <c r="E63" s="28" t="s">
        <v>573</v>
      </c>
      <c r="F63" s="87">
        <v>32200</v>
      </c>
      <c r="G63" s="29">
        <v>13.62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44673</v>
      </c>
      <c r="B64" s="29">
        <v>539519</v>
      </c>
      <c r="C64" s="28" t="s">
        <v>1157</v>
      </c>
      <c r="D64" s="28" t="s">
        <v>1100</v>
      </c>
      <c r="E64" s="28" t="s">
        <v>574</v>
      </c>
      <c r="F64" s="87">
        <v>32400</v>
      </c>
      <c r="G64" s="29">
        <v>13.59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44673</v>
      </c>
      <c r="B65" s="29">
        <v>543217</v>
      </c>
      <c r="C65" s="28" t="s">
        <v>1159</v>
      </c>
      <c r="D65" s="28" t="s">
        <v>1160</v>
      </c>
      <c r="E65" s="28" t="s">
        <v>573</v>
      </c>
      <c r="F65" s="87">
        <v>5725000</v>
      </c>
      <c r="G65" s="29">
        <v>350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44673</v>
      </c>
      <c r="B66" s="29">
        <v>543217</v>
      </c>
      <c r="C66" s="28" t="s">
        <v>1159</v>
      </c>
      <c r="D66" s="28" t="s">
        <v>1161</v>
      </c>
      <c r="E66" s="28" t="s">
        <v>573</v>
      </c>
      <c r="F66" s="87">
        <v>5725000</v>
      </c>
      <c r="G66" s="29">
        <v>350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44673</v>
      </c>
      <c r="B67" s="29">
        <v>543217</v>
      </c>
      <c r="C67" s="28" t="s">
        <v>1159</v>
      </c>
      <c r="D67" s="28" t="s">
        <v>1162</v>
      </c>
      <c r="E67" s="28" t="s">
        <v>574</v>
      </c>
      <c r="F67" s="87">
        <v>5725000</v>
      </c>
      <c r="G67" s="29">
        <v>350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44673</v>
      </c>
      <c r="B68" s="29">
        <v>543217</v>
      </c>
      <c r="C68" s="28" t="s">
        <v>1159</v>
      </c>
      <c r="D68" s="28" t="s">
        <v>1163</v>
      </c>
      <c r="E68" s="28" t="s">
        <v>574</v>
      </c>
      <c r="F68" s="87">
        <v>5725000</v>
      </c>
      <c r="G68" s="29">
        <v>350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44673</v>
      </c>
      <c r="B69" s="29">
        <v>543364</v>
      </c>
      <c r="C69" s="28" t="s">
        <v>1164</v>
      </c>
      <c r="D69" s="28" t="s">
        <v>1165</v>
      </c>
      <c r="E69" s="28" t="s">
        <v>573</v>
      </c>
      <c r="F69" s="87">
        <v>96000</v>
      </c>
      <c r="G69" s="29">
        <v>128.80000000000001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44673</v>
      </c>
      <c r="B70" s="29">
        <v>543207</v>
      </c>
      <c r="C70" s="28" t="s">
        <v>1166</v>
      </c>
      <c r="D70" s="28" t="s">
        <v>1167</v>
      </c>
      <c r="E70" s="28" t="s">
        <v>573</v>
      </c>
      <c r="F70" s="87">
        <v>124464</v>
      </c>
      <c r="G70" s="29">
        <v>9.98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44673</v>
      </c>
      <c r="B71" s="29">
        <v>543207</v>
      </c>
      <c r="C71" s="28" t="s">
        <v>1166</v>
      </c>
      <c r="D71" s="28" t="s">
        <v>1167</v>
      </c>
      <c r="E71" s="28" t="s">
        <v>574</v>
      </c>
      <c r="F71" s="87">
        <v>51536</v>
      </c>
      <c r="G71" s="29">
        <v>9.99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44673</v>
      </c>
      <c r="B72" s="29">
        <v>531494</v>
      </c>
      <c r="C72" s="28" t="s">
        <v>1097</v>
      </c>
      <c r="D72" s="28" t="s">
        <v>1098</v>
      </c>
      <c r="E72" s="28" t="s">
        <v>574</v>
      </c>
      <c r="F72" s="87">
        <v>600000</v>
      </c>
      <c r="G72" s="29">
        <v>70.53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44673</v>
      </c>
      <c r="B73" s="29">
        <v>531494</v>
      </c>
      <c r="C73" s="28" t="s">
        <v>1097</v>
      </c>
      <c r="D73" s="28" t="s">
        <v>1099</v>
      </c>
      <c r="E73" s="28" t="s">
        <v>573</v>
      </c>
      <c r="F73" s="87">
        <v>192000</v>
      </c>
      <c r="G73" s="29">
        <v>70.5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44673</v>
      </c>
      <c r="B74" s="29">
        <v>531494</v>
      </c>
      <c r="C74" s="28" t="s">
        <v>1097</v>
      </c>
      <c r="D74" s="28" t="s">
        <v>1168</v>
      </c>
      <c r="E74" s="28" t="s">
        <v>573</v>
      </c>
      <c r="F74" s="87">
        <v>192000</v>
      </c>
      <c r="G74" s="29">
        <v>70.5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44673</v>
      </c>
      <c r="B75" s="29">
        <v>538537</v>
      </c>
      <c r="C75" s="28" t="s">
        <v>1101</v>
      </c>
      <c r="D75" s="28" t="s">
        <v>1102</v>
      </c>
      <c r="E75" s="28" t="s">
        <v>574</v>
      </c>
      <c r="F75" s="87">
        <v>150000</v>
      </c>
      <c r="G75" s="29">
        <v>2.1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44673</v>
      </c>
      <c r="B76" s="29">
        <v>539121</v>
      </c>
      <c r="C76" s="28" t="s">
        <v>1169</v>
      </c>
      <c r="D76" s="28" t="s">
        <v>1170</v>
      </c>
      <c r="E76" s="28" t="s">
        <v>574</v>
      </c>
      <c r="F76" s="87">
        <v>25560</v>
      </c>
      <c r="G76" s="29">
        <v>50.55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44673</v>
      </c>
      <c r="B77" s="29">
        <v>539143</v>
      </c>
      <c r="C77" s="28" t="s">
        <v>1103</v>
      </c>
      <c r="D77" s="28" t="s">
        <v>1171</v>
      </c>
      <c r="E77" s="28" t="s">
        <v>573</v>
      </c>
      <c r="F77" s="87">
        <v>63004</v>
      </c>
      <c r="G77" s="29">
        <v>16.12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44673</v>
      </c>
      <c r="B78" s="29">
        <v>539143</v>
      </c>
      <c r="C78" s="28" t="s">
        <v>1103</v>
      </c>
      <c r="D78" s="28" t="s">
        <v>1171</v>
      </c>
      <c r="E78" s="28" t="s">
        <v>574</v>
      </c>
      <c r="F78" s="87">
        <v>39003</v>
      </c>
      <c r="G78" s="29">
        <v>16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44673</v>
      </c>
      <c r="B79" s="29">
        <v>539143</v>
      </c>
      <c r="C79" s="28" t="s">
        <v>1103</v>
      </c>
      <c r="D79" s="28" t="s">
        <v>1104</v>
      </c>
      <c r="E79" s="28" t="s">
        <v>573</v>
      </c>
      <c r="F79" s="87">
        <v>137027</v>
      </c>
      <c r="G79" s="29">
        <v>16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44673</v>
      </c>
      <c r="B80" s="29">
        <v>539143</v>
      </c>
      <c r="C80" s="28" t="s">
        <v>1103</v>
      </c>
      <c r="D80" s="28" t="s">
        <v>1104</v>
      </c>
      <c r="E80" s="28" t="s">
        <v>574</v>
      </c>
      <c r="F80" s="87">
        <v>19218</v>
      </c>
      <c r="G80" s="29">
        <v>17.399999999999999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44673</v>
      </c>
      <c r="B81" s="29">
        <v>540159</v>
      </c>
      <c r="C81" s="28" t="s">
        <v>1172</v>
      </c>
      <c r="D81" s="28" t="s">
        <v>1173</v>
      </c>
      <c r="E81" s="28" t="s">
        <v>574</v>
      </c>
      <c r="F81" s="87">
        <v>50000</v>
      </c>
      <c r="G81" s="29">
        <v>9.6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44673</v>
      </c>
      <c r="B82" s="29">
        <v>540159</v>
      </c>
      <c r="C82" s="28" t="s">
        <v>1172</v>
      </c>
      <c r="D82" s="28" t="s">
        <v>1174</v>
      </c>
      <c r="E82" s="28" t="s">
        <v>573</v>
      </c>
      <c r="F82" s="87">
        <v>48665</v>
      </c>
      <c r="G82" s="29">
        <v>9.7100000000000009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44673</v>
      </c>
      <c r="B83" s="29">
        <v>541601</v>
      </c>
      <c r="C83" s="28" t="s">
        <v>1175</v>
      </c>
      <c r="D83" s="28" t="s">
        <v>1176</v>
      </c>
      <c r="E83" s="28" t="s">
        <v>573</v>
      </c>
      <c r="F83" s="87">
        <v>67500</v>
      </c>
      <c r="G83" s="29">
        <v>135.16999999999999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44673</v>
      </c>
      <c r="B84" s="29">
        <v>541601</v>
      </c>
      <c r="C84" s="28" t="s">
        <v>1175</v>
      </c>
      <c r="D84" s="28" t="s">
        <v>1176</v>
      </c>
      <c r="E84" s="28" t="s">
        <v>574</v>
      </c>
      <c r="F84" s="87">
        <v>29700</v>
      </c>
      <c r="G84" s="29">
        <v>135.25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44673</v>
      </c>
      <c r="B85" s="29">
        <v>541601</v>
      </c>
      <c r="C85" s="28" t="s">
        <v>1175</v>
      </c>
      <c r="D85" s="28" t="s">
        <v>1177</v>
      </c>
      <c r="E85" s="28" t="s">
        <v>574</v>
      </c>
      <c r="F85" s="87">
        <v>54000</v>
      </c>
      <c r="G85" s="29">
        <v>135.24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44673</v>
      </c>
      <c r="B86" s="29">
        <v>541601</v>
      </c>
      <c r="C86" s="28" t="s">
        <v>1175</v>
      </c>
      <c r="D86" s="28" t="s">
        <v>1143</v>
      </c>
      <c r="E86" s="28" t="s">
        <v>573</v>
      </c>
      <c r="F86" s="87">
        <v>18900</v>
      </c>
      <c r="G86" s="29">
        <v>135.25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44673</v>
      </c>
      <c r="B87" s="29">
        <v>541601</v>
      </c>
      <c r="C87" s="28" t="s">
        <v>1175</v>
      </c>
      <c r="D87" s="28" t="s">
        <v>1143</v>
      </c>
      <c r="E87" s="28" t="s">
        <v>574</v>
      </c>
      <c r="F87" s="87">
        <v>78300</v>
      </c>
      <c r="G87" s="29">
        <v>135.25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44673</v>
      </c>
      <c r="B88" s="29">
        <v>519191</v>
      </c>
      <c r="C88" s="28" t="s">
        <v>1178</v>
      </c>
      <c r="D88" s="28" t="s">
        <v>1179</v>
      </c>
      <c r="E88" s="28" t="s">
        <v>574</v>
      </c>
      <c r="F88" s="87">
        <v>40000</v>
      </c>
      <c r="G88" s="29">
        <v>13.01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44673</v>
      </c>
      <c r="B89" s="29">
        <v>532972</v>
      </c>
      <c r="C89" s="28" t="s">
        <v>1180</v>
      </c>
      <c r="D89" s="28" t="s">
        <v>867</v>
      </c>
      <c r="E89" s="28" t="s">
        <v>573</v>
      </c>
      <c r="F89" s="87">
        <v>100000</v>
      </c>
      <c r="G89" s="29">
        <v>11.03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44673</v>
      </c>
      <c r="B90" s="29">
        <v>532972</v>
      </c>
      <c r="C90" s="28" t="s">
        <v>1180</v>
      </c>
      <c r="D90" s="28" t="s">
        <v>1181</v>
      </c>
      <c r="E90" s="28" t="s">
        <v>573</v>
      </c>
      <c r="F90" s="87">
        <v>100000</v>
      </c>
      <c r="G90" s="29">
        <v>11.03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44673</v>
      </c>
      <c r="B91" s="29">
        <v>532972</v>
      </c>
      <c r="C91" s="28" t="s">
        <v>1180</v>
      </c>
      <c r="D91" s="28" t="s">
        <v>1181</v>
      </c>
      <c r="E91" s="28" t="s">
        <v>574</v>
      </c>
      <c r="F91" s="87">
        <v>137618</v>
      </c>
      <c r="G91" s="29">
        <v>11.03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44673</v>
      </c>
      <c r="B92" s="29">
        <v>532972</v>
      </c>
      <c r="C92" s="28" t="s">
        <v>1180</v>
      </c>
      <c r="D92" s="28" t="s">
        <v>1182</v>
      </c>
      <c r="E92" s="28" t="s">
        <v>573</v>
      </c>
      <c r="F92" s="87">
        <v>136454</v>
      </c>
      <c r="G92" s="29">
        <v>11.03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44673</v>
      </c>
      <c r="B93" s="29">
        <v>532972</v>
      </c>
      <c r="C93" s="28" t="s">
        <v>1180</v>
      </c>
      <c r="D93" s="28" t="s">
        <v>1085</v>
      </c>
      <c r="E93" s="28" t="s">
        <v>573</v>
      </c>
      <c r="F93" s="87">
        <v>100000</v>
      </c>
      <c r="G93" s="29">
        <v>11.03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44673</v>
      </c>
      <c r="B94" s="29">
        <v>532972</v>
      </c>
      <c r="C94" s="28" t="s">
        <v>1180</v>
      </c>
      <c r="D94" s="28" t="s">
        <v>1108</v>
      </c>
      <c r="E94" s="28" t="s">
        <v>574</v>
      </c>
      <c r="F94" s="87">
        <v>185000</v>
      </c>
      <c r="G94" s="29">
        <v>11.03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44673</v>
      </c>
      <c r="B95" s="29">
        <v>512499</v>
      </c>
      <c r="C95" s="28" t="s">
        <v>1105</v>
      </c>
      <c r="D95" s="28" t="s">
        <v>1183</v>
      </c>
      <c r="E95" s="28" t="s">
        <v>573</v>
      </c>
      <c r="F95" s="87">
        <v>9200000</v>
      </c>
      <c r="G95" s="29">
        <v>0.92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44673</v>
      </c>
      <c r="B96" s="29">
        <v>512499</v>
      </c>
      <c r="C96" s="28" t="s">
        <v>1105</v>
      </c>
      <c r="D96" s="28" t="s">
        <v>1183</v>
      </c>
      <c r="E96" s="28" t="s">
        <v>574</v>
      </c>
      <c r="F96" s="87">
        <v>41783</v>
      </c>
      <c r="G96" s="29">
        <v>0.93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44673</v>
      </c>
      <c r="B97" s="29">
        <v>512197</v>
      </c>
      <c r="C97" s="28" t="s">
        <v>1106</v>
      </c>
      <c r="D97" s="28" t="s">
        <v>1184</v>
      </c>
      <c r="E97" s="28" t="s">
        <v>573</v>
      </c>
      <c r="F97" s="87">
        <v>22569</v>
      </c>
      <c r="G97" s="29">
        <v>3.14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44673</v>
      </c>
      <c r="B98" s="29">
        <v>512197</v>
      </c>
      <c r="C98" s="28" t="s">
        <v>1106</v>
      </c>
      <c r="D98" s="28" t="s">
        <v>1107</v>
      </c>
      <c r="E98" s="28" t="s">
        <v>574</v>
      </c>
      <c r="F98" s="87">
        <v>29193</v>
      </c>
      <c r="G98" s="29">
        <v>3.14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44673</v>
      </c>
      <c r="B99" s="29">
        <v>530677</v>
      </c>
      <c r="C99" s="28" t="s">
        <v>1185</v>
      </c>
      <c r="D99" s="28" t="s">
        <v>1186</v>
      </c>
      <c r="E99" s="28" t="s">
        <v>573</v>
      </c>
      <c r="F99" s="87">
        <v>250000</v>
      </c>
      <c r="G99" s="29">
        <v>58.5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44673</v>
      </c>
      <c r="B100" s="29">
        <v>530677</v>
      </c>
      <c r="C100" s="28" t="s">
        <v>1185</v>
      </c>
      <c r="D100" s="28" t="s">
        <v>1187</v>
      </c>
      <c r="E100" s="28" t="s">
        <v>573</v>
      </c>
      <c r="F100" s="87">
        <v>250000</v>
      </c>
      <c r="G100" s="29">
        <v>58.77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44673</v>
      </c>
      <c r="B101" s="29">
        <v>530677</v>
      </c>
      <c r="C101" s="28" t="s">
        <v>1185</v>
      </c>
      <c r="D101" s="28" t="s">
        <v>1188</v>
      </c>
      <c r="E101" s="28" t="s">
        <v>573</v>
      </c>
      <c r="F101" s="87">
        <v>250000</v>
      </c>
      <c r="G101" s="29">
        <v>59.33</v>
      </c>
      <c r="H101" s="29" t="s">
        <v>311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44673</v>
      </c>
      <c r="B102" s="29">
        <v>530677</v>
      </c>
      <c r="C102" s="28" t="s">
        <v>1185</v>
      </c>
      <c r="D102" s="28" t="s">
        <v>1189</v>
      </c>
      <c r="E102" s="28" t="s">
        <v>574</v>
      </c>
      <c r="F102" s="87">
        <v>750000</v>
      </c>
      <c r="G102" s="29">
        <v>58.87</v>
      </c>
      <c r="H102" s="29" t="s">
        <v>311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44673</v>
      </c>
      <c r="B103" s="29">
        <v>534755</v>
      </c>
      <c r="C103" s="28" t="s">
        <v>1190</v>
      </c>
      <c r="D103" s="28" t="s">
        <v>1191</v>
      </c>
      <c r="E103" s="28" t="s">
        <v>574</v>
      </c>
      <c r="F103" s="87">
        <v>591008</v>
      </c>
      <c r="G103" s="29">
        <v>1.66</v>
      </c>
      <c r="H103" s="29" t="s">
        <v>311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44673</v>
      </c>
      <c r="B104" s="29">
        <v>538569</v>
      </c>
      <c r="C104" s="28" t="s">
        <v>1192</v>
      </c>
      <c r="D104" s="28" t="s">
        <v>1019</v>
      </c>
      <c r="E104" s="28" t="s">
        <v>573</v>
      </c>
      <c r="F104" s="87">
        <v>309044</v>
      </c>
      <c r="G104" s="29">
        <v>8.8699999999999992</v>
      </c>
      <c r="H104" s="29" t="s">
        <v>311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44673</v>
      </c>
      <c r="B105" s="29">
        <v>538569</v>
      </c>
      <c r="C105" s="28" t="s">
        <v>1192</v>
      </c>
      <c r="D105" s="28" t="s">
        <v>1019</v>
      </c>
      <c r="E105" s="28" t="s">
        <v>574</v>
      </c>
      <c r="F105" s="87">
        <v>2</v>
      </c>
      <c r="G105" s="29">
        <v>8.5</v>
      </c>
      <c r="H105" s="29" t="s">
        <v>311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44673</v>
      </c>
      <c r="B106" s="29">
        <v>538597</v>
      </c>
      <c r="C106" s="28" t="s">
        <v>1193</v>
      </c>
      <c r="D106" s="28" t="s">
        <v>1194</v>
      </c>
      <c r="E106" s="28" t="s">
        <v>573</v>
      </c>
      <c r="F106" s="87">
        <v>128265</v>
      </c>
      <c r="G106" s="29">
        <v>9.14</v>
      </c>
      <c r="H106" s="29" t="s">
        <v>311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44673</v>
      </c>
      <c r="B107" s="29">
        <v>538597</v>
      </c>
      <c r="C107" s="28" t="s">
        <v>1193</v>
      </c>
      <c r="D107" s="28" t="s">
        <v>1194</v>
      </c>
      <c r="E107" s="28" t="s">
        <v>574</v>
      </c>
      <c r="F107" s="87">
        <v>24075</v>
      </c>
      <c r="G107" s="29">
        <v>9.27</v>
      </c>
      <c r="H107" s="29" t="s">
        <v>311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44673</v>
      </c>
      <c r="B108" s="29">
        <v>538597</v>
      </c>
      <c r="C108" s="28" t="s">
        <v>1193</v>
      </c>
      <c r="D108" s="28" t="s">
        <v>1195</v>
      </c>
      <c r="E108" s="28" t="s">
        <v>574</v>
      </c>
      <c r="F108" s="87">
        <v>250000</v>
      </c>
      <c r="G108" s="29">
        <v>9.15</v>
      </c>
      <c r="H108" s="29" t="s">
        <v>311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44673</v>
      </c>
      <c r="B109" s="29">
        <v>538597</v>
      </c>
      <c r="C109" s="28" t="s">
        <v>1193</v>
      </c>
      <c r="D109" s="28" t="s">
        <v>1196</v>
      </c>
      <c r="E109" s="28" t="s">
        <v>574</v>
      </c>
      <c r="F109" s="87">
        <v>345000</v>
      </c>
      <c r="G109" s="29">
        <v>9.25</v>
      </c>
      <c r="H109" s="29" t="s">
        <v>311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44673</v>
      </c>
      <c r="B110" s="29">
        <v>538597</v>
      </c>
      <c r="C110" s="28" t="s">
        <v>1193</v>
      </c>
      <c r="D110" s="28" t="s">
        <v>1197</v>
      </c>
      <c r="E110" s="28" t="s">
        <v>574</v>
      </c>
      <c r="F110" s="87">
        <v>165522</v>
      </c>
      <c r="G110" s="29">
        <v>8.94</v>
      </c>
      <c r="H110" s="29" t="s">
        <v>311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44673</v>
      </c>
      <c r="B111" s="29" t="s">
        <v>1198</v>
      </c>
      <c r="C111" s="28" t="s">
        <v>1199</v>
      </c>
      <c r="D111" s="28" t="s">
        <v>922</v>
      </c>
      <c r="E111" s="28" t="s">
        <v>573</v>
      </c>
      <c r="F111" s="87">
        <v>361522</v>
      </c>
      <c r="G111" s="29">
        <v>66.08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44673</v>
      </c>
      <c r="B112" s="29" t="s">
        <v>1200</v>
      </c>
      <c r="C112" s="28" t="s">
        <v>1201</v>
      </c>
      <c r="D112" s="28" t="s">
        <v>1113</v>
      </c>
      <c r="E112" s="28" t="s">
        <v>573</v>
      </c>
      <c r="F112" s="87">
        <v>6650106</v>
      </c>
      <c r="G112" s="29">
        <v>22.17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44673</v>
      </c>
      <c r="B113" s="29" t="s">
        <v>1202</v>
      </c>
      <c r="C113" s="28" t="s">
        <v>1203</v>
      </c>
      <c r="D113" s="28" t="s">
        <v>922</v>
      </c>
      <c r="E113" s="28" t="s">
        <v>573</v>
      </c>
      <c r="F113" s="87">
        <v>2095346</v>
      </c>
      <c r="G113" s="29">
        <v>115.6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44673</v>
      </c>
      <c r="B114" s="29" t="s">
        <v>1202</v>
      </c>
      <c r="C114" s="28" t="s">
        <v>1203</v>
      </c>
      <c r="D114" s="28" t="s">
        <v>923</v>
      </c>
      <c r="E114" s="28" t="s">
        <v>573</v>
      </c>
      <c r="F114" s="87">
        <v>2003336</v>
      </c>
      <c r="G114" s="29">
        <v>115.43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44673</v>
      </c>
      <c r="B115" s="29" t="s">
        <v>1202</v>
      </c>
      <c r="C115" s="28" t="s">
        <v>1203</v>
      </c>
      <c r="D115" s="28" t="s">
        <v>1204</v>
      </c>
      <c r="E115" s="28" t="s">
        <v>573</v>
      </c>
      <c r="F115" s="87">
        <v>1493776</v>
      </c>
      <c r="G115" s="29">
        <v>115.55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44673</v>
      </c>
      <c r="B116" s="29" t="s">
        <v>1205</v>
      </c>
      <c r="C116" s="28" t="s">
        <v>1206</v>
      </c>
      <c r="D116" s="28" t="s">
        <v>1207</v>
      </c>
      <c r="E116" s="28" t="s">
        <v>573</v>
      </c>
      <c r="F116" s="87">
        <v>3233</v>
      </c>
      <c r="G116" s="29">
        <v>26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44673</v>
      </c>
      <c r="B117" s="29" t="s">
        <v>1205</v>
      </c>
      <c r="C117" s="28" t="s">
        <v>1206</v>
      </c>
      <c r="D117" s="28" t="s">
        <v>1208</v>
      </c>
      <c r="E117" s="28" t="s">
        <v>573</v>
      </c>
      <c r="F117" s="87">
        <v>100000</v>
      </c>
      <c r="G117" s="29">
        <v>26.95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44673</v>
      </c>
      <c r="B118" s="29" t="s">
        <v>1020</v>
      </c>
      <c r="C118" s="28" t="s">
        <v>1021</v>
      </c>
      <c r="D118" s="28" t="s">
        <v>1006</v>
      </c>
      <c r="E118" s="28" t="s">
        <v>573</v>
      </c>
      <c r="F118" s="87">
        <v>10759805</v>
      </c>
      <c r="G118" s="29">
        <v>10.62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44673</v>
      </c>
      <c r="B119" s="29" t="s">
        <v>1209</v>
      </c>
      <c r="C119" s="28" t="s">
        <v>1210</v>
      </c>
      <c r="D119" s="28" t="s">
        <v>922</v>
      </c>
      <c r="E119" s="28" t="s">
        <v>573</v>
      </c>
      <c r="F119" s="87">
        <v>775987</v>
      </c>
      <c r="G119" s="29">
        <v>42.88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44673</v>
      </c>
      <c r="B120" s="29" t="s">
        <v>1209</v>
      </c>
      <c r="C120" s="28" t="s">
        <v>1210</v>
      </c>
      <c r="D120" s="28" t="s">
        <v>1204</v>
      </c>
      <c r="E120" s="28" t="s">
        <v>573</v>
      </c>
      <c r="F120" s="87">
        <v>374840</v>
      </c>
      <c r="G120" s="29">
        <v>42.38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44673</v>
      </c>
      <c r="B121" s="29" t="s">
        <v>1209</v>
      </c>
      <c r="C121" s="28" t="s">
        <v>1210</v>
      </c>
      <c r="D121" s="28" t="s">
        <v>1211</v>
      </c>
      <c r="E121" s="28" t="s">
        <v>573</v>
      </c>
      <c r="F121" s="87">
        <v>373497</v>
      </c>
      <c r="G121" s="29">
        <v>42.46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44673</v>
      </c>
      <c r="B122" s="29" t="s">
        <v>1209</v>
      </c>
      <c r="C122" s="28" t="s">
        <v>1210</v>
      </c>
      <c r="D122" s="28" t="s">
        <v>923</v>
      </c>
      <c r="E122" s="28" t="s">
        <v>573</v>
      </c>
      <c r="F122" s="87">
        <v>446281</v>
      </c>
      <c r="G122" s="29">
        <v>42.48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44673</v>
      </c>
      <c r="B123" s="29" t="s">
        <v>1209</v>
      </c>
      <c r="C123" s="28" t="s">
        <v>1210</v>
      </c>
      <c r="D123" s="28" t="s">
        <v>1212</v>
      </c>
      <c r="E123" s="28" t="s">
        <v>573</v>
      </c>
      <c r="F123" s="87">
        <v>519132</v>
      </c>
      <c r="G123" s="29">
        <v>43.5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44673</v>
      </c>
      <c r="B124" s="29" t="s">
        <v>1209</v>
      </c>
      <c r="C124" s="28" t="s">
        <v>1210</v>
      </c>
      <c r="D124" s="28" t="s">
        <v>921</v>
      </c>
      <c r="E124" s="28" t="s">
        <v>573</v>
      </c>
      <c r="F124" s="87">
        <v>494379</v>
      </c>
      <c r="G124" s="29">
        <v>42.14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44673</v>
      </c>
      <c r="B125" s="29" t="s">
        <v>1213</v>
      </c>
      <c r="C125" s="28" t="s">
        <v>1214</v>
      </c>
      <c r="D125" s="28" t="s">
        <v>867</v>
      </c>
      <c r="E125" s="28" t="s">
        <v>573</v>
      </c>
      <c r="F125" s="87">
        <v>5500007</v>
      </c>
      <c r="G125" s="29">
        <v>17.77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44673</v>
      </c>
      <c r="B126" s="29" t="s">
        <v>1215</v>
      </c>
      <c r="C126" s="28" t="s">
        <v>1216</v>
      </c>
      <c r="D126" s="28" t="s">
        <v>923</v>
      </c>
      <c r="E126" s="28" t="s">
        <v>573</v>
      </c>
      <c r="F126" s="87">
        <v>600725</v>
      </c>
      <c r="G126" s="29">
        <v>178.44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44673</v>
      </c>
      <c r="B127" s="29" t="s">
        <v>1215</v>
      </c>
      <c r="C127" s="28" t="s">
        <v>1216</v>
      </c>
      <c r="D127" s="28" t="s">
        <v>921</v>
      </c>
      <c r="E127" s="28" t="s">
        <v>573</v>
      </c>
      <c r="F127" s="87">
        <v>809958</v>
      </c>
      <c r="G127" s="29">
        <v>177.81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44673</v>
      </c>
      <c r="B128" s="29" t="s">
        <v>1215</v>
      </c>
      <c r="C128" s="28" t="s">
        <v>1216</v>
      </c>
      <c r="D128" s="28" t="s">
        <v>922</v>
      </c>
      <c r="E128" s="28" t="s">
        <v>573</v>
      </c>
      <c r="F128" s="87">
        <v>796652</v>
      </c>
      <c r="G128" s="29">
        <v>177.99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44673</v>
      </c>
      <c r="B129" s="29" t="s">
        <v>1111</v>
      </c>
      <c r="C129" s="28" t="s">
        <v>1112</v>
      </c>
      <c r="D129" s="28" t="s">
        <v>1217</v>
      </c>
      <c r="E129" s="28" t="s">
        <v>573</v>
      </c>
      <c r="F129" s="87">
        <v>65614</v>
      </c>
      <c r="G129" s="29">
        <v>29.74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44673</v>
      </c>
      <c r="B130" s="29" t="s">
        <v>1218</v>
      </c>
      <c r="C130" s="28" t="s">
        <v>1219</v>
      </c>
      <c r="D130" s="28" t="s">
        <v>922</v>
      </c>
      <c r="E130" s="28" t="s">
        <v>573</v>
      </c>
      <c r="F130" s="87">
        <v>1004845</v>
      </c>
      <c r="G130" s="29">
        <v>41.95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44673</v>
      </c>
      <c r="B131" s="29" t="s">
        <v>1218</v>
      </c>
      <c r="C131" s="28" t="s">
        <v>1219</v>
      </c>
      <c r="D131" s="28" t="s">
        <v>1204</v>
      </c>
      <c r="E131" s="28" t="s">
        <v>573</v>
      </c>
      <c r="F131" s="87">
        <v>958893</v>
      </c>
      <c r="G131" s="29">
        <v>42.01</v>
      </c>
      <c r="H131" s="29" t="s">
        <v>852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44673</v>
      </c>
      <c r="B132" s="29" t="s">
        <v>1007</v>
      </c>
      <c r="C132" s="28" t="s">
        <v>1008</v>
      </c>
      <c r="D132" s="28" t="s">
        <v>922</v>
      </c>
      <c r="E132" s="28" t="s">
        <v>573</v>
      </c>
      <c r="F132" s="87">
        <v>112024</v>
      </c>
      <c r="G132" s="29">
        <v>993.53</v>
      </c>
      <c r="H132" s="29" t="s">
        <v>852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44673</v>
      </c>
      <c r="B133" s="29" t="s">
        <v>1007</v>
      </c>
      <c r="C133" s="28" t="s">
        <v>1008</v>
      </c>
      <c r="D133" s="28" t="s">
        <v>921</v>
      </c>
      <c r="E133" s="28" t="s">
        <v>573</v>
      </c>
      <c r="F133" s="87">
        <v>112427</v>
      </c>
      <c r="G133" s="29">
        <v>993.88</v>
      </c>
      <c r="H133" s="29" t="s">
        <v>852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44673</v>
      </c>
      <c r="B134" s="29" t="s">
        <v>1220</v>
      </c>
      <c r="C134" s="28" t="s">
        <v>1221</v>
      </c>
      <c r="D134" s="28" t="s">
        <v>1222</v>
      </c>
      <c r="E134" s="28" t="s">
        <v>573</v>
      </c>
      <c r="F134" s="87">
        <v>42000</v>
      </c>
      <c r="G134" s="29">
        <v>76.72</v>
      </c>
      <c r="H134" s="29" t="s">
        <v>852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44673</v>
      </c>
      <c r="B135" s="29" t="s">
        <v>1198</v>
      </c>
      <c r="C135" s="28" t="s">
        <v>1199</v>
      </c>
      <c r="D135" s="28" t="s">
        <v>922</v>
      </c>
      <c r="E135" s="28" t="s">
        <v>574</v>
      </c>
      <c r="F135" s="87">
        <v>361522</v>
      </c>
      <c r="G135" s="29">
        <v>66.09</v>
      </c>
      <c r="H135" s="29" t="s">
        <v>852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44673</v>
      </c>
      <c r="B136" s="29" t="s">
        <v>1200</v>
      </c>
      <c r="C136" s="28" t="s">
        <v>1201</v>
      </c>
      <c r="D136" s="28" t="s">
        <v>1113</v>
      </c>
      <c r="E136" s="28" t="s">
        <v>574</v>
      </c>
      <c r="F136" s="87">
        <v>3750087</v>
      </c>
      <c r="G136" s="29">
        <v>22.15</v>
      </c>
      <c r="H136" s="29" t="s">
        <v>852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44673</v>
      </c>
      <c r="B137" s="29" t="s">
        <v>1223</v>
      </c>
      <c r="C137" s="28" t="s">
        <v>1224</v>
      </c>
      <c r="D137" s="28" t="s">
        <v>1225</v>
      </c>
      <c r="E137" s="28" t="s">
        <v>574</v>
      </c>
      <c r="F137" s="87">
        <v>2500000</v>
      </c>
      <c r="G137" s="29">
        <v>17.28</v>
      </c>
      <c r="H137" s="29" t="s">
        <v>852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44673</v>
      </c>
      <c r="B138" s="29" t="s">
        <v>1202</v>
      </c>
      <c r="C138" s="28" t="s">
        <v>1203</v>
      </c>
      <c r="D138" s="28" t="s">
        <v>922</v>
      </c>
      <c r="E138" s="28" t="s">
        <v>574</v>
      </c>
      <c r="F138" s="87">
        <v>2095346</v>
      </c>
      <c r="G138" s="29">
        <v>115.66</v>
      </c>
      <c r="H138" s="29" t="s">
        <v>852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44673</v>
      </c>
      <c r="B139" s="29" t="s">
        <v>1202</v>
      </c>
      <c r="C139" s="28" t="s">
        <v>1203</v>
      </c>
      <c r="D139" s="28" t="s">
        <v>1204</v>
      </c>
      <c r="E139" s="28" t="s">
        <v>574</v>
      </c>
      <c r="F139" s="87">
        <v>1668112</v>
      </c>
      <c r="G139" s="29">
        <v>115.49</v>
      </c>
      <c r="H139" s="29" t="s">
        <v>852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44673</v>
      </c>
      <c r="B140" s="29" t="s">
        <v>1202</v>
      </c>
      <c r="C140" s="28" t="s">
        <v>1203</v>
      </c>
      <c r="D140" s="28" t="s">
        <v>923</v>
      </c>
      <c r="E140" s="28" t="s">
        <v>574</v>
      </c>
      <c r="F140" s="87">
        <v>2000542</v>
      </c>
      <c r="G140" s="29">
        <v>115.75</v>
      </c>
      <c r="H140" s="29" t="s">
        <v>852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44673</v>
      </c>
      <c r="B141" s="29" t="s">
        <v>1205</v>
      </c>
      <c r="C141" s="28" t="s">
        <v>1206</v>
      </c>
      <c r="D141" s="28" t="s">
        <v>1207</v>
      </c>
      <c r="E141" s="28" t="s">
        <v>574</v>
      </c>
      <c r="F141" s="87">
        <v>80000</v>
      </c>
      <c r="G141" s="29">
        <v>25.73</v>
      </c>
      <c r="H141" s="29" t="s">
        <v>852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44673</v>
      </c>
      <c r="B142" s="29" t="s">
        <v>1226</v>
      </c>
      <c r="C142" s="28" t="s">
        <v>1227</v>
      </c>
      <c r="D142" s="28" t="s">
        <v>1228</v>
      </c>
      <c r="E142" s="28" t="s">
        <v>574</v>
      </c>
      <c r="F142" s="87">
        <v>35412</v>
      </c>
      <c r="G142" s="29">
        <v>537.9</v>
      </c>
      <c r="H142" s="29" t="s">
        <v>852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44673</v>
      </c>
      <c r="B143" s="29" t="s">
        <v>1109</v>
      </c>
      <c r="C143" s="28" t="s">
        <v>1110</v>
      </c>
      <c r="D143" s="28" t="s">
        <v>1085</v>
      </c>
      <c r="E143" s="28" t="s">
        <v>574</v>
      </c>
      <c r="F143" s="87">
        <v>225000</v>
      </c>
      <c r="G143" s="29">
        <v>212.19</v>
      </c>
      <c r="H143" s="29" t="s">
        <v>852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44673</v>
      </c>
      <c r="B144" s="29" t="s">
        <v>1020</v>
      </c>
      <c r="C144" s="28" t="s">
        <v>1021</v>
      </c>
      <c r="D144" s="28" t="s">
        <v>1006</v>
      </c>
      <c r="E144" s="28" t="s">
        <v>574</v>
      </c>
      <c r="F144" s="87">
        <v>5308509</v>
      </c>
      <c r="G144" s="29">
        <v>10.32</v>
      </c>
      <c r="H144" s="29" t="s">
        <v>852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44673</v>
      </c>
      <c r="B145" s="29" t="s">
        <v>1209</v>
      </c>
      <c r="C145" s="28" t="s">
        <v>1210</v>
      </c>
      <c r="D145" s="28" t="s">
        <v>1211</v>
      </c>
      <c r="E145" s="28" t="s">
        <v>574</v>
      </c>
      <c r="F145" s="87">
        <v>534239</v>
      </c>
      <c r="G145" s="29">
        <v>42.54</v>
      </c>
      <c r="H145" s="29" t="s">
        <v>852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44673</v>
      </c>
      <c r="B146" s="29" t="s">
        <v>1209</v>
      </c>
      <c r="C146" s="28" t="s">
        <v>1210</v>
      </c>
      <c r="D146" s="28" t="s">
        <v>921</v>
      </c>
      <c r="E146" s="28" t="s">
        <v>574</v>
      </c>
      <c r="F146" s="87">
        <v>460540</v>
      </c>
      <c r="G146" s="29">
        <v>42.22</v>
      </c>
      <c r="H146" s="29" t="s">
        <v>852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44673</v>
      </c>
      <c r="B147" s="29" t="s">
        <v>1209</v>
      </c>
      <c r="C147" s="28" t="s">
        <v>1210</v>
      </c>
      <c r="D147" s="28" t="s">
        <v>922</v>
      </c>
      <c r="E147" s="28" t="s">
        <v>574</v>
      </c>
      <c r="F147" s="87">
        <v>775987</v>
      </c>
      <c r="G147" s="29">
        <v>42.84</v>
      </c>
      <c r="H147" s="29" t="s">
        <v>852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44673</v>
      </c>
      <c r="B148" s="29" t="s">
        <v>1209</v>
      </c>
      <c r="C148" s="28" t="s">
        <v>1210</v>
      </c>
      <c r="D148" s="28" t="s">
        <v>1212</v>
      </c>
      <c r="E148" s="28" t="s">
        <v>574</v>
      </c>
      <c r="F148" s="87">
        <v>307132</v>
      </c>
      <c r="G148" s="29">
        <v>43.49</v>
      </c>
      <c r="H148" s="29" t="s">
        <v>852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44673</v>
      </c>
      <c r="B149" s="29" t="s">
        <v>1209</v>
      </c>
      <c r="C149" s="28" t="s">
        <v>1210</v>
      </c>
      <c r="D149" s="28" t="s">
        <v>1204</v>
      </c>
      <c r="E149" s="28" t="s">
        <v>574</v>
      </c>
      <c r="F149" s="87">
        <v>631025</v>
      </c>
      <c r="G149" s="29">
        <v>42.53</v>
      </c>
      <c r="H149" s="29" t="s">
        <v>852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44673</v>
      </c>
      <c r="B150" s="29" t="s">
        <v>1209</v>
      </c>
      <c r="C150" s="28" t="s">
        <v>1210</v>
      </c>
      <c r="D150" s="28" t="s">
        <v>923</v>
      </c>
      <c r="E150" s="28" t="s">
        <v>574</v>
      </c>
      <c r="F150" s="87">
        <v>472275</v>
      </c>
      <c r="G150" s="29">
        <v>42.61</v>
      </c>
      <c r="H150" s="29" t="s">
        <v>852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44673</v>
      </c>
      <c r="B151" s="29" t="s">
        <v>1213</v>
      </c>
      <c r="C151" s="28" t="s">
        <v>1214</v>
      </c>
      <c r="D151" s="28" t="s">
        <v>867</v>
      </c>
      <c r="E151" s="28" t="s">
        <v>574</v>
      </c>
      <c r="F151" s="87">
        <v>5500007</v>
      </c>
      <c r="G151" s="29">
        <v>17.899999999999999</v>
      </c>
      <c r="H151" s="29" t="s">
        <v>852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44673</v>
      </c>
      <c r="B152" s="29" t="s">
        <v>1229</v>
      </c>
      <c r="C152" s="28" t="s">
        <v>1230</v>
      </c>
      <c r="D152" s="28" t="s">
        <v>1231</v>
      </c>
      <c r="E152" s="28" t="s">
        <v>574</v>
      </c>
      <c r="F152" s="87">
        <v>1600000</v>
      </c>
      <c r="G152" s="29">
        <v>2.0099999999999998</v>
      </c>
      <c r="H152" s="29" t="s">
        <v>852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44673</v>
      </c>
      <c r="B153" s="29" t="s">
        <v>1215</v>
      </c>
      <c r="C153" s="28" t="s">
        <v>1216</v>
      </c>
      <c r="D153" s="28" t="s">
        <v>922</v>
      </c>
      <c r="E153" s="28" t="s">
        <v>574</v>
      </c>
      <c r="F153" s="87">
        <v>796652</v>
      </c>
      <c r="G153" s="29">
        <v>178.5</v>
      </c>
      <c r="H153" s="29" t="s">
        <v>852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44673</v>
      </c>
      <c r="B154" s="29" t="s">
        <v>1215</v>
      </c>
      <c r="C154" s="28" t="s">
        <v>1216</v>
      </c>
      <c r="D154" s="28" t="s">
        <v>923</v>
      </c>
      <c r="E154" s="28" t="s">
        <v>574</v>
      </c>
      <c r="F154" s="87">
        <v>634004</v>
      </c>
      <c r="G154" s="29">
        <v>178.49</v>
      </c>
      <c r="H154" s="29" t="s">
        <v>852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44673</v>
      </c>
      <c r="B155" s="29" t="s">
        <v>1215</v>
      </c>
      <c r="C155" s="28" t="s">
        <v>1216</v>
      </c>
      <c r="D155" s="28" t="s">
        <v>921</v>
      </c>
      <c r="E155" s="28" t="s">
        <v>574</v>
      </c>
      <c r="F155" s="87">
        <v>809958</v>
      </c>
      <c r="G155" s="29">
        <v>178.23</v>
      </c>
      <c r="H155" s="29" t="s">
        <v>852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44673</v>
      </c>
      <c r="B156" s="29" t="s">
        <v>1111</v>
      </c>
      <c r="C156" s="28" t="s">
        <v>1112</v>
      </c>
      <c r="D156" s="28" t="s">
        <v>1217</v>
      </c>
      <c r="E156" s="28" t="s">
        <v>574</v>
      </c>
      <c r="F156" s="87">
        <v>63794</v>
      </c>
      <c r="G156" s="29">
        <v>28.97</v>
      </c>
      <c r="H156" s="29" t="s">
        <v>852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44673</v>
      </c>
      <c r="B157" s="29" t="s">
        <v>1218</v>
      </c>
      <c r="C157" s="28" t="s">
        <v>1219</v>
      </c>
      <c r="D157" s="28" t="s">
        <v>1204</v>
      </c>
      <c r="E157" s="28" t="s">
        <v>574</v>
      </c>
      <c r="F157" s="87">
        <v>880885</v>
      </c>
      <c r="G157" s="29">
        <v>42.05</v>
      </c>
      <c r="H157" s="29" t="s">
        <v>852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44673</v>
      </c>
      <c r="B158" s="29" t="s">
        <v>1218</v>
      </c>
      <c r="C158" s="28" t="s">
        <v>1219</v>
      </c>
      <c r="D158" s="28" t="s">
        <v>922</v>
      </c>
      <c r="E158" s="28" t="s">
        <v>574</v>
      </c>
      <c r="F158" s="87">
        <v>1004845</v>
      </c>
      <c r="G158" s="29">
        <v>41.96</v>
      </c>
      <c r="H158" s="29" t="s">
        <v>852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44673</v>
      </c>
      <c r="B159" s="29" t="s">
        <v>1007</v>
      </c>
      <c r="C159" s="28" t="s">
        <v>1008</v>
      </c>
      <c r="D159" s="28" t="s">
        <v>922</v>
      </c>
      <c r="E159" s="28" t="s">
        <v>574</v>
      </c>
      <c r="F159" s="87">
        <v>112024</v>
      </c>
      <c r="G159" s="29">
        <v>993.66</v>
      </c>
      <c r="H159" s="29" t="s">
        <v>852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44673</v>
      </c>
      <c r="B160" s="29" t="s">
        <v>1007</v>
      </c>
      <c r="C160" s="28" t="s">
        <v>1008</v>
      </c>
      <c r="D160" s="28" t="s">
        <v>921</v>
      </c>
      <c r="E160" s="28" t="s">
        <v>574</v>
      </c>
      <c r="F160" s="87">
        <v>111976</v>
      </c>
      <c r="G160" s="29">
        <v>994.21</v>
      </c>
      <c r="H160" s="29" t="s">
        <v>852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44673</v>
      </c>
      <c r="B161" s="29" t="s">
        <v>1232</v>
      </c>
      <c r="C161" s="28" t="s">
        <v>1233</v>
      </c>
      <c r="D161" s="28" t="s">
        <v>1234</v>
      </c>
      <c r="E161" s="28" t="s">
        <v>574</v>
      </c>
      <c r="F161" s="87">
        <v>850000</v>
      </c>
      <c r="G161" s="29">
        <v>20.96</v>
      </c>
      <c r="H161" s="29" t="s">
        <v>852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44673</v>
      </c>
      <c r="B162" s="29" t="s">
        <v>1220</v>
      </c>
      <c r="C162" s="28" t="s">
        <v>1221</v>
      </c>
      <c r="D162" s="28" t="s">
        <v>1222</v>
      </c>
      <c r="E162" s="28" t="s">
        <v>574</v>
      </c>
      <c r="F162" s="87">
        <v>42000</v>
      </c>
      <c r="G162" s="29">
        <v>76.92</v>
      </c>
      <c r="H162" s="29" t="s">
        <v>852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8"/>
  <sheetViews>
    <sheetView zoomScale="85" zoomScaleNormal="85" workbookViewId="0">
      <selection activeCell="N107" sqref="N10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44676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5">
        <v>44627</v>
      </c>
      <c r="C10" s="374"/>
      <c r="D10" s="375" t="s">
        <v>488</v>
      </c>
      <c r="E10" s="376" t="s">
        <v>590</v>
      </c>
      <c r="F10" s="285">
        <v>146.5</v>
      </c>
      <c r="G10" s="285">
        <v>135</v>
      </c>
      <c r="H10" s="285">
        <v>156.5</v>
      </c>
      <c r="I10" s="377" t="s">
        <v>859</v>
      </c>
      <c r="J10" s="357" t="s">
        <v>956</v>
      </c>
      <c r="K10" s="357">
        <f t="shared" ref="K10:K12" si="0">H10-F10</f>
        <v>10</v>
      </c>
      <c r="L10" s="358">
        <f t="shared" ref="L10:L12" si="1">(F10*-0.7)/100</f>
        <v>-1.0255000000000001</v>
      </c>
      <c r="M10" s="359">
        <f t="shared" ref="M10:M12" si="2">(K10+L10)/F10</f>
        <v>6.1259385665529006E-2</v>
      </c>
      <c r="N10" s="357" t="s">
        <v>588</v>
      </c>
      <c r="O10" s="360">
        <v>44658</v>
      </c>
      <c r="P10" s="357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5">
        <v>44637</v>
      </c>
      <c r="C11" s="374"/>
      <c r="D11" s="375" t="s">
        <v>532</v>
      </c>
      <c r="E11" s="376" t="s">
        <v>590</v>
      </c>
      <c r="F11" s="285">
        <v>1165</v>
      </c>
      <c r="G11" s="285">
        <v>1090</v>
      </c>
      <c r="H11" s="285">
        <v>1240</v>
      </c>
      <c r="I11" s="377" t="s">
        <v>853</v>
      </c>
      <c r="J11" s="357" t="s">
        <v>869</v>
      </c>
      <c r="K11" s="357">
        <f t="shared" si="0"/>
        <v>75</v>
      </c>
      <c r="L11" s="358">
        <f t="shared" si="1"/>
        <v>-8.1549999999999994</v>
      </c>
      <c r="M11" s="359">
        <f t="shared" si="2"/>
        <v>5.7377682403433473E-2</v>
      </c>
      <c r="N11" s="357" t="s">
        <v>588</v>
      </c>
      <c r="O11" s="360">
        <v>44652</v>
      </c>
      <c r="P11" s="357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4">
        <v>3</v>
      </c>
      <c r="B12" s="365">
        <v>44641</v>
      </c>
      <c r="C12" s="366"/>
      <c r="D12" s="367" t="s">
        <v>281</v>
      </c>
      <c r="E12" s="368" t="s">
        <v>590</v>
      </c>
      <c r="F12" s="364">
        <v>1640</v>
      </c>
      <c r="G12" s="364">
        <v>1530</v>
      </c>
      <c r="H12" s="364">
        <v>1705</v>
      </c>
      <c r="I12" s="369" t="s">
        <v>871</v>
      </c>
      <c r="J12" s="370" t="s">
        <v>977</v>
      </c>
      <c r="K12" s="370">
        <f t="shared" si="0"/>
        <v>65</v>
      </c>
      <c r="L12" s="371">
        <f t="shared" si="1"/>
        <v>-11.48</v>
      </c>
      <c r="M12" s="372">
        <f t="shared" si="2"/>
        <v>3.2634146341463409E-2</v>
      </c>
      <c r="N12" s="370" t="s">
        <v>588</v>
      </c>
      <c r="O12" s="373">
        <v>44662</v>
      </c>
      <c r="P12" s="418">
        <f>VLOOKUP(D12,'MidCap Intra'!B18:C573,2,0)</f>
        <v>1641.3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5">
        <v>44645</v>
      </c>
      <c r="C13" s="374"/>
      <c r="D13" s="375" t="s">
        <v>497</v>
      </c>
      <c r="E13" s="376" t="s">
        <v>590</v>
      </c>
      <c r="F13" s="285">
        <v>134.5</v>
      </c>
      <c r="G13" s="285">
        <v>125</v>
      </c>
      <c r="H13" s="285">
        <v>142.5</v>
      </c>
      <c r="I13" s="377" t="s">
        <v>876</v>
      </c>
      <c r="J13" s="357" t="s">
        <v>863</v>
      </c>
      <c r="K13" s="357">
        <f t="shared" ref="K13:K14" si="3">H13-F13</f>
        <v>8</v>
      </c>
      <c r="L13" s="358">
        <f t="shared" ref="L13:L14" si="4">(F13*-0.7)/100</f>
        <v>-0.94149999999999989</v>
      </c>
      <c r="M13" s="359">
        <f t="shared" ref="M13:M14" si="5">(K13+L13)/F13</f>
        <v>5.247955390334573E-2</v>
      </c>
      <c r="N13" s="357" t="s">
        <v>588</v>
      </c>
      <c r="O13" s="360">
        <v>44652</v>
      </c>
      <c r="P13" s="357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408">
        <v>5</v>
      </c>
      <c r="B14" s="401">
        <v>44652</v>
      </c>
      <c r="C14" s="445"/>
      <c r="D14" s="446" t="s">
        <v>113</v>
      </c>
      <c r="E14" s="447" t="s">
        <v>590</v>
      </c>
      <c r="F14" s="408">
        <v>1155</v>
      </c>
      <c r="G14" s="408">
        <v>1090</v>
      </c>
      <c r="H14" s="408">
        <f>(1199.5+1090)/2</f>
        <v>1144.75</v>
      </c>
      <c r="I14" s="448" t="s">
        <v>853</v>
      </c>
      <c r="J14" s="424" t="s">
        <v>1023</v>
      </c>
      <c r="K14" s="424">
        <f t="shared" si="3"/>
        <v>-10.25</v>
      </c>
      <c r="L14" s="425">
        <f t="shared" si="4"/>
        <v>-8.0850000000000009</v>
      </c>
      <c r="M14" s="426">
        <f t="shared" si="5"/>
        <v>-1.5874458874458874E-2</v>
      </c>
      <c r="N14" s="424" t="s">
        <v>600</v>
      </c>
      <c r="O14" s="427">
        <v>44670</v>
      </c>
      <c r="P14" s="449"/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85">
        <v>6</v>
      </c>
      <c r="B15" s="355">
        <v>44657</v>
      </c>
      <c r="C15" s="374"/>
      <c r="D15" s="375" t="s">
        <v>53</v>
      </c>
      <c r="E15" s="376" t="s">
        <v>590</v>
      </c>
      <c r="F15" s="285">
        <v>4540</v>
      </c>
      <c r="G15" s="285">
        <v>4195</v>
      </c>
      <c r="H15" s="285">
        <v>4805</v>
      </c>
      <c r="I15" s="377" t="s">
        <v>926</v>
      </c>
      <c r="J15" s="357" t="s">
        <v>1022</v>
      </c>
      <c r="K15" s="357">
        <f t="shared" ref="K15:K16" si="6">H15-F15</f>
        <v>265</v>
      </c>
      <c r="L15" s="358">
        <f t="shared" ref="L15:L16" si="7">(F15*-0.7)/100</f>
        <v>-31.78</v>
      </c>
      <c r="M15" s="359">
        <f t="shared" ref="M15:M16" si="8">(K15+L15)/F15</f>
        <v>5.1370044052863433E-2</v>
      </c>
      <c r="N15" s="357" t="s">
        <v>588</v>
      </c>
      <c r="O15" s="360">
        <v>44670</v>
      </c>
      <c r="P15" s="357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08">
        <v>7</v>
      </c>
      <c r="B16" s="401">
        <v>44658</v>
      </c>
      <c r="C16" s="445"/>
      <c r="D16" s="446" t="s">
        <v>145</v>
      </c>
      <c r="E16" s="447" t="s">
        <v>590</v>
      </c>
      <c r="F16" s="408">
        <v>1820</v>
      </c>
      <c r="G16" s="408">
        <v>1715</v>
      </c>
      <c r="H16" s="408">
        <v>1715</v>
      </c>
      <c r="I16" s="448" t="s">
        <v>949</v>
      </c>
      <c r="J16" s="424" t="s">
        <v>1037</v>
      </c>
      <c r="K16" s="424">
        <f t="shared" si="6"/>
        <v>-105</v>
      </c>
      <c r="L16" s="425">
        <f t="shared" si="7"/>
        <v>-12.74</v>
      </c>
      <c r="M16" s="426">
        <f t="shared" si="8"/>
        <v>-6.4692307692307688E-2</v>
      </c>
      <c r="N16" s="424" t="s">
        <v>600</v>
      </c>
      <c r="O16" s="427">
        <v>44670</v>
      </c>
      <c r="P16" s="449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5">
        <v>44659</v>
      </c>
      <c r="C17" s="374"/>
      <c r="D17" s="375" t="s">
        <v>488</v>
      </c>
      <c r="E17" s="376" t="s">
        <v>590</v>
      </c>
      <c r="F17" s="285">
        <v>152</v>
      </c>
      <c r="G17" s="285">
        <v>144</v>
      </c>
      <c r="H17" s="285">
        <v>161.5</v>
      </c>
      <c r="I17" s="377" t="s">
        <v>955</v>
      </c>
      <c r="J17" s="357" t="s">
        <v>957</v>
      </c>
      <c r="K17" s="357">
        <f t="shared" ref="K17:K18" si="9">H17-F17</f>
        <v>9.5</v>
      </c>
      <c r="L17" s="358">
        <f t="shared" ref="L17" si="10">(F17*-0.7)/100</f>
        <v>-1.0639999999999998</v>
      </c>
      <c r="M17" s="359">
        <f t="shared" ref="M17:M18" si="11">(K17+L17)/F17</f>
        <v>5.5500000000000001E-2</v>
      </c>
      <c r="N17" s="357" t="s">
        <v>588</v>
      </c>
      <c r="O17" s="360">
        <v>44662</v>
      </c>
      <c r="P17" s="357"/>
      <c r="Q17" s="246"/>
      <c r="R17" s="246" t="s">
        <v>589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55">
        <v>44663</v>
      </c>
      <c r="C18" s="374"/>
      <c r="D18" s="375" t="s">
        <v>488</v>
      </c>
      <c r="E18" s="376" t="s">
        <v>590</v>
      </c>
      <c r="F18" s="285">
        <v>154.5</v>
      </c>
      <c r="G18" s="285">
        <v>144</v>
      </c>
      <c r="H18" s="285">
        <v>164</v>
      </c>
      <c r="I18" s="377" t="s">
        <v>982</v>
      </c>
      <c r="J18" s="357" t="s">
        <v>957</v>
      </c>
      <c r="K18" s="357">
        <f t="shared" si="9"/>
        <v>9.5</v>
      </c>
      <c r="L18" s="358">
        <f>(F18*-0.4)/100</f>
        <v>-0.61799999999999999</v>
      </c>
      <c r="M18" s="429">
        <f t="shared" si="11"/>
        <v>5.7488673139158571E-2</v>
      </c>
      <c r="N18" s="428" t="s">
        <v>588</v>
      </c>
      <c r="O18" s="430">
        <v>44664</v>
      </c>
      <c r="P18" s="428"/>
      <c r="Q18" s="246"/>
      <c r="R18" s="246" t="s">
        <v>589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51">
        <v>10</v>
      </c>
      <c r="B19" s="248">
        <v>44664</v>
      </c>
      <c r="C19" s="349"/>
      <c r="D19" s="339" t="s">
        <v>532</v>
      </c>
      <c r="E19" s="340" t="s">
        <v>590</v>
      </c>
      <c r="F19" s="251" t="s">
        <v>1000</v>
      </c>
      <c r="G19" s="251">
        <v>1215</v>
      </c>
      <c r="H19" s="251"/>
      <c r="I19" s="341" t="s">
        <v>1001</v>
      </c>
      <c r="J19" s="278" t="s">
        <v>591</v>
      </c>
      <c r="K19" s="278"/>
      <c r="L19" s="432"/>
      <c r="M19" s="304"/>
      <c r="N19" s="302"/>
      <c r="O19" s="331"/>
      <c r="P19" s="470">
        <f>VLOOKUP(D19,'MidCap Intra'!B25:C580,2,0)</f>
        <v>1234.0999999999999</v>
      </c>
      <c r="Q19" s="246"/>
      <c r="R19" s="246" t="s">
        <v>589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44664</v>
      </c>
      <c r="C20" s="349"/>
      <c r="D20" s="339" t="s">
        <v>342</v>
      </c>
      <c r="E20" s="340" t="s">
        <v>590</v>
      </c>
      <c r="F20" s="251" t="s">
        <v>1002</v>
      </c>
      <c r="G20" s="251">
        <v>2395</v>
      </c>
      <c r="H20" s="251"/>
      <c r="I20" s="341" t="s">
        <v>1003</v>
      </c>
      <c r="J20" s="278" t="s">
        <v>591</v>
      </c>
      <c r="K20" s="278"/>
      <c r="L20" s="453"/>
      <c r="M20" s="454"/>
      <c r="N20" s="444"/>
      <c r="O20" s="455"/>
      <c r="P20" s="470">
        <f>VLOOKUP(D20,'MidCap Intra'!B26:C581,2,0)</f>
        <v>2625.3</v>
      </c>
      <c r="Q20" s="246"/>
      <c r="R20" s="246" t="s">
        <v>589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44670</v>
      </c>
      <c r="C21" s="349"/>
      <c r="D21" s="339" t="s">
        <v>488</v>
      </c>
      <c r="E21" s="340" t="s">
        <v>590</v>
      </c>
      <c r="F21" s="251" t="s">
        <v>1032</v>
      </c>
      <c r="G21" s="251">
        <v>149</v>
      </c>
      <c r="H21" s="251"/>
      <c r="I21" s="341" t="s">
        <v>982</v>
      </c>
      <c r="J21" s="278" t="s">
        <v>591</v>
      </c>
      <c r="K21" s="452"/>
      <c r="L21" s="303"/>
      <c r="M21" s="304"/>
      <c r="N21" s="302"/>
      <c r="O21" s="331"/>
      <c r="P21" s="470">
        <f>VLOOKUP(D21,'MidCap Intra'!B27:C582,2,0)</f>
        <v>163.55000000000001</v>
      </c>
      <c r="Q21" s="246"/>
      <c r="R21" s="246" t="s">
        <v>589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44671</v>
      </c>
      <c r="C22" s="349"/>
      <c r="D22" s="339" t="s">
        <v>136</v>
      </c>
      <c r="E22" s="340" t="s">
        <v>590</v>
      </c>
      <c r="F22" s="251" t="s">
        <v>904</v>
      </c>
      <c r="G22" s="251">
        <v>695</v>
      </c>
      <c r="H22" s="251"/>
      <c r="I22" s="341" t="s">
        <v>1053</v>
      </c>
      <c r="J22" s="278" t="s">
        <v>591</v>
      </c>
      <c r="K22" s="452"/>
      <c r="L22" s="303"/>
      <c r="M22" s="304"/>
      <c r="N22" s="302"/>
      <c r="O22" s="331"/>
      <c r="P22" s="302">
        <f>VLOOKUP(D22,'MidCap Intra'!B28:C583,2,0)</f>
        <v>755.2</v>
      </c>
      <c r="Q22" s="246"/>
      <c r="R22" s="246" t="s">
        <v>589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49"/>
      <c r="D23" s="339"/>
      <c r="E23" s="340"/>
      <c r="F23" s="251"/>
      <c r="G23" s="251"/>
      <c r="H23" s="251"/>
      <c r="I23" s="341"/>
      <c r="J23" s="278"/>
      <c r="K23" s="452"/>
      <c r="L23" s="303"/>
      <c r="M23" s="304"/>
      <c r="N23" s="302"/>
      <c r="O23" s="331"/>
      <c r="P23" s="43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592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593</v>
      </c>
      <c r="B27" s="119"/>
      <c r="C27" s="119"/>
      <c r="D27" s="119"/>
      <c r="E27" s="41"/>
      <c r="F27" s="127" t="s">
        <v>594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595</v>
      </c>
      <c r="B28" s="119"/>
      <c r="C28" s="119"/>
      <c r="D28" s="119" t="s">
        <v>851</v>
      </c>
      <c r="E28" s="6"/>
      <c r="F28" s="127" t="s">
        <v>596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597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565</v>
      </c>
      <c r="C31" s="98"/>
      <c r="D31" s="97" t="s">
        <v>576</v>
      </c>
      <c r="E31" s="96" t="s">
        <v>577</v>
      </c>
      <c r="F31" s="96" t="s">
        <v>578</v>
      </c>
      <c r="G31" s="96" t="s">
        <v>598</v>
      </c>
      <c r="H31" s="96" t="s">
        <v>580</v>
      </c>
      <c r="I31" s="96" t="s">
        <v>581</v>
      </c>
      <c r="J31" s="96" t="s">
        <v>582</v>
      </c>
      <c r="K31" s="96" t="s">
        <v>599</v>
      </c>
      <c r="L31" s="140" t="s">
        <v>584</v>
      </c>
      <c r="M31" s="98" t="s">
        <v>585</v>
      </c>
      <c r="N31" s="95" t="s">
        <v>586</v>
      </c>
      <c r="O31" s="309" t="s">
        <v>587</v>
      </c>
      <c r="P31" s="282"/>
      <c r="Q31" s="1"/>
      <c r="R31" s="306"/>
      <c r="S31" s="306"/>
      <c r="T31" s="306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1">
        <v>1</v>
      </c>
      <c r="B32" s="355">
        <v>44634</v>
      </c>
      <c r="C32" s="362"/>
      <c r="D32" s="363" t="s">
        <v>71</v>
      </c>
      <c r="E32" s="285" t="s">
        <v>870</v>
      </c>
      <c r="F32" s="285">
        <v>208.5</v>
      </c>
      <c r="G32" s="285">
        <v>203</v>
      </c>
      <c r="H32" s="285">
        <v>215.5</v>
      </c>
      <c r="I32" s="285" t="s">
        <v>868</v>
      </c>
      <c r="J32" s="357" t="s">
        <v>864</v>
      </c>
      <c r="K32" s="357">
        <f t="shared" ref="K32" si="12">H32-F32</f>
        <v>7</v>
      </c>
      <c r="L32" s="358">
        <f t="shared" ref="L32" si="13">(F32*-0.7)/100</f>
        <v>-1.4594999999999998</v>
      </c>
      <c r="M32" s="359">
        <f t="shared" ref="M32" si="14">(K32+L32)/F32</f>
        <v>2.6573141486810552E-2</v>
      </c>
      <c r="N32" s="357" t="s">
        <v>588</v>
      </c>
      <c r="O32" s="360">
        <v>44652</v>
      </c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61">
        <v>2</v>
      </c>
      <c r="B33" s="355">
        <v>44645</v>
      </c>
      <c r="C33" s="362"/>
      <c r="D33" s="363" t="s">
        <v>874</v>
      </c>
      <c r="E33" s="285" t="s">
        <v>590</v>
      </c>
      <c r="F33" s="285">
        <v>491.5</v>
      </c>
      <c r="G33" s="285">
        <v>477</v>
      </c>
      <c r="H33" s="285">
        <v>509</v>
      </c>
      <c r="I33" s="285" t="s">
        <v>875</v>
      </c>
      <c r="J33" s="357" t="s">
        <v>893</v>
      </c>
      <c r="K33" s="357">
        <f t="shared" ref="K33:K34" si="15">H33-F33</f>
        <v>17.5</v>
      </c>
      <c r="L33" s="358">
        <f t="shared" ref="L33:L34" si="16">(F33*-0.7)/100</f>
        <v>-3.4404999999999997</v>
      </c>
      <c r="M33" s="359">
        <f t="shared" ref="M33:M34" si="17">(K33+L33)/F33</f>
        <v>2.8605289928789419E-2</v>
      </c>
      <c r="N33" s="357" t="s">
        <v>588</v>
      </c>
      <c r="O33" s="360">
        <v>44655</v>
      </c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62">
        <v>3</v>
      </c>
      <c r="B34" s="463">
        <v>44655</v>
      </c>
      <c r="C34" s="464"/>
      <c r="D34" s="465" t="s">
        <v>514</v>
      </c>
      <c r="E34" s="437" t="s">
        <v>590</v>
      </c>
      <c r="F34" s="437">
        <v>431</v>
      </c>
      <c r="G34" s="437">
        <v>418</v>
      </c>
      <c r="H34" s="437">
        <v>433.5</v>
      </c>
      <c r="I34" s="437" t="s">
        <v>902</v>
      </c>
      <c r="J34" s="466" t="s">
        <v>1114</v>
      </c>
      <c r="K34" s="466">
        <f t="shared" si="15"/>
        <v>2.5</v>
      </c>
      <c r="L34" s="467">
        <f t="shared" si="16"/>
        <v>-3.0169999999999999</v>
      </c>
      <c r="M34" s="468">
        <f t="shared" si="17"/>
        <v>-1.1995359628770299E-3</v>
      </c>
      <c r="N34" s="466" t="s">
        <v>710</v>
      </c>
      <c r="O34" s="469">
        <v>44673</v>
      </c>
      <c r="P34" s="307"/>
      <c r="Q34" s="307"/>
      <c r="R34" s="308" t="s">
        <v>589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61">
        <v>4</v>
      </c>
      <c r="B35" s="355">
        <v>44656</v>
      </c>
      <c r="C35" s="362"/>
      <c r="D35" s="363" t="s">
        <v>199</v>
      </c>
      <c r="E35" s="285" t="s">
        <v>590</v>
      </c>
      <c r="F35" s="285">
        <v>272</v>
      </c>
      <c r="G35" s="285">
        <v>264</v>
      </c>
      <c r="H35" s="285">
        <v>285.5</v>
      </c>
      <c r="I35" s="285" t="s">
        <v>911</v>
      </c>
      <c r="J35" s="357" t="s">
        <v>924</v>
      </c>
      <c r="K35" s="357">
        <f t="shared" ref="K35" si="18">H35-F35</f>
        <v>13.5</v>
      </c>
      <c r="L35" s="358">
        <f t="shared" ref="L35" si="19">(F35*-0.7)/100</f>
        <v>-1.9039999999999997</v>
      </c>
      <c r="M35" s="359">
        <f t="shared" ref="M35" si="20">(K35+L35)/F35</f>
        <v>4.2632352941176468E-2</v>
      </c>
      <c r="N35" s="357" t="s">
        <v>588</v>
      </c>
      <c r="O35" s="360">
        <v>44657</v>
      </c>
      <c r="P35" s="307"/>
      <c r="Q35" s="307"/>
      <c r="R35" s="308" t="s">
        <v>589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1">
        <v>5</v>
      </c>
      <c r="B36" s="401">
        <v>44657</v>
      </c>
      <c r="C36" s="422"/>
      <c r="D36" s="423" t="s">
        <v>253</v>
      </c>
      <c r="E36" s="408" t="s">
        <v>590</v>
      </c>
      <c r="F36" s="408">
        <v>4580</v>
      </c>
      <c r="G36" s="408">
        <v>4430</v>
      </c>
      <c r="H36" s="408">
        <v>4430</v>
      </c>
      <c r="I36" s="408" t="s">
        <v>931</v>
      </c>
      <c r="J36" s="424" t="s">
        <v>976</v>
      </c>
      <c r="K36" s="424">
        <f t="shared" ref="K36:K37" si="21">H36-F36</f>
        <v>-150</v>
      </c>
      <c r="L36" s="425">
        <f t="shared" ref="L36:L37" si="22">(F36*-0.7)/100</f>
        <v>-32.06</v>
      </c>
      <c r="M36" s="426">
        <f t="shared" ref="M36:M37" si="23">(K36+L36)/F36</f>
        <v>-3.9751091703056768E-2</v>
      </c>
      <c r="N36" s="424" t="s">
        <v>600</v>
      </c>
      <c r="O36" s="427">
        <v>44662</v>
      </c>
      <c r="P36" s="307"/>
      <c r="Q36" s="307"/>
      <c r="R36" s="308" t="s">
        <v>589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361">
        <v>6</v>
      </c>
      <c r="B37" s="355">
        <v>44657</v>
      </c>
      <c r="C37" s="362"/>
      <c r="D37" s="363" t="s">
        <v>552</v>
      </c>
      <c r="E37" s="285" t="s">
        <v>590</v>
      </c>
      <c r="F37" s="285">
        <v>446.5</v>
      </c>
      <c r="G37" s="285">
        <v>432</v>
      </c>
      <c r="H37" s="285">
        <v>462.5</v>
      </c>
      <c r="I37" s="285" t="s">
        <v>932</v>
      </c>
      <c r="J37" s="357" t="s">
        <v>991</v>
      </c>
      <c r="K37" s="357">
        <f t="shared" si="21"/>
        <v>16</v>
      </c>
      <c r="L37" s="358">
        <f t="shared" si="22"/>
        <v>-3.1254999999999997</v>
      </c>
      <c r="M37" s="359">
        <f t="shared" si="23"/>
        <v>2.8834266517357224E-2</v>
      </c>
      <c r="N37" s="357" t="s">
        <v>588</v>
      </c>
      <c r="O37" s="360">
        <v>44664</v>
      </c>
      <c r="P37" s="307"/>
      <c r="Q37" s="307"/>
      <c r="R37" s="308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1">
        <v>7</v>
      </c>
      <c r="B38" s="401">
        <v>44658</v>
      </c>
      <c r="C38" s="422"/>
      <c r="D38" s="423" t="s">
        <v>187</v>
      </c>
      <c r="E38" s="408" t="s">
        <v>590</v>
      </c>
      <c r="F38" s="408">
        <v>110.25</v>
      </c>
      <c r="G38" s="408">
        <v>107.4</v>
      </c>
      <c r="H38" s="408">
        <v>107.4</v>
      </c>
      <c r="I38" s="408" t="s">
        <v>940</v>
      </c>
      <c r="J38" s="424" t="s">
        <v>992</v>
      </c>
      <c r="K38" s="424">
        <f t="shared" ref="K38:K41" si="24">H38-F38</f>
        <v>-2.8499999999999943</v>
      </c>
      <c r="L38" s="425">
        <f t="shared" ref="L38:L39" si="25">(F38*-0.7)/100</f>
        <v>-0.77174999999999994</v>
      </c>
      <c r="M38" s="426">
        <f t="shared" ref="M38:M39" si="26">(K38+L38)/F38</f>
        <v>-3.2850340136054368E-2</v>
      </c>
      <c r="N38" s="424" t="s">
        <v>600</v>
      </c>
      <c r="O38" s="427">
        <v>44664</v>
      </c>
      <c r="P38" s="307"/>
      <c r="Q38" s="307"/>
      <c r="R38" s="308" t="s">
        <v>589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21">
        <v>8</v>
      </c>
      <c r="B39" s="401">
        <v>44658</v>
      </c>
      <c r="C39" s="422"/>
      <c r="D39" s="423" t="s">
        <v>116</v>
      </c>
      <c r="E39" s="408" t="s">
        <v>590</v>
      </c>
      <c r="F39" s="408">
        <v>1525</v>
      </c>
      <c r="G39" s="408">
        <v>1477</v>
      </c>
      <c r="H39" s="408">
        <v>1477</v>
      </c>
      <c r="I39" s="408" t="s">
        <v>941</v>
      </c>
      <c r="J39" s="424" t="s">
        <v>993</v>
      </c>
      <c r="K39" s="424">
        <f t="shared" si="24"/>
        <v>-48</v>
      </c>
      <c r="L39" s="425">
        <f t="shared" si="25"/>
        <v>-10.675000000000001</v>
      </c>
      <c r="M39" s="426">
        <f t="shared" si="26"/>
        <v>-3.8475409836065573E-2</v>
      </c>
      <c r="N39" s="424" t="s">
        <v>600</v>
      </c>
      <c r="O39" s="427">
        <v>44664</v>
      </c>
      <c r="P39" s="307"/>
      <c r="Q39" s="307"/>
      <c r="R39" s="308" t="s">
        <v>589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1">
        <v>9</v>
      </c>
      <c r="B40" s="401">
        <v>44659</v>
      </c>
      <c r="C40" s="422"/>
      <c r="D40" s="423" t="s">
        <v>114</v>
      </c>
      <c r="E40" s="408" t="s">
        <v>590</v>
      </c>
      <c r="F40" s="408">
        <v>2444</v>
      </c>
      <c r="G40" s="408">
        <v>2370</v>
      </c>
      <c r="H40" s="408">
        <v>2370</v>
      </c>
      <c r="I40" s="408" t="s">
        <v>954</v>
      </c>
      <c r="J40" s="424" t="s">
        <v>1010</v>
      </c>
      <c r="K40" s="424">
        <f t="shared" ref="K40" si="27">H40-F40</f>
        <v>-74</v>
      </c>
      <c r="L40" s="425">
        <f t="shared" ref="L40" si="28">(F40*-0.7)/100</f>
        <v>-17.108000000000001</v>
      </c>
      <c r="M40" s="426">
        <f t="shared" ref="M40" si="29">(K40+L40)/F40</f>
        <v>-3.7278232405891981E-2</v>
      </c>
      <c r="N40" s="424" t="s">
        <v>600</v>
      </c>
      <c r="O40" s="427">
        <v>44669</v>
      </c>
      <c r="P40" s="307"/>
      <c r="Q40" s="307"/>
      <c r="R40" s="308" t="s">
        <v>589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361">
        <v>10</v>
      </c>
      <c r="B41" s="355">
        <v>44663</v>
      </c>
      <c r="C41" s="362"/>
      <c r="D41" s="363" t="s">
        <v>986</v>
      </c>
      <c r="E41" s="285" t="s">
        <v>590</v>
      </c>
      <c r="F41" s="285">
        <v>1142.5</v>
      </c>
      <c r="G41" s="285">
        <v>1113</v>
      </c>
      <c r="H41" s="285">
        <v>1174</v>
      </c>
      <c r="I41" s="285" t="s">
        <v>987</v>
      </c>
      <c r="J41" s="357" t="s">
        <v>1009</v>
      </c>
      <c r="K41" s="357">
        <f t="shared" si="24"/>
        <v>31.5</v>
      </c>
      <c r="L41" s="358">
        <f t="shared" ref="L41" si="30">(F41*-0.7)/100</f>
        <v>-7.9974999999999996</v>
      </c>
      <c r="M41" s="359">
        <f t="shared" ref="M41" si="31">(K41+L41)/F41</f>
        <v>2.0571115973741796E-2</v>
      </c>
      <c r="N41" s="357" t="s">
        <v>588</v>
      </c>
      <c r="O41" s="360">
        <v>44669</v>
      </c>
      <c r="P41" s="307"/>
      <c r="Q41" s="307"/>
      <c r="R41" s="308" t="s">
        <v>589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361">
        <v>11</v>
      </c>
      <c r="B42" s="355">
        <v>44670</v>
      </c>
      <c r="C42" s="362"/>
      <c r="D42" s="363" t="s">
        <v>199</v>
      </c>
      <c r="E42" s="285" t="s">
        <v>590</v>
      </c>
      <c r="F42" s="285">
        <v>248</v>
      </c>
      <c r="G42" s="285">
        <v>240</v>
      </c>
      <c r="H42" s="285">
        <v>255.75</v>
      </c>
      <c r="I42" s="285">
        <v>265</v>
      </c>
      <c r="J42" s="357" t="s">
        <v>1067</v>
      </c>
      <c r="K42" s="357">
        <f t="shared" ref="K42" si="32">H42-F42</f>
        <v>7.75</v>
      </c>
      <c r="L42" s="358">
        <f t="shared" ref="L42" si="33">(F42*-0.7)/100</f>
        <v>-1.736</v>
      </c>
      <c r="M42" s="359">
        <f t="shared" ref="M42" si="34">(K42+L42)/F42</f>
        <v>2.4250000000000001E-2</v>
      </c>
      <c r="N42" s="357" t="s">
        <v>588</v>
      </c>
      <c r="O42" s="360">
        <v>44672</v>
      </c>
      <c r="P42" s="307"/>
      <c r="Q42" s="307"/>
      <c r="R42" s="308" t="s">
        <v>589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350">
        <v>12</v>
      </c>
      <c r="B43" s="248">
        <v>44671</v>
      </c>
      <c r="C43" s="351"/>
      <c r="D43" s="352" t="s">
        <v>188</v>
      </c>
      <c r="E43" s="251" t="s">
        <v>590</v>
      </c>
      <c r="F43" s="251" t="s">
        <v>1054</v>
      </c>
      <c r="G43" s="251">
        <v>1100</v>
      </c>
      <c r="H43" s="251"/>
      <c r="I43" s="251" t="s">
        <v>1055</v>
      </c>
      <c r="J43" s="302" t="s">
        <v>591</v>
      </c>
      <c r="K43" s="302"/>
      <c r="L43" s="303"/>
      <c r="M43" s="304"/>
      <c r="N43" s="302"/>
      <c r="O43" s="331"/>
      <c r="P43" s="307"/>
      <c r="Q43" s="307"/>
      <c r="R43" s="308" t="s">
        <v>935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350">
        <v>13</v>
      </c>
      <c r="B44" s="248">
        <v>44671</v>
      </c>
      <c r="C44" s="351"/>
      <c r="D44" s="352" t="s">
        <v>477</v>
      </c>
      <c r="E44" s="251" t="s">
        <v>590</v>
      </c>
      <c r="F44" s="251" t="s">
        <v>1056</v>
      </c>
      <c r="G44" s="251">
        <v>117</v>
      </c>
      <c r="H44" s="251"/>
      <c r="I44" s="251" t="s">
        <v>1057</v>
      </c>
      <c r="J44" s="302" t="s">
        <v>591</v>
      </c>
      <c r="K44" s="302"/>
      <c r="L44" s="303"/>
      <c r="M44" s="304"/>
      <c r="N44" s="302"/>
      <c r="O44" s="331"/>
      <c r="P44" s="307"/>
      <c r="Q44" s="307"/>
      <c r="R44" s="308" t="s">
        <v>935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350">
        <v>14</v>
      </c>
      <c r="B45" s="248">
        <v>44671</v>
      </c>
      <c r="C45" s="351"/>
      <c r="D45" s="352" t="s">
        <v>1058</v>
      </c>
      <c r="E45" s="251" t="s">
        <v>590</v>
      </c>
      <c r="F45" s="251" t="s">
        <v>1059</v>
      </c>
      <c r="G45" s="251">
        <v>227</v>
      </c>
      <c r="H45" s="251"/>
      <c r="I45" s="251" t="s">
        <v>1060</v>
      </c>
      <c r="J45" s="302" t="s">
        <v>591</v>
      </c>
      <c r="K45" s="302"/>
      <c r="L45" s="303"/>
      <c r="M45" s="304"/>
      <c r="N45" s="302"/>
      <c r="O45" s="331"/>
      <c r="P45" s="307"/>
      <c r="Q45" s="307"/>
      <c r="R45" s="308" t="s">
        <v>589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350">
        <v>15</v>
      </c>
      <c r="B46" s="248">
        <v>44671</v>
      </c>
      <c r="C46" s="351"/>
      <c r="D46" s="352" t="s">
        <v>402</v>
      </c>
      <c r="E46" s="251" t="s">
        <v>590</v>
      </c>
      <c r="F46" s="251" t="s">
        <v>1061</v>
      </c>
      <c r="G46" s="251">
        <v>207</v>
      </c>
      <c r="H46" s="251"/>
      <c r="I46" s="251" t="s">
        <v>659</v>
      </c>
      <c r="J46" s="302" t="s">
        <v>591</v>
      </c>
      <c r="K46" s="302"/>
      <c r="L46" s="303"/>
      <c r="M46" s="304"/>
      <c r="N46" s="302"/>
      <c r="O46" s="331"/>
      <c r="P46" s="307"/>
      <c r="Q46" s="307"/>
      <c r="R46" s="308" t="s">
        <v>589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350">
        <v>16</v>
      </c>
      <c r="B47" s="248">
        <v>44672</v>
      </c>
      <c r="C47" s="351"/>
      <c r="D47" s="352" t="s">
        <v>331</v>
      </c>
      <c r="E47" s="251" t="s">
        <v>590</v>
      </c>
      <c r="F47" s="251" t="s">
        <v>1070</v>
      </c>
      <c r="G47" s="251">
        <v>730</v>
      </c>
      <c r="H47" s="251"/>
      <c r="I47" s="251">
        <v>800</v>
      </c>
      <c r="J47" s="302" t="s">
        <v>591</v>
      </c>
      <c r="K47" s="302"/>
      <c r="L47" s="303"/>
      <c r="M47" s="304"/>
      <c r="N47" s="302"/>
      <c r="O47" s="331"/>
      <c r="P47" s="307"/>
      <c r="Q47" s="307"/>
      <c r="R47" s="308" t="s">
        <v>935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350">
        <v>17</v>
      </c>
      <c r="B48" s="248">
        <v>44672</v>
      </c>
      <c r="C48" s="351"/>
      <c r="D48" s="352" t="s">
        <v>520</v>
      </c>
      <c r="E48" s="251" t="s">
        <v>590</v>
      </c>
      <c r="F48" s="251" t="s">
        <v>1072</v>
      </c>
      <c r="G48" s="251">
        <v>1920</v>
      </c>
      <c r="H48" s="251"/>
      <c r="I48" s="251" t="s">
        <v>1073</v>
      </c>
      <c r="J48" s="302" t="s">
        <v>591</v>
      </c>
      <c r="K48" s="302"/>
      <c r="L48" s="303"/>
      <c r="M48" s="304"/>
      <c r="N48" s="302"/>
      <c r="O48" s="331"/>
      <c r="P48" s="307"/>
      <c r="Q48" s="307"/>
      <c r="R48" s="308" t="s">
        <v>589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350">
        <v>18</v>
      </c>
      <c r="B49" s="248">
        <v>44672</v>
      </c>
      <c r="C49" s="351"/>
      <c r="D49" s="352" t="s">
        <v>116</v>
      </c>
      <c r="E49" s="251" t="s">
        <v>590</v>
      </c>
      <c r="F49" s="251" t="s">
        <v>1074</v>
      </c>
      <c r="G49" s="251">
        <v>1340</v>
      </c>
      <c r="H49" s="251"/>
      <c r="I49" s="251">
        <v>1450</v>
      </c>
      <c r="J49" s="302" t="s">
        <v>591</v>
      </c>
      <c r="K49" s="302"/>
      <c r="L49" s="303"/>
      <c r="M49" s="304"/>
      <c r="N49" s="302"/>
      <c r="O49" s="331"/>
      <c r="P49" s="307"/>
      <c r="Q49" s="307"/>
      <c r="R49" s="308" t="s">
        <v>589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350">
        <v>19</v>
      </c>
      <c r="B50" s="248">
        <v>44673</v>
      </c>
      <c r="C50" s="351"/>
      <c r="D50" s="352" t="s">
        <v>1117</v>
      </c>
      <c r="E50" s="251" t="s">
        <v>590</v>
      </c>
      <c r="F50" s="251" t="s">
        <v>1118</v>
      </c>
      <c r="G50" s="251">
        <v>1647</v>
      </c>
      <c r="H50" s="251"/>
      <c r="I50" s="251" t="s">
        <v>1119</v>
      </c>
      <c r="J50" s="302" t="s">
        <v>591</v>
      </c>
      <c r="K50" s="302"/>
      <c r="L50" s="303"/>
      <c r="M50" s="304"/>
      <c r="N50" s="302"/>
      <c r="O50" s="331"/>
      <c r="P50" s="307"/>
      <c r="Q50" s="307"/>
      <c r="R50" s="308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350"/>
      <c r="B51" s="248"/>
      <c r="C51" s="351"/>
      <c r="D51" s="352"/>
      <c r="E51" s="251"/>
      <c r="F51" s="251"/>
      <c r="G51" s="251"/>
      <c r="H51" s="251"/>
      <c r="I51" s="251"/>
      <c r="J51" s="302"/>
      <c r="K51" s="302"/>
      <c r="L51" s="303"/>
      <c r="M51" s="304"/>
      <c r="N51" s="302"/>
      <c r="O51" s="331"/>
      <c r="P51" s="307"/>
      <c r="Q51" s="307"/>
      <c r="R51" s="308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70" customFormat="1" ht="15" customHeight="1">
      <c r="K52" s="252"/>
      <c r="L52" s="283"/>
      <c r="M52" s="322"/>
      <c r="N52" s="252"/>
      <c r="O52" s="293"/>
      <c r="P52" s="1"/>
      <c r="Q52" s="1"/>
      <c r="R52" s="319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324"/>
      <c r="AJ52" s="323"/>
      <c r="AK52" s="323"/>
      <c r="AL52" s="323"/>
    </row>
    <row r="53" spans="1:38" ht="15" customHeight="1">
      <c r="A53" s="310"/>
      <c r="B53" s="311"/>
      <c r="C53" s="312"/>
      <c r="D53" s="313"/>
      <c r="E53" s="314"/>
      <c r="F53" s="314"/>
      <c r="G53" s="314"/>
      <c r="H53" s="314"/>
      <c r="I53" s="314"/>
      <c r="J53" s="315"/>
      <c r="K53" s="315"/>
      <c r="L53" s="316"/>
      <c r="M53" s="317"/>
      <c r="N53" s="315"/>
      <c r="O53" s="318"/>
      <c r="P53" s="1"/>
      <c r="Q53" s="1"/>
      <c r="R53" s="319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44.25" customHeight="1">
      <c r="A54" s="119" t="s">
        <v>592</v>
      </c>
      <c r="B54" s="142"/>
      <c r="C54" s="142"/>
      <c r="D54" s="1"/>
      <c r="E54" s="6"/>
      <c r="F54" s="6"/>
      <c r="G54" s="6"/>
      <c r="H54" s="6" t="s">
        <v>604</v>
      </c>
      <c r="I54" s="6"/>
      <c r="J54" s="6"/>
      <c r="K54" s="115"/>
      <c r="L54" s="144"/>
      <c r="M54" s="115"/>
      <c r="N54" s="116"/>
      <c r="O54" s="115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297"/>
      <c r="AD54" s="297"/>
      <c r="AE54" s="297"/>
      <c r="AF54" s="297"/>
      <c r="AG54" s="297"/>
      <c r="AH54" s="297"/>
    </row>
    <row r="55" spans="1:38" ht="12.75" customHeight="1">
      <c r="A55" s="126" t="s">
        <v>593</v>
      </c>
      <c r="B55" s="119"/>
      <c r="C55" s="119"/>
      <c r="D55" s="119"/>
      <c r="E55" s="41"/>
      <c r="F55" s="127" t="s">
        <v>594</v>
      </c>
      <c r="G55" s="56"/>
      <c r="H55" s="41"/>
      <c r="I55" s="56"/>
      <c r="J55" s="6"/>
      <c r="K55" s="145"/>
      <c r="L55" s="146"/>
      <c r="M55" s="6"/>
      <c r="N55" s="109"/>
      <c r="O55" s="147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26"/>
      <c r="B56" s="119"/>
      <c r="C56" s="119"/>
      <c r="D56" s="119"/>
      <c r="E56" s="6"/>
      <c r="F56" s="127" t="s">
        <v>596</v>
      </c>
      <c r="G56" s="56"/>
      <c r="H56" s="41"/>
      <c r="I56" s="56"/>
      <c r="J56" s="6"/>
      <c r="K56" s="145"/>
      <c r="L56" s="146"/>
      <c r="M56" s="6"/>
      <c r="N56" s="109"/>
      <c r="O56" s="147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9"/>
      <c r="B57" s="119"/>
      <c r="C57" s="119"/>
      <c r="D57" s="119"/>
      <c r="E57" s="6"/>
      <c r="F57" s="6"/>
      <c r="G57" s="6"/>
      <c r="H57" s="6"/>
      <c r="I57" s="6"/>
      <c r="J57" s="132"/>
      <c r="K57" s="129"/>
      <c r="L57" s="130"/>
      <c r="M57" s="6"/>
      <c r="N57" s="133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48" t="s">
        <v>605</v>
      </c>
      <c r="B58" s="148"/>
      <c r="C58" s="148"/>
      <c r="D58" s="148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6" t="s">
        <v>16</v>
      </c>
      <c r="B59" s="96" t="s">
        <v>565</v>
      </c>
      <c r="C59" s="96"/>
      <c r="D59" s="97" t="s">
        <v>576</v>
      </c>
      <c r="E59" s="96" t="s">
        <v>577</v>
      </c>
      <c r="F59" s="96" t="s">
        <v>578</v>
      </c>
      <c r="G59" s="96" t="s">
        <v>598</v>
      </c>
      <c r="H59" s="96" t="s">
        <v>580</v>
      </c>
      <c r="I59" s="96" t="s">
        <v>581</v>
      </c>
      <c r="J59" s="95" t="s">
        <v>582</v>
      </c>
      <c r="K59" s="149" t="s">
        <v>606</v>
      </c>
      <c r="L59" s="98" t="s">
        <v>584</v>
      </c>
      <c r="M59" s="149" t="s">
        <v>607</v>
      </c>
      <c r="N59" s="96" t="s">
        <v>608</v>
      </c>
      <c r="O59" s="95" t="s">
        <v>586</v>
      </c>
      <c r="P59" s="97" t="s">
        <v>587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247" customFormat="1" ht="13.5" customHeight="1">
      <c r="A60" s="356">
        <v>1</v>
      </c>
      <c r="B60" s="347">
        <v>44651</v>
      </c>
      <c r="C60" s="346"/>
      <c r="D60" s="346" t="s">
        <v>880</v>
      </c>
      <c r="E60" s="285" t="s">
        <v>590</v>
      </c>
      <c r="F60" s="285">
        <v>17520</v>
      </c>
      <c r="G60" s="285">
        <v>17340</v>
      </c>
      <c r="H60" s="330">
        <v>17625</v>
      </c>
      <c r="I60" s="330" t="s">
        <v>881</v>
      </c>
      <c r="J60" s="342" t="s">
        <v>873</v>
      </c>
      <c r="K60" s="330">
        <f t="shared" ref="K60" si="35">H60-F60</f>
        <v>105</v>
      </c>
      <c r="L60" s="343">
        <f t="shared" ref="L60" si="36">(H60*N60)*0.07%</f>
        <v>616.87500000000011</v>
      </c>
      <c r="M60" s="344">
        <f t="shared" ref="M60" si="37">(K60*N60)-L60</f>
        <v>4633.125</v>
      </c>
      <c r="N60" s="330">
        <v>50</v>
      </c>
      <c r="O60" s="345" t="s">
        <v>588</v>
      </c>
      <c r="P60" s="355">
        <v>44652</v>
      </c>
      <c r="Q60" s="249"/>
      <c r="R60" s="253" t="s">
        <v>589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4"/>
      <c r="AG60" s="311"/>
      <c r="AH60" s="249"/>
      <c r="AI60" s="249"/>
      <c r="AJ60" s="314"/>
      <c r="AK60" s="314"/>
      <c r="AL60" s="314"/>
    </row>
    <row r="61" spans="1:38" s="247" customFormat="1" ht="13.5" customHeight="1">
      <c r="A61" s="356">
        <v>2</v>
      </c>
      <c r="B61" s="355">
        <v>44652</v>
      </c>
      <c r="C61" s="332"/>
      <c r="D61" s="346" t="s">
        <v>885</v>
      </c>
      <c r="E61" s="285" t="s">
        <v>590</v>
      </c>
      <c r="F61" s="285">
        <v>2455</v>
      </c>
      <c r="G61" s="285">
        <v>2400</v>
      </c>
      <c r="H61" s="330">
        <v>2495</v>
      </c>
      <c r="I61" s="330" t="s">
        <v>872</v>
      </c>
      <c r="J61" s="342" t="s">
        <v>632</v>
      </c>
      <c r="K61" s="330">
        <f t="shared" ref="K61" si="38">H61-F61</f>
        <v>40</v>
      </c>
      <c r="L61" s="343">
        <f t="shared" ref="L61" si="39">(H61*N61)*0.07%</f>
        <v>436.62500000000006</v>
      </c>
      <c r="M61" s="344">
        <f t="shared" ref="M61" si="40">(K61*N61)-L61</f>
        <v>9563.375</v>
      </c>
      <c r="N61" s="330">
        <v>250</v>
      </c>
      <c r="O61" s="345" t="s">
        <v>588</v>
      </c>
      <c r="P61" s="355">
        <v>44652</v>
      </c>
      <c r="Q61" s="249"/>
      <c r="R61" s="253" t="s">
        <v>935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4"/>
      <c r="AG61" s="311"/>
      <c r="AH61" s="249"/>
      <c r="AI61" s="249"/>
      <c r="AJ61" s="314"/>
      <c r="AK61" s="314"/>
      <c r="AL61" s="314"/>
    </row>
    <row r="62" spans="1:38" s="247" customFormat="1" ht="13.5" customHeight="1">
      <c r="A62" s="356">
        <v>3</v>
      </c>
      <c r="B62" s="355">
        <v>44652</v>
      </c>
      <c r="C62" s="332"/>
      <c r="D62" s="346" t="s">
        <v>879</v>
      </c>
      <c r="E62" s="285" t="s">
        <v>590</v>
      </c>
      <c r="F62" s="285">
        <v>2830</v>
      </c>
      <c r="G62" s="285">
        <v>2775</v>
      </c>
      <c r="H62" s="330">
        <v>2867.5</v>
      </c>
      <c r="I62" s="330" t="s">
        <v>883</v>
      </c>
      <c r="J62" s="342" t="s">
        <v>884</v>
      </c>
      <c r="K62" s="330">
        <f t="shared" ref="K62:K63" si="41">H62-F62</f>
        <v>37.5</v>
      </c>
      <c r="L62" s="343">
        <f t="shared" ref="L62:L63" si="42">(H62*N62)*0.07%</f>
        <v>501.81250000000006</v>
      </c>
      <c r="M62" s="344">
        <f t="shared" ref="M62:M63" si="43">(K62*N62)-L62</f>
        <v>8873.1875</v>
      </c>
      <c r="N62" s="330">
        <v>250</v>
      </c>
      <c r="O62" s="345" t="s">
        <v>588</v>
      </c>
      <c r="P62" s="355">
        <v>44652</v>
      </c>
      <c r="Q62" s="249"/>
      <c r="R62" s="253" t="s">
        <v>589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5" customHeight="1">
      <c r="A63" s="356">
        <v>4</v>
      </c>
      <c r="B63" s="355">
        <v>44652</v>
      </c>
      <c r="C63" s="346"/>
      <c r="D63" s="346" t="s">
        <v>886</v>
      </c>
      <c r="E63" s="285" t="s">
        <v>590</v>
      </c>
      <c r="F63" s="285">
        <v>2380</v>
      </c>
      <c r="G63" s="285">
        <v>2335</v>
      </c>
      <c r="H63" s="330">
        <v>2410</v>
      </c>
      <c r="I63" s="330" t="s">
        <v>887</v>
      </c>
      <c r="J63" s="342" t="s">
        <v>603</v>
      </c>
      <c r="K63" s="330">
        <f t="shared" si="41"/>
        <v>30</v>
      </c>
      <c r="L63" s="343">
        <f t="shared" si="42"/>
        <v>463.92500000000007</v>
      </c>
      <c r="M63" s="344">
        <f t="shared" si="43"/>
        <v>7786.0749999999998</v>
      </c>
      <c r="N63" s="330">
        <v>275</v>
      </c>
      <c r="O63" s="345" t="s">
        <v>588</v>
      </c>
      <c r="P63" s="355">
        <v>44655</v>
      </c>
      <c r="Q63" s="249"/>
      <c r="R63" s="253" t="s">
        <v>935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5" customHeight="1">
      <c r="A64" s="356">
        <v>5</v>
      </c>
      <c r="B64" s="355">
        <v>44652</v>
      </c>
      <c r="C64" s="346"/>
      <c r="D64" s="346" t="s">
        <v>888</v>
      </c>
      <c r="E64" s="285" t="s">
        <v>590</v>
      </c>
      <c r="F64" s="285">
        <v>2100</v>
      </c>
      <c r="G64" s="285">
        <v>2048</v>
      </c>
      <c r="H64" s="330">
        <v>2130</v>
      </c>
      <c r="I64" s="330" t="s">
        <v>866</v>
      </c>
      <c r="J64" s="342" t="s">
        <v>603</v>
      </c>
      <c r="K64" s="330">
        <f t="shared" ref="K64" si="44">H64-F64</f>
        <v>30</v>
      </c>
      <c r="L64" s="343">
        <f t="shared" ref="L64" si="45">(H64*N64)*0.07%</f>
        <v>372.75000000000006</v>
      </c>
      <c r="M64" s="344">
        <f t="shared" ref="M64" si="46">(K64*N64)-L64</f>
        <v>7127.25</v>
      </c>
      <c r="N64" s="330">
        <v>250</v>
      </c>
      <c r="O64" s="345" t="s">
        <v>588</v>
      </c>
      <c r="P64" s="355">
        <v>44655</v>
      </c>
      <c r="Q64" s="249"/>
      <c r="R64" s="253" t="s">
        <v>589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15" customHeight="1">
      <c r="A65" s="356">
        <v>6</v>
      </c>
      <c r="B65" s="355">
        <v>44652</v>
      </c>
      <c r="C65" s="346"/>
      <c r="D65" s="346" t="s">
        <v>889</v>
      </c>
      <c r="E65" s="285" t="s">
        <v>590</v>
      </c>
      <c r="F65" s="285">
        <v>1494</v>
      </c>
      <c r="G65" s="285">
        <v>1475</v>
      </c>
      <c r="H65" s="330">
        <v>1637.5</v>
      </c>
      <c r="I65" s="330" t="s">
        <v>890</v>
      </c>
      <c r="J65" s="342" t="s">
        <v>894</v>
      </c>
      <c r="K65" s="330">
        <f t="shared" ref="K65:K66" si="47">H65-F65</f>
        <v>143.5</v>
      </c>
      <c r="L65" s="343">
        <f t="shared" ref="L65:L66" si="48">(H65*N65)*0.07%</f>
        <v>630.43750000000011</v>
      </c>
      <c r="M65" s="344">
        <f t="shared" ref="M65:M66" si="49">(K65*N65)-L65</f>
        <v>78294.5625</v>
      </c>
      <c r="N65" s="330">
        <v>550</v>
      </c>
      <c r="O65" s="345" t="s">
        <v>588</v>
      </c>
      <c r="P65" s="355">
        <v>44655</v>
      </c>
      <c r="Q65" s="249"/>
      <c r="R65" s="253" t="s">
        <v>589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15" customHeight="1">
      <c r="A66" s="356">
        <v>7</v>
      </c>
      <c r="B66" s="355">
        <v>44652</v>
      </c>
      <c r="C66" s="346"/>
      <c r="D66" s="346" t="s">
        <v>877</v>
      </c>
      <c r="E66" s="285" t="s">
        <v>590</v>
      </c>
      <c r="F66" s="285">
        <v>955</v>
      </c>
      <c r="G66" s="285">
        <v>940</v>
      </c>
      <c r="H66" s="330">
        <v>966.5</v>
      </c>
      <c r="I66" s="330" t="s">
        <v>891</v>
      </c>
      <c r="J66" s="342" t="s">
        <v>895</v>
      </c>
      <c r="K66" s="330">
        <f t="shared" si="47"/>
        <v>11.5</v>
      </c>
      <c r="L66" s="343">
        <f t="shared" si="48"/>
        <v>575.06750000000011</v>
      </c>
      <c r="M66" s="344">
        <f t="shared" si="49"/>
        <v>9199.932499999999</v>
      </c>
      <c r="N66" s="330">
        <v>850</v>
      </c>
      <c r="O66" s="345" t="s">
        <v>588</v>
      </c>
      <c r="P66" s="355">
        <v>44655</v>
      </c>
      <c r="Q66" s="249"/>
      <c r="R66" s="253" t="s">
        <v>935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56">
        <v>8</v>
      </c>
      <c r="B67" s="355">
        <v>44655</v>
      </c>
      <c r="C67" s="346"/>
      <c r="D67" s="346" t="s">
        <v>880</v>
      </c>
      <c r="E67" s="285" t="s">
        <v>899</v>
      </c>
      <c r="F67" s="285">
        <v>18090</v>
      </c>
      <c r="G67" s="285">
        <v>18260</v>
      </c>
      <c r="H67" s="330">
        <v>17980</v>
      </c>
      <c r="I67" s="330" t="s">
        <v>900</v>
      </c>
      <c r="J67" s="342" t="s">
        <v>901</v>
      </c>
      <c r="K67" s="330">
        <f>F67-H67</f>
        <v>110</v>
      </c>
      <c r="L67" s="343">
        <f t="shared" ref="L67:L68" si="50">(H67*N67)*0.07%</f>
        <v>629.30000000000007</v>
      </c>
      <c r="M67" s="344">
        <f t="shared" ref="M67:M68" si="51">(K67*N67)-L67</f>
        <v>4870.7</v>
      </c>
      <c r="N67" s="330">
        <v>50</v>
      </c>
      <c r="O67" s="345" t="s">
        <v>588</v>
      </c>
      <c r="P67" s="355">
        <v>44655</v>
      </c>
      <c r="Q67" s="249"/>
      <c r="R67" s="253" t="s">
        <v>589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85">
        <v>9</v>
      </c>
      <c r="B68" s="355">
        <v>44655</v>
      </c>
      <c r="C68" s="346"/>
      <c r="D68" s="346" t="s">
        <v>903</v>
      </c>
      <c r="E68" s="285" t="s">
        <v>590</v>
      </c>
      <c r="F68" s="285">
        <v>736.5</v>
      </c>
      <c r="G68" s="285">
        <v>726</v>
      </c>
      <c r="H68" s="330">
        <v>745</v>
      </c>
      <c r="I68" s="330" t="s">
        <v>904</v>
      </c>
      <c r="J68" s="342" t="s">
        <v>639</v>
      </c>
      <c r="K68" s="330">
        <f t="shared" ref="K68:K69" si="52">H68-F68</f>
        <v>8.5</v>
      </c>
      <c r="L68" s="343">
        <f t="shared" si="50"/>
        <v>704.02500000000009</v>
      </c>
      <c r="M68" s="344">
        <f t="shared" si="51"/>
        <v>10770.975</v>
      </c>
      <c r="N68" s="330">
        <v>1350</v>
      </c>
      <c r="O68" s="345" t="s">
        <v>588</v>
      </c>
      <c r="P68" s="355">
        <v>44656</v>
      </c>
      <c r="Q68" s="249"/>
      <c r="R68" s="253" t="s">
        <v>935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391">
        <v>10</v>
      </c>
      <c r="B69" s="401">
        <v>44655</v>
      </c>
      <c r="C69" s="407"/>
      <c r="D69" s="407" t="s">
        <v>907</v>
      </c>
      <c r="E69" s="408" t="s">
        <v>590</v>
      </c>
      <c r="F69" s="408">
        <v>988</v>
      </c>
      <c r="G69" s="408">
        <v>974</v>
      </c>
      <c r="H69" s="398">
        <v>974</v>
      </c>
      <c r="I69" s="398" t="s">
        <v>908</v>
      </c>
      <c r="J69" s="397" t="s">
        <v>915</v>
      </c>
      <c r="K69" s="398">
        <f t="shared" si="52"/>
        <v>-14</v>
      </c>
      <c r="L69" s="399">
        <f t="shared" ref="L69" si="53">(H69*N69)*0.07%</f>
        <v>613.62000000000012</v>
      </c>
      <c r="M69" s="400">
        <f t="shared" ref="M69" si="54">(K69*N69)-L69</f>
        <v>-13213.62</v>
      </c>
      <c r="N69" s="398">
        <v>900</v>
      </c>
      <c r="O69" s="424" t="s">
        <v>600</v>
      </c>
      <c r="P69" s="401">
        <v>44656</v>
      </c>
      <c r="Q69" s="249"/>
      <c r="R69" s="253" t="s">
        <v>589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385">
        <v>11</v>
      </c>
      <c r="B70" s="355">
        <v>44655</v>
      </c>
      <c r="C70" s="346"/>
      <c r="D70" s="346" t="s">
        <v>879</v>
      </c>
      <c r="E70" s="285" t="s">
        <v>590</v>
      </c>
      <c r="F70" s="285">
        <v>2870</v>
      </c>
      <c r="G70" s="285">
        <v>2820</v>
      </c>
      <c r="H70" s="330">
        <v>2905</v>
      </c>
      <c r="I70" s="330" t="s">
        <v>909</v>
      </c>
      <c r="J70" s="342" t="s">
        <v>913</v>
      </c>
      <c r="K70" s="330">
        <f t="shared" ref="K70" si="55">H70-F70</f>
        <v>35</v>
      </c>
      <c r="L70" s="343">
        <f t="shared" ref="L70" si="56">(H70*N70)*0.07%</f>
        <v>508.37500000000006</v>
      </c>
      <c r="M70" s="344">
        <f t="shared" ref="M70" si="57">(K70*N70)-L70</f>
        <v>8241.625</v>
      </c>
      <c r="N70" s="330">
        <v>250</v>
      </c>
      <c r="O70" s="345" t="s">
        <v>588</v>
      </c>
      <c r="P70" s="355">
        <v>44656</v>
      </c>
      <c r="Q70" s="249"/>
      <c r="R70" s="253" t="s">
        <v>935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85">
        <v>12</v>
      </c>
      <c r="B71" s="355">
        <v>44656</v>
      </c>
      <c r="C71" s="346"/>
      <c r="D71" s="346" t="s">
        <v>912</v>
      </c>
      <c r="E71" s="285" t="s">
        <v>590</v>
      </c>
      <c r="F71" s="285">
        <v>583</v>
      </c>
      <c r="G71" s="285">
        <v>570</v>
      </c>
      <c r="H71" s="330">
        <v>586.5</v>
      </c>
      <c r="I71" s="330">
        <v>600</v>
      </c>
      <c r="J71" s="342" t="s">
        <v>937</v>
      </c>
      <c r="K71" s="330">
        <f t="shared" ref="K71" si="58">H71-F71</f>
        <v>3.5</v>
      </c>
      <c r="L71" s="343">
        <f t="shared" ref="L71:L73" si="59">(H71*N71)*0.07%</f>
        <v>441.34125000000006</v>
      </c>
      <c r="M71" s="344">
        <f t="shared" ref="M71:M73" si="60">(K71*N71)-L71</f>
        <v>3321.1587500000001</v>
      </c>
      <c r="N71" s="330">
        <v>1075</v>
      </c>
      <c r="O71" s="345" t="s">
        <v>588</v>
      </c>
      <c r="P71" s="355">
        <v>44656</v>
      </c>
      <c r="Q71" s="249"/>
      <c r="R71" s="253" t="s">
        <v>589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385">
        <v>13</v>
      </c>
      <c r="B72" s="355">
        <v>44656</v>
      </c>
      <c r="C72" s="346"/>
      <c r="D72" s="346" t="s">
        <v>880</v>
      </c>
      <c r="E72" s="285" t="s">
        <v>899</v>
      </c>
      <c r="F72" s="285">
        <v>18130</v>
      </c>
      <c r="G72" s="285">
        <v>18310</v>
      </c>
      <c r="H72" s="330">
        <v>18045</v>
      </c>
      <c r="I72" s="330" t="s">
        <v>900</v>
      </c>
      <c r="J72" s="342" t="s">
        <v>914</v>
      </c>
      <c r="K72" s="330">
        <f>F72-H72</f>
        <v>85</v>
      </c>
      <c r="L72" s="343">
        <f t="shared" si="59"/>
        <v>631.57500000000005</v>
      </c>
      <c r="M72" s="344">
        <f t="shared" si="60"/>
        <v>3618.4250000000002</v>
      </c>
      <c r="N72" s="330">
        <v>50</v>
      </c>
      <c r="O72" s="345" t="s">
        <v>588</v>
      </c>
      <c r="P72" s="355">
        <v>44656</v>
      </c>
      <c r="Q72" s="249"/>
      <c r="R72" s="253" t="s">
        <v>589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s="247" customFormat="1" ht="13.15" customHeight="1">
      <c r="A73" s="385">
        <v>14</v>
      </c>
      <c r="B73" s="355">
        <v>44656</v>
      </c>
      <c r="C73" s="346"/>
      <c r="D73" s="346" t="s">
        <v>903</v>
      </c>
      <c r="E73" s="285" t="s">
        <v>590</v>
      </c>
      <c r="F73" s="285">
        <v>736</v>
      </c>
      <c r="G73" s="285">
        <v>725</v>
      </c>
      <c r="H73" s="330">
        <v>744</v>
      </c>
      <c r="I73" s="330" t="s">
        <v>904</v>
      </c>
      <c r="J73" s="342" t="s">
        <v>863</v>
      </c>
      <c r="K73" s="330">
        <f t="shared" ref="K73" si="61">H73-F73</f>
        <v>8</v>
      </c>
      <c r="L73" s="343">
        <f t="shared" si="59"/>
        <v>703.08000000000015</v>
      </c>
      <c r="M73" s="344">
        <f t="shared" si="60"/>
        <v>10096.92</v>
      </c>
      <c r="N73" s="330">
        <v>1350</v>
      </c>
      <c r="O73" s="345" t="s">
        <v>588</v>
      </c>
      <c r="P73" s="355">
        <v>44656</v>
      </c>
      <c r="Q73" s="249"/>
      <c r="R73" s="253" t="s">
        <v>935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4"/>
      <c r="AG73" s="311"/>
      <c r="AH73" s="249"/>
      <c r="AI73" s="249"/>
      <c r="AJ73" s="314"/>
      <c r="AK73" s="314"/>
      <c r="AL73" s="314"/>
    </row>
    <row r="74" spans="1:38" s="247" customFormat="1" ht="13.15" customHeight="1">
      <c r="A74" s="385">
        <v>15</v>
      </c>
      <c r="B74" s="355">
        <v>44657</v>
      </c>
      <c r="C74" s="346"/>
      <c r="D74" s="346" t="s">
        <v>886</v>
      </c>
      <c r="E74" s="285" t="s">
        <v>590</v>
      </c>
      <c r="F74" s="285">
        <v>2463</v>
      </c>
      <c r="G74" s="285">
        <v>2410</v>
      </c>
      <c r="H74" s="330">
        <v>2497.5</v>
      </c>
      <c r="I74" s="330" t="s">
        <v>925</v>
      </c>
      <c r="J74" s="342" t="s">
        <v>936</v>
      </c>
      <c r="K74" s="330">
        <f t="shared" ref="K74" si="62">H74-F74</f>
        <v>34.5</v>
      </c>
      <c r="L74" s="343">
        <f t="shared" ref="L74" si="63">(H74*N74)*0.07%</f>
        <v>480.76875000000007</v>
      </c>
      <c r="M74" s="344">
        <f t="shared" ref="M74" si="64">(K74*N74)-L74</f>
        <v>9006.7312500000007</v>
      </c>
      <c r="N74" s="330">
        <v>275</v>
      </c>
      <c r="O74" s="345" t="s">
        <v>588</v>
      </c>
      <c r="P74" s="355">
        <v>44657</v>
      </c>
      <c r="Q74" s="249"/>
      <c r="R74" s="253" t="s">
        <v>935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4"/>
      <c r="AG74" s="311"/>
      <c r="AH74" s="249"/>
      <c r="AI74" s="249"/>
      <c r="AJ74" s="314"/>
      <c r="AK74" s="314"/>
      <c r="AL74" s="314"/>
    </row>
    <row r="75" spans="1:38" s="247" customFormat="1" ht="13.15" customHeight="1">
      <c r="A75" s="385">
        <v>16</v>
      </c>
      <c r="B75" s="355">
        <v>44657</v>
      </c>
      <c r="C75" s="346"/>
      <c r="D75" s="346" t="s">
        <v>879</v>
      </c>
      <c r="E75" s="285" t="s">
        <v>590</v>
      </c>
      <c r="F75" s="285">
        <v>2880</v>
      </c>
      <c r="G75" s="285">
        <v>2830</v>
      </c>
      <c r="H75" s="330">
        <v>2920</v>
      </c>
      <c r="I75" s="330" t="s">
        <v>909</v>
      </c>
      <c r="J75" s="342" t="s">
        <v>632</v>
      </c>
      <c r="K75" s="330">
        <f t="shared" ref="K75:K77" si="65">H75-F75</f>
        <v>40</v>
      </c>
      <c r="L75" s="343">
        <f t="shared" ref="L75:L77" si="66">(H75*N75)*0.07%</f>
        <v>511.00000000000006</v>
      </c>
      <c r="M75" s="344">
        <f t="shared" ref="M75" si="67">(K75*N75)-L75</f>
        <v>9489</v>
      </c>
      <c r="N75" s="330">
        <v>250</v>
      </c>
      <c r="O75" s="345" t="s">
        <v>588</v>
      </c>
      <c r="P75" s="355">
        <v>44658</v>
      </c>
      <c r="Q75" s="249"/>
      <c r="R75" s="253" t="s">
        <v>589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4"/>
      <c r="AG75" s="311"/>
      <c r="AH75" s="249"/>
      <c r="AI75" s="249"/>
      <c r="AJ75" s="314"/>
      <c r="AK75" s="314"/>
      <c r="AL75" s="314"/>
    </row>
    <row r="76" spans="1:38" s="247" customFormat="1" ht="13.15" customHeight="1">
      <c r="A76" s="385">
        <v>17</v>
      </c>
      <c r="B76" s="355">
        <v>44657</v>
      </c>
      <c r="C76" s="346"/>
      <c r="D76" s="346" t="s">
        <v>886</v>
      </c>
      <c r="E76" s="285" t="s">
        <v>590</v>
      </c>
      <c r="F76" s="285">
        <v>2462</v>
      </c>
      <c r="G76" s="285">
        <v>2410</v>
      </c>
      <c r="H76" s="330">
        <v>2525</v>
      </c>
      <c r="I76" s="330" t="s">
        <v>925</v>
      </c>
      <c r="J76" s="342" t="s">
        <v>939</v>
      </c>
      <c r="K76" s="330">
        <f t="shared" si="65"/>
        <v>63</v>
      </c>
      <c r="L76" s="343">
        <f t="shared" si="66"/>
        <v>486.06250000000006</v>
      </c>
      <c r="M76" s="344">
        <f>(K76*N76)-L76</f>
        <v>16838.9375</v>
      </c>
      <c r="N76" s="330">
        <v>275</v>
      </c>
      <c r="O76" s="345" t="s">
        <v>588</v>
      </c>
      <c r="P76" s="355">
        <v>44658</v>
      </c>
      <c r="Q76" s="249"/>
      <c r="R76" s="253" t="s">
        <v>935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4"/>
      <c r="AG76" s="311"/>
      <c r="AH76" s="249"/>
      <c r="AI76" s="249"/>
      <c r="AJ76" s="314"/>
      <c r="AK76" s="314"/>
      <c r="AL76" s="314"/>
    </row>
    <row r="77" spans="1:38" s="247" customFormat="1" ht="13.15" customHeight="1">
      <c r="A77" s="391">
        <v>18</v>
      </c>
      <c r="B77" s="401">
        <v>44657</v>
      </c>
      <c r="C77" s="407"/>
      <c r="D77" s="407" t="s">
        <v>933</v>
      </c>
      <c r="E77" s="408" t="s">
        <v>590</v>
      </c>
      <c r="F77" s="408">
        <v>1832</v>
      </c>
      <c r="G77" s="408">
        <v>1790</v>
      </c>
      <c r="H77" s="398">
        <v>1790</v>
      </c>
      <c r="I77" s="398" t="s">
        <v>934</v>
      </c>
      <c r="J77" s="397" t="s">
        <v>958</v>
      </c>
      <c r="K77" s="398">
        <f t="shared" si="65"/>
        <v>-42</v>
      </c>
      <c r="L77" s="399">
        <f t="shared" si="66"/>
        <v>375.90000000000003</v>
      </c>
      <c r="M77" s="400">
        <f t="shared" ref="M77" si="68">(K77*N77)-L77</f>
        <v>-12975.9</v>
      </c>
      <c r="N77" s="398">
        <v>300</v>
      </c>
      <c r="O77" s="424" t="s">
        <v>600</v>
      </c>
      <c r="P77" s="401">
        <v>44662</v>
      </c>
      <c r="Q77" s="249"/>
      <c r="R77" s="253" t="s">
        <v>589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4"/>
      <c r="AG77" s="311"/>
      <c r="AH77" s="249"/>
      <c r="AI77" s="249"/>
      <c r="AJ77" s="314"/>
      <c r="AK77" s="314"/>
      <c r="AL77" s="314"/>
    </row>
    <row r="78" spans="1:38" s="247" customFormat="1" ht="13.15" customHeight="1">
      <c r="A78" s="391">
        <v>19</v>
      </c>
      <c r="B78" s="401">
        <v>44657</v>
      </c>
      <c r="C78" s="407"/>
      <c r="D78" s="407" t="s">
        <v>912</v>
      </c>
      <c r="E78" s="408" t="s">
        <v>590</v>
      </c>
      <c r="F78" s="408">
        <v>582</v>
      </c>
      <c r="G78" s="408">
        <v>570</v>
      </c>
      <c r="H78" s="398">
        <v>570</v>
      </c>
      <c r="I78" s="398">
        <v>600</v>
      </c>
      <c r="J78" s="397" t="s">
        <v>978</v>
      </c>
      <c r="K78" s="398">
        <f t="shared" ref="K78" si="69">H78-F78</f>
        <v>-12</v>
      </c>
      <c r="L78" s="399">
        <f t="shared" ref="L78" si="70">(H78*N78)*0.07%</f>
        <v>359.10000000000008</v>
      </c>
      <c r="M78" s="400">
        <f t="shared" ref="M78" si="71">(K78*N78)-L78</f>
        <v>-11159.1</v>
      </c>
      <c r="N78" s="398">
        <v>900</v>
      </c>
      <c r="O78" s="424" t="s">
        <v>600</v>
      </c>
      <c r="P78" s="401">
        <v>44663</v>
      </c>
      <c r="Q78" s="249"/>
      <c r="R78" s="253" t="s">
        <v>589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4"/>
      <c r="AG78" s="311"/>
      <c r="AH78" s="249"/>
      <c r="AI78" s="249"/>
      <c r="AJ78" s="314"/>
      <c r="AK78" s="314"/>
      <c r="AL78" s="314"/>
    </row>
    <row r="79" spans="1:38" s="247" customFormat="1" ht="13.15" customHeight="1">
      <c r="A79" s="385">
        <v>20</v>
      </c>
      <c r="B79" s="355">
        <v>44658</v>
      </c>
      <c r="C79" s="346"/>
      <c r="D79" s="346" t="s">
        <v>903</v>
      </c>
      <c r="E79" s="285" t="s">
        <v>590</v>
      </c>
      <c r="F79" s="285">
        <v>731.5</v>
      </c>
      <c r="G79" s="285">
        <v>722</v>
      </c>
      <c r="H79" s="330">
        <v>739.5</v>
      </c>
      <c r="I79" s="330" t="s">
        <v>942</v>
      </c>
      <c r="J79" s="342" t="s">
        <v>863</v>
      </c>
      <c r="K79" s="330">
        <f t="shared" ref="K79:K80" si="72">H79-F79</f>
        <v>8</v>
      </c>
      <c r="L79" s="343">
        <f t="shared" ref="L79:L80" si="73">(H79*N79)*0.07%</f>
        <v>698.8275000000001</v>
      </c>
      <c r="M79" s="344">
        <f t="shared" ref="M79:M80" si="74">(K79*N79)-L79</f>
        <v>10101.172500000001</v>
      </c>
      <c r="N79" s="330">
        <v>1350</v>
      </c>
      <c r="O79" s="345" t="s">
        <v>588</v>
      </c>
      <c r="P79" s="355">
        <v>44659</v>
      </c>
      <c r="Q79" s="249"/>
      <c r="R79" s="253" t="s">
        <v>935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4"/>
      <c r="AG79" s="311"/>
      <c r="AH79" s="249"/>
      <c r="AI79" s="249"/>
      <c r="AJ79" s="314"/>
      <c r="AK79" s="314"/>
      <c r="AL79" s="314"/>
    </row>
    <row r="80" spans="1:38" s="247" customFormat="1" ht="13.15" customHeight="1">
      <c r="A80" s="385">
        <v>21</v>
      </c>
      <c r="B80" s="355">
        <v>44658</v>
      </c>
      <c r="C80" s="346"/>
      <c r="D80" s="346" t="s">
        <v>879</v>
      </c>
      <c r="E80" s="285" t="s">
        <v>590</v>
      </c>
      <c r="F80" s="285">
        <v>2870</v>
      </c>
      <c r="G80" s="285">
        <v>2820</v>
      </c>
      <c r="H80" s="330">
        <v>2910</v>
      </c>
      <c r="I80" s="330" t="s">
        <v>909</v>
      </c>
      <c r="J80" s="342" t="s">
        <v>632</v>
      </c>
      <c r="K80" s="330">
        <f t="shared" si="72"/>
        <v>40</v>
      </c>
      <c r="L80" s="343">
        <f t="shared" si="73"/>
        <v>509.25000000000006</v>
      </c>
      <c r="M80" s="344">
        <f t="shared" si="74"/>
        <v>9490.75</v>
      </c>
      <c r="N80" s="330">
        <v>250</v>
      </c>
      <c r="O80" s="345" t="s">
        <v>588</v>
      </c>
      <c r="P80" s="355">
        <v>44659</v>
      </c>
      <c r="Q80" s="249"/>
      <c r="R80" s="253" t="s">
        <v>935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4"/>
      <c r="AG80" s="311"/>
      <c r="AH80" s="249"/>
      <c r="AI80" s="249"/>
      <c r="AJ80" s="314"/>
      <c r="AK80" s="314"/>
      <c r="AL80" s="314"/>
    </row>
    <row r="81" spans="1:38" s="247" customFormat="1" ht="13.15" customHeight="1">
      <c r="A81" s="385">
        <v>22</v>
      </c>
      <c r="B81" s="355">
        <v>44659</v>
      </c>
      <c r="C81" s="346"/>
      <c r="D81" s="346" t="s">
        <v>950</v>
      </c>
      <c r="E81" s="285" t="s">
        <v>590</v>
      </c>
      <c r="F81" s="285">
        <v>1161</v>
      </c>
      <c r="G81" s="285">
        <v>1142</v>
      </c>
      <c r="H81" s="330">
        <v>1174.5</v>
      </c>
      <c r="I81" s="330" t="s">
        <v>951</v>
      </c>
      <c r="J81" s="342" t="s">
        <v>924</v>
      </c>
      <c r="K81" s="330">
        <f t="shared" ref="K81:K82" si="75">H81-F81</f>
        <v>13.5</v>
      </c>
      <c r="L81" s="343">
        <f t="shared" ref="L81:L82" si="76">(H81*N81)*0.07%</f>
        <v>575.50500000000011</v>
      </c>
      <c r="M81" s="344">
        <f t="shared" ref="M81:M82" si="77">(K81*N81)-L81</f>
        <v>8874.494999999999</v>
      </c>
      <c r="N81" s="330">
        <v>700</v>
      </c>
      <c r="O81" s="345" t="s">
        <v>588</v>
      </c>
      <c r="P81" s="355">
        <v>44659</v>
      </c>
      <c r="Q81" s="249"/>
      <c r="R81" s="253" t="s">
        <v>935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4"/>
      <c r="AG81" s="311"/>
      <c r="AH81" s="249"/>
      <c r="AI81" s="249"/>
      <c r="AJ81" s="314"/>
      <c r="AK81" s="314"/>
      <c r="AL81" s="314"/>
    </row>
    <row r="82" spans="1:38" s="247" customFormat="1" ht="13.15" customHeight="1">
      <c r="A82" s="391">
        <v>23</v>
      </c>
      <c r="B82" s="401">
        <v>44659</v>
      </c>
      <c r="C82" s="407"/>
      <c r="D82" s="407" t="s">
        <v>952</v>
      </c>
      <c r="E82" s="408" t="s">
        <v>590</v>
      </c>
      <c r="F82" s="408">
        <v>1573</v>
      </c>
      <c r="G82" s="408">
        <v>1535</v>
      </c>
      <c r="H82" s="398">
        <v>1535</v>
      </c>
      <c r="I82" s="398" t="s">
        <v>953</v>
      </c>
      <c r="J82" s="397" t="s">
        <v>947</v>
      </c>
      <c r="K82" s="398">
        <f t="shared" si="75"/>
        <v>-38</v>
      </c>
      <c r="L82" s="399">
        <f t="shared" si="76"/>
        <v>376.07500000000005</v>
      </c>
      <c r="M82" s="400">
        <f t="shared" si="77"/>
        <v>-13676.075000000001</v>
      </c>
      <c r="N82" s="398">
        <v>350</v>
      </c>
      <c r="O82" s="424" t="s">
        <v>600</v>
      </c>
      <c r="P82" s="401">
        <v>44664</v>
      </c>
      <c r="Q82" s="249"/>
      <c r="R82" s="253" t="s">
        <v>935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4"/>
      <c r="AG82" s="311"/>
      <c r="AH82" s="249"/>
      <c r="AI82" s="249"/>
      <c r="AJ82" s="314"/>
      <c r="AK82" s="314"/>
      <c r="AL82" s="314"/>
    </row>
    <row r="83" spans="1:38" s="247" customFormat="1" ht="13.15" customHeight="1">
      <c r="A83" s="391">
        <v>24</v>
      </c>
      <c r="B83" s="401">
        <v>44662</v>
      </c>
      <c r="C83" s="407"/>
      <c r="D83" s="407" t="s">
        <v>886</v>
      </c>
      <c r="E83" s="408" t="s">
        <v>590</v>
      </c>
      <c r="F83" s="408">
        <v>2515</v>
      </c>
      <c r="G83" s="408">
        <v>2465</v>
      </c>
      <c r="H83" s="398">
        <v>2465</v>
      </c>
      <c r="I83" s="398" t="s">
        <v>959</v>
      </c>
      <c r="J83" s="397" t="s">
        <v>979</v>
      </c>
      <c r="K83" s="398">
        <f t="shared" ref="K83:K85" si="78">H83-F83</f>
        <v>-50</v>
      </c>
      <c r="L83" s="399">
        <f t="shared" ref="L83:L84" si="79">(H83*N83)*0.07%</f>
        <v>474.51250000000005</v>
      </c>
      <c r="M83" s="400">
        <f t="shared" ref="M83:M84" si="80">(K83*N83)-L83</f>
        <v>-14224.512500000001</v>
      </c>
      <c r="N83" s="398">
        <v>275</v>
      </c>
      <c r="O83" s="424" t="s">
        <v>600</v>
      </c>
      <c r="P83" s="401">
        <v>44663</v>
      </c>
      <c r="Q83" s="249"/>
      <c r="R83" s="253" t="s">
        <v>935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4"/>
      <c r="AG83" s="311"/>
      <c r="AH83" s="249"/>
      <c r="AI83" s="249"/>
      <c r="AJ83" s="314"/>
      <c r="AK83" s="314"/>
      <c r="AL83" s="314"/>
    </row>
    <row r="84" spans="1:38" s="247" customFormat="1" ht="13.15" customHeight="1">
      <c r="A84" s="391">
        <v>25</v>
      </c>
      <c r="B84" s="401">
        <v>44662</v>
      </c>
      <c r="C84" s="407"/>
      <c r="D84" s="407" t="s">
        <v>965</v>
      </c>
      <c r="E84" s="408" t="s">
        <v>590</v>
      </c>
      <c r="F84" s="408">
        <v>1137</v>
      </c>
      <c r="G84" s="408">
        <v>1120</v>
      </c>
      <c r="H84" s="398">
        <v>1120</v>
      </c>
      <c r="I84" s="398" t="s">
        <v>966</v>
      </c>
      <c r="J84" s="397" t="s">
        <v>920</v>
      </c>
      <c r="K84" s="398">
        <f t="shared" si="78"/>
        <v>-17</v>
      </c>
      <c r="L84" s="399">
        <f t="shared" si="79"/>
        <v>548.80000000000007</v>
      </c>
      <c r="M84" s="400">
        <f t="shared" si="80"/>
        <v>-12448.8</v>
      </c>
      <c r="N84" s="398">
        <v>700</v>
      </c>
      <c r="O84" s="449" t="s">
        <v>600</v>
      </c>
      <c r="P84" s="401">
        <v>44663</v>
      </c>
      <c r="Q84" s="249"/>
      <c r="R84" s="253" t="s">
        <v>935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4"/>
      <c r="AG84" s="311"/>
      <c r="AH84" s="249"/>
      <c r="AI84" s="249"/>
      <c r="AJ84" s="314"/>
      <c r="AK84" s="314"/>
      <c r="AL84" s="314"/>
    </row>
    <row r="85" spans="1:38" s="247" customFormat="1" ht="13.15" customHeight="1">
      <c r="A85" s="492">
        <v>26</v>
      </c>
      <c r="B85" s="486">
        <v>44662</v>
      </c>
      <c r="C85" s="407"/>
      <c r="D85" s="407" t="s">
        <v>969</v>
      </c>
      <c r="E85" s="408" t="s">
        <v>590</v>
      </c>
      <c r="F85" s="408">
        <v>269.5</v>
      </c>
      <c r="G85" s="408">
        <v>262</v>
      </c>
      <c r="H85" s="408">
        <v>262</v>
      </c>
      <c r="I85" s="408">
        <v>280</v>
      </c>
      <c r="J85" s="494" t="s">
        <v>1038</v>
      </c>
      <c r="K85" s="408">
        <f t="shared" si="78"/>
        <v>-7.5</v>
      </c>
      <c r="L85" s="456">
        <v>400</v>
      </c>
      <c r="M85" s="496">
        <f>(-3.65*3200)-500</f>
        <v>-12180</v>
      </c>
      <c r="N85" s="498">
        <v>3200</v>
      </c>
      <c r="O85" s="500" t="s">
        <v>600</v>
      </c>
      <c r="P85" s="486">
        <v>44671</v>
      </c>
      <c r="Q85" s="249"/>
      <c r="R85" s="253" t="s">
        <v>589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4"/>
      <c r="AG85" s="311"/>
      <c r="AH85" s="249"/>
      <c r="AI85" s="249"/>
      <c r="AJ85" s="314"/>
      <c r="AK85" s="314"/>
      <c r="AL85" s="314"/>
    </row>
    <row r="86" spans="1:38" s="247" customFormat="1" ht="13.15" customHeight="1">
      <c r="A86" s="493"/>
      <c r="B86" s="487"/>
      <c r="C86" s="407"/>
      <c r="D86" s="407" t="s">
        <v>970</v>
      </c>
      <c r="E86" s="408" t="s">
        <v>899</v>
      </c>
      <c r="F86" s="408">
        <v>4.8499999999999996</v>
      </c>
      <c r="G86" s="408"/>
      <c r="H86" s="408">
        <v>1</v>
      </c>
      <c r="I86" s="408"/>
      <c r="J86" s="495"/>
      <c r="K86" s="408">
        <f>F86-H86</f>
        <v>3.8499999999999996</v>
      </c>
      <c r="L86" s="456">
        <v>100</v>
      </c>
      <c r="M86" s="497"/>
      <c r="N86" s="499"/>
      <c r="O86" s="500"/>
      <c r="P86" s="487"/>
      <c r="Q86" s="249"/>
      <c r="R86" s="253" t="s">
        <v>589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4"/>
      <c r="AG86" s="311"/>
      <c r="AH86" s="249"/>
      <c r="AI86" s="249"/>
      <c r="AJ86" s="314"/>
      <c r="AK86" s="314"/>
      <c r="AL86" s="314"/>
    </row>
    <row r="87" spans="1:38" s="247" customFormat="1" ht="13.15" customHeight="1">
      <c r="A87" s="433">
        <v>27</v>
      </c>
      <c r="B87" s="355">
        <v>44663</v>
      </c>
      <c r="C87" s="346"/>
      <c r="D87" s="346" t="s">
        <v>980</v>
      </c>
      <c r="E87" s="285" t="s">
        <v>590</v>
      </c>
      <c r="F87" s="285">
        <v>2600</v>
      </c>
      <c r="G87" s="285">
        <v>2550</v>
      </c>
      <c r="H87" s="330">
        <v>2610</v>
      </c>
      <c r="I87" s="330" t="s">
        <v>981</v>
      </c>
      <c r="J87" s="342" t="s">
        <v>1029</v>
      </c>
      <c r="K87" s="330">
        <f t="shared" ref="K87" si="81">H87-F87</f>
        <v>10</v>
      </c>
      <c r="L87" s="343">
        <f t="shared" ref="L87" si="82">(H87*N87)*0.07%</f>
        <v>456.75000000000006</v>
      </c>
      <c r="M87" s="344">
        <f t="shared" ref="M87" si="83">(K87*N87)-L87</f>
        <v>2043.25</v>
      </c>
      <c r="N87" s="330">
        <v>250</v>
      </c>
      <c r="O87" s="345" t="s">
        <v>588</v>
      </c>
      <c r="P87" s="355">
        <v>44670</v>
      </c>
      <c r="Q87" s="249"/>
      <c r="R87" s="253" t="s">
        <v>589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4"/>
      <c r="AG87" s="311"/>
      <c r="AH87" s="249"/>
      <c r="AI87" s="249"/>
      <c r="AJ87" s="314"/>
      <c r="AK87" s="314"/>
      <c r="AL87" s="314"/>
    </row>
    <row r="88" spans="1:38" s="247" customFormat="1" ht="13.15" customHeight="1">
      <c r="A88" s="433">
        <v>28</v>
      </c>
      <c r="B88" s="355">
        <v>44663</v>
      </c>
      <c r="C88" s="346"/>
      <c r="D88" s="346" t="s">
        <v>880</v>
      </c>
      <c r="E88" s="285" t="s">
        <v>590</v>
      </c>
      <c r="F88" s="285">
        <v>17575</v>
      </c>
      <c r="G88" s="285">
        <v>17420</v>
      </c>
      <c r="H88" s="330">
        <v>17645</v>
      </c>
      <c r="I88" s="330" t="s">
        <v>983</v>
      </c>
      <c r="J88" s="342" t="s">
        <v>771</v>
      </c>
      <c r="K88" s="330">
        <f t="shared" ref="K88" si="84">H88-F88</f>
        <v>70</v>
      </c>
      <c r="L88" s="343">
        <f t="shared" ref="L88" si="85">(H88*N88)*0.07%</f>
        <v>617.57500000000005</v>
      </c>
      <c r="M88" s="344">
        <f t="shared" ref="M88" si="86">(K88*N88)-L88</f>
        <v>2882.4250000000002</v>
      </c>
      <c r="N88" s="330">
        <v>50</v>
      </c>
      <c r="O88" s="345" t="s">
        <v>588</v>
      </c>
      <c r="P88" s="355">
        <v>44664</v>
      </c>
      <c r="Q88" s="249"/>
      <c r="R88" s="253" t="s">
        <v>589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4"/>
      <c r="AG88" s="311"/>
      <c r="AH88" s="249"/>
      <c r="AI88" s="249"/>
      <c r="AJ88" s="314"/>
      <c r="AK88" s="314"/>
      <c r="AL88" s="314"/>
    </row>
    <row r="89" spans="1:38" s="247" customFormat="1" ht="13.15" customHeight="1">
      <c r="A89" s="434">
        <v>29</v>
      </c>
      <c r="B89" s="435">
        <v>44664</v>
      </c>
      <c r="C89" s="436"/>
      <c r="D89" s="436" t="s">
        <v>880</v>
      </c>
      <c r="E89" s="437" t="s">
        <v>590</v>
      </c>
      <c r="F89" s="437">
        <v>17530</v>
      </c>
      <c r="G89" s="437">
        <v>17400</v>
      </c>
      <c r="H89" s="438">
        <v>17535</v>
      </c>
      <c r="I89" s="438">
        <v>17800</v>
      </c>
      <c r="J89" s="439" t="s">
        <v>999</v>
      </c>
      <c r="K89" s="438">
        <f t="shared" ref="K89:K92" si="87">H89-F89</f>
        <v>5</v>
      </c>
      <c r="L89" s="440">
        <f t="shared" ref="L89:L92" si="88">(H89*N89)*0.07%</f>
        <v>613.72500000000014</v>
      </c>
      <c r="M89" s="441">
        <f t="shared" ref="M89:M92" si="89">(K89*N89)-L89</f>
        <v>-363.72500000000014</v>
      </c>
      <c r="N89" s="438">
        <v>50</v>
      </c>
      <c r="O89" s="442" t="s">
        <v>710</v>
      </c>
      <c r="P89" s="435">
        <v>44664</v>
      </c>
      <c r="Q89" s="249"/>
      <c r="R89" s="253" t="s">
        <v>589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4"/>
      <c r="AG89" s="311"/>
      <c r="AH89" s="249"/>
      <c r="AI89" s="249"/>
      <c r="AJ89" s="314"/>
      <c r="AK89" s="314"/>
      <c r="AL89" s="314"/>
    </row>
    <row r="90" spans="1:38" s="247" customFormat="1" ht="13.15" customHeight="1">
      <c r="A90" s="356">
        <v>30</v>
      </c>
      <c r="B90" s="355">
        <v>44669</v>
      </c>
      <c r="C90" s="346"/>
      <c r="D90" s="346" t="s">
        <v>879</v>
      </c>
      <c r="E90" s="285" t="s">
        <v>590</v>
      </c>
      <c r="F90" s="285">
        <v>2905</v>
      </c>
      <c r="G90" s="285">
        <v>2850</v>
      </c>
      <c r="H90" s="330">
        <v>2950</v>
      </c>
      <c r="I90" s="330" t="s">
        <v>1012</v>
      </c>
      <c r="J90" s="342" t="s">
        <v>1015</v>
      </c>
      <c r="K90" s="330">
        <f t="shared" si="87"/>
        <v>45</v>
      </c>
      <c r="L90" s="343">
        <f t="shared" si="88"/>
        <v>516.25000000000011</v>
      </c>
      <c r="M90" s="344">
        <f t="shared" si="89"/>
        <v>10733.75</v>
      </c>
      <c r="N90" s="330">
        <v>250</v>
      </c>
      <c r="O90" s="345" t="s">
        <v>588</v>
      </c>
      <c r="P90" s="355">
        <v>44669</v>
      </c>
      <c r="Q90" s="249"/>
      <c r="R90" s="253" t="s">
        <v>935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4"/>
      <c r="AG90" s="311"/>
      <c r="AH90" s="249"/>
      <c r="AI90" s="249"/>
      <c r="AJ90" s="314"/>
      <c r="AK90" s="314"/>
      <c r="AL90" s="314"/>
    </row>
    <row r="91" spans="1:38" s="247" customFormat="1" ht="13.15" customHeight="1">
      <c r="A91" s="356">
        <v>31</v>
      </c>
      <c r="B91" s="355">
        <v>44669</v>
      </c>
      <c r="C91" s="346"/>
      <c r="D91" s="346" t="s">
        <v>1011</v>
      </c>
      <c r="E91" s="285" t="s">
        <v>590</v>
      </c>
      <c r="F91" s="285">
        <v>114.5</v>
      </c>
      <c r="G91" s="285">
        <v>111</v>
      </c>
      <c r="H91" s="330">
        <v>116.7</v>
      </c>
      <c r="I91" s="330" t="s">
        <v>1013</v>
      </c>
      <c r="J91" s="342" t="s">
        <v>1016</v>
      </c>
      <c r="K91" s="330">
        <f t="shared" si="87"/>
        <v>2.2000000000000028</v>
      </c>
      <c r="L91" s="343">
        <f t="shared" si="88"/>
        <v>359.43600000000004</v>
      </c>
      <c r="M91" s="344">
        <f t="shared" si="89"/>
        <v>9320.564000000013</v>
      </c>
      <c r="N91" s="330">
        <v>4400</v>
      </c>
      <c r="O91" s="345" t="s">
        <v>588</v>
      </c>
      <c r="P91" s="355">
        <v>44669</v>
      </c>
      <c r="Q91" s="249"/>
      <c r="R91" s="253" t="s">
        <v>935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4"/>
      <c r="AG91" s="311"/>
      <c r="AH91" s="249"/>
      <c r="AI91" s="249"/>
      <c r="AJ91" s="314"/>
      <c r="AK91" s="314"/>
      <c r="AL91" s="314"/>
    </row>
    <row r="92" spans="1:38" s="247" customFormat="1" ht="13.15" customHeight="1">
      <c r="A92" s="451">
        <v>32</v>
      </c>
      <c r="B92" s="401">
        <v>44669</v>
      </c>
      <c r="C92" s="407"/>
      <c r="D92" s="407" t="s">
        <v>888</v>
      </c>
      <c r="E92" s="408" t="s">
        <v>590</v>
      </c>
      <c r="F92" s="408">
        <v>2205</v>
      </c>
      <c r="G92" s="408">
        <v>2150</v>
      </c>
      <c r="H92" s="398">
        <v>2150</v>
      </c>
      <c r="I92" s="398" t="s">
        <v>1014</v>
      </c>
      <c r="J92" s="397" t="s">
        <v>1025</v>
      </c>
      <c r="K92" s="398">
        <f t="shared" si="87"/>
        <v>-55</v>
      </c>
      <c r="L92" s="399">
        <f t="shared" si="88"/>
        <v>376.25000000000006</v>
      </c>
      <c r="M92" s="400">
        <f t="shared" si="89"/>
        <v>-14126.25</v>
      </c>
      <c r="N92" s="398">
        <v>250</v>
      </c>
      <c r="O92" s="424" t="s">
        <v>600</v>
      </c>
      <c r="P92" s="401">
        <v>44670</v>
      </c>
      <c r="Q92" s="249"/>
      <c r="R92" s="253" t="s">
        <v>935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4"/>
      <c r="AG92" s="311"/>
      <c r="AH92" s="249"/>
      <c r="AI92" s="249"/>
      <c r="AJ92" s="314"/>
      <c r="AK92" s="314"/>
      <c r="AL92" s="314"/>
    </row>
    <row r="93" spans="1:38" s="247" customFormat="1" ht="13.15" customHeight="1">
      <c r="A93" s="451">
        <v>33</v>
      </c>
      <c r="B93" s="401">
        <v>44670</v>
      </c>
      <c r="C93" s="407"/>
      <c r="D93" s="407" t="s">
        <v>1011</v>
      </c>
      <c r="E93" s="408" t="s">
        <v>590</v>
      </c>
      <c r="F93" s="408">
        <v>114</v>
      </c>
      <c r="G93" s="408">
        <v>111</v>
      </c>
      <c r="H93" s="398">
        <v>111</v>
      </c>
      <c r="I93" s="398" t="s">
        <v>1013</v>
      </c>
      <c r="J93" s="397" t="s">
        <v>1024</v>
      </c>
      <c r="K93" s="398">
        <f t="shared" ref="K93" si="90">H93-F93</f>
        <v>-3</v>
      </c>
      <c r="L93" s="399">
        <f t="shared" ref="L93" si="91">(H93*N93)*0.07%</f>
        <v>341.88000000000005</v>
      </c>
      <c r="M93" s="400">
        <f t="shared" ref="M93" si="92">(K93*N93)-L93</f>
        <v>-13541.88</v>
      </c>
      <c r="N93" s="398">
        <v>4400</v>
      </c>
      <c r="O93" s="424" t="s">
        <v>600</v>
      </c>
      <c r="P93" s="401">
        <v>44670</v>
      </c>
      <c r="Q93" s="249"/>
      <c r="R93" s="253" t="s">
        <v>935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4"/>
      <c r="AG93" s="311"/>
      <c r="AH93" s="249"/>
      <c r="AI93" s="249"/>
      <c r="AJ93" s="314"/>
      <c r="AK93" s="314"/>
      <c r="AL93" s="314"/>
    </row>
    <row r="94" spans="1:38" s="247" customFormat="1" ht="13.15" customHeight="1">
      <c r="A94" s="451">
        <v>34</v>
      </c>
      <c r="B94" s="401">
        <v>44670</v>
      </c>
      <c r="C94" s="407"/>
      <c r="D94" s="407" t="s">
        <v>950</v>
      </c>
      <c r="E94" s="408" t="s">
        <v>590</v>
      </c>
      <c r="F94" s="408">
        <v>1099</v>
      </c>
      <c r="G94" s="408">
        <v>1084</v>
      </c>
      <c r="H94" s="398">
        <v>1084</v>
      </c>
      <c r="I94" s="398" t="s">
        <v>1027</v>
      </c>
      <c r="J94" s="397" t="s">
        <v>1028</v>
      </c>
      <c r="K94" s="398">
        <f t="shared" ref="K94" si="93">H94-F94</f>
        <v>-15</v>
      </c>
      <c r="L94" s="399">
        <f t="shared" ref="L94" si="94">(H94*N94)*0.07%</f>
        <v>531.16000000000008</v>
      </c>
      <c r="M94" s="400">
        <f t="shared" ref="M94" si="95">(K94*N94)-L94</f>
        <v>-11031.16</v>
      </c>
      <c r="N94" s="398">
        <v>700</v>
      </c>
      <c r="O94" s="424" t="s">
        <v>600</v>
      </c>
      <c r="P94" s="401">
        <v>44670</v>
      </c>
      <c r="Q94" s="249"/>
      <c r="R94" s="253" t="s">
        <v>589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4"/>
      <c r="AG94" s="311"/>
      <c r="AH94" s="249"/>
      <c r="AI94" s="249"/>
      <c r="AJ94" s="314"/>
      <c r="AK94" s="314"/>
      <c r="AL94" s="314"/>
    </row>
    <row r="95" spans="1:38" s="247" customFormat="1" ht="13.15" customHeight="1">
      <c r="A95" s="451">
        <v>35</v>
      </c>
      <c r="B95" s="401">
        <v>44670</v>
      </c>
      <c r="C95" s="407"/>
      <c r="D95" s="407" t="s">
        <v>886</v>
      </c>
      <c r="E95" s="408" t="s">
        <v>590</v>
      </c>
      <c r="F95" s="408">
        <v>2427.5</v>
      </c>
      <c r="G95" s="408">
        <v>2380</v>
      </c>
      <c r="H95" s="398">
        <v>2380</v>
      </c>
      <c r="I95" s="398" t="s">
        <v>1030</v>
      </c>
      <c r="J95" s="397" t="s">
        <v>1044</v>
      </c>
      <c r="K95" s="398">
        <f t="shared" ref="K95" si="96">H95-F95</f>
        <v>-47.5</v>
      </c>
      <c r="L95" s="399">
        <f t="shared" ref="L95" si="97">(H95*N95)*0.07%</f>
        <v>458.15000000000009</v>
      </c>
      <c r="M95" s="400">
        <f t="shared" ref="M95" si="98">(K95*N95)-L95</f>
        <v>-13520.65</v>
      </c>
      <c r="N95" s="398">
        <v>275</v>
      </c>
      <c r="O95" s="424" t="s">
        <v>600</v>
      </c>
      <c r="P95" s="401">
        <v>44671</v>
      </c>
      <c r="Q95" s="249"/>
      <c r="R95" s="253" t="s">
        <v>935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4"/>
      <c r="AG95" s="311"/>
      <c r="AH95" s="249"/>
      <c r="AI95" s="249"/>
      <c r="AJ95" s="314"/>
      <c r="AK95" s="314"/>
      <c r="AL95" s="314"/>
    </row>
    <row r="96" spans="1:38" s="247" customFormat="1" ht="13.15" customHeight="1">
      <c r="A96" s="443">
        <v>36</v>
      </c>
      <c r="B96" s="248">
        <v>44670</v>
      </c>
      <c r="C96" s="332"/>
      <c r="D96" s="332" t="s">
        <v>879</v>
      </c>
      <c r="E96" s="251" t="s">
        <v>590</v>
      </c>
      <c r="F96" s="251" t="s">
        <v>1031</v>
      </c>
      <c r="G96" s="251">
        <v>2850</v>
      </c>
      <c r="H96" s="252"/>
      <c r="I96" s="252" t="s">
        <v>1012</v>
      </c>
      <c r="J96" s="302" t="s">
        <v>591</v>
      </c>
      <c r="K96" s="252"/>
      <c r="L96" s="283"/>
      <c r="M96" s="284"/>
      <c r="N96" s="252"/>
      <c r="O96" s="348"/>
      <c r="P96" s="248"/>
      <c r="Q96" s="249"/>
      <c r="R96" s="253" t="s">
        <v>935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4"/>
      <c r="AG96" s="311"/>
      <c r="AH96" s="249"/>
      <c r="AI96" s="249"/>
      <c r="AJ96" s="314"/>
      <c r="AK96" s="314"/>
      <c r="AL96" s="314"/>
    </row>
    <row r="97" spans="1:38" s="247" customFormat="1" ht="13.15" customHeight="1">
      <c r="A97" s="356">
        <v>37</v>
      </c>
      <c r="B97" s="355">
        <v>44671</v>
      </c>
      <c r="C97" s="346"/>
      <c r="D97" s="346" t="s">
        <v>1039</v>
      </c>
      <c r="E97" s="285" t="s">
        <v>590</v>
      </c>
      <c r="F97" s="285">
        <v>374</v>
      </c>
      <c r="G97" s="285">
        <v>363</v>
      </c>
      <c r="H97" s="330">
        <v>383.5</v>
      </c>
      <c r="I97" s="330" t="s">
        <v>1040</v>
      </c>
      <c r="J97" s="342" t="s">
        <v>957</v>
      </c>
      <c r="K97" s="330">
        <f t="shared" ref="K97" si="99">H97-F97</f>
        <v>9.5</v>
      </c>
      <c r="L97" s="343">
        <f t="shared" ref="L97" si="100">(H97*N97)*0.07%</f>
        <v>295.29500000000002</v>
      </c>
      <c r="M97" s="344">
        <f t="shared" ref="M97" si="101">(K97*N97)-L97</f>
        <v>10154.705</v>
      </c>
      <c r="N97" s="330">
        <v>1100</v>
      </c>
      <c r="O97" s="345" t="s">
        <v>588</v>
      </c>
      <c r="P97" s="355">
        <v>44671</v>
      </c>
      <c r="Q97" s="249"/>
      <c r="R97" s="253" t="s">
        <v>935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4"/>
      <c r="AG97" s="311"/>
      <c r="AH97" s="249"/>
      <c r="AI97" s="249"/>
      <c r="AJ97" s="314"/>
      <c r="AK97" s="314"/>
      <c r="AL97" s="314"/>
    </row>
    <row r="98" spans="1:38" s="247" customFormat="1" ht="13.15" customHeight="1">
      <c r="A98" s="451">
        <v>38</v>
      </c>
      <c r="B98" s="401">
        <v>44671</v>
      </c>
      <c r="C98" s="407"/>
      <c r="D98" s="407" t="s">
        <v>877</v>
      </c>
      <c r="E98" s="408" t="s">
        <v>590</v>
      </c>
      <c r="F98" s="408">
        <v>948</v>
      </c>
      <c r="G98" s="408">
        <v>933</v>
      </c>
      <c r="H98" s="398">
        <v>933</v>
      </c>
      <c r="I98" s="398" t="s">
        <v>1041</v>
      </c>
      <c r="J98" s="397" t="s">
        <v>1028</v>
      </c>
      <c r="K98" s="398">
        <f t="shared" ref="K98" si="102">H98-F98</f>
        <v>-15</v>
      </c>
      <c r="L98" s="399">
        <f t="shared" ref="L98" si="103">(H98*N98)*0.07%</f>
        <v>555.1350000000001</v>
      </c>
      <c r="M98" s="400">
        <f t="shared" ref="M98" si="104">(K98*N98)-L98</f>
        <v>-13305.135</v>
      </c>
      <c r="N98" s="398">
        <v>850</v>
      </c>
      <c r="O98" s="424" t="s">
        <v>600</v>
      </c>
      <c r="P98" s="401">
        <v>44673</v>
      </c>
      <c r="Q98" s="249"/>
      <c r="R98" s="253" t="s">
        <v>589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4"/>
      <c r="AG98" s="311"/>
      <c r="AH98" s="249"/>
      <c r="AI98" s="249"/>
      <c r="AJ98" s="314"/>
      <c r="AK98" s="314"/>
      <c r="AL98" s="314"/>
    </row>
    <row r="99" spans="1:38" s="247" customFormat="1" ht="13.15" customHeight="1">
      <c r="A99" s="356">
        <v>39</v>
      </c>
      <c r="B99" s="355">
        <v>44671</v>
      </c>
      <c r="C99" s="346"/>
      <c r="D99" s="346" t="s">
        <v>1042</v>
      </c>
      <c r="E99" s="285" t="s">
        <v>590</v>
      </c>
      <c r="F99" s="285">
        <v>508.5</v>
      </c>
      <c r="G99" s="285">
        <v>500</v>
      </c>
      <c r="H99" s="330">
        <v>514.5</v>
      </c>
      <c r="I99" s="330" t="s">
        <v>1043</v>
      </c>
      <c r="J99" s="342" t="s">
        <v>1081</v>
      </c>
      <c r="K99" s="330">
        <f t="shared" ref="K99:K101" si="105">H99-F99</f>
        <v>6</v>
      </c>
      <c r="L99" s="343">
        <f t="shared" ref="L99:L101" si="106">(H99*N99)*0.07%</f>
        <v>540.22500000000002</v>
      </c>
      <c r="M99" s="344">
        <f t="shared" ref="M99:M101" si="107">(K99*N99)-L99</f>
        <v>8459.7749999999996</v>
      </c>
      <c r="N99" s="330">
        <v>1500</v>
      </c>
      <c r="O99" s="345" t="s">
        <v>588</v>
      </c>
      <c r="P99" s="355">
        <v>44672</v>
      </c>
      <c r="Q99" s="249"/>
      <c r="R99" s="253" t="s">
        <v>589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4"/>
      <c r="AG99" s="311"/>
      <c r="AH99" s="249"/>
      <c r="AI99" s="249"/>
      <c r="AJ99" s="314"/>
      <c r="AK99" s="314"/>
      <c r="AL99" s="314"/>
    </row>
    <row r="100" spans="1:38" s="247" customFormat="1" ht="13.15" customHeight="1">
      <c r="A100" s="356">
        <v>40</v>
      </c>
      <c r="B100" s="355">
        <v>44672</v>
      </c>
      <c r="C100" s="346"/>
      <c r="D100" s="346" t="s">
        <v>1068</v>
      </c>
      <c r="E100" s="285" t="s">
        <v>590</v>
      </c>
      <c r="F100" s="285">
        <v>757</v>
      </c>
      <c r="G100" s="285">
        <v>748</v>
      </c>
      <c r="H100" s="330">
        <v>764.5</v>
      </c>
      <c r="I100" s="330" t="s">
        <v>1069</v>
      </c>
      <c r="J100" s="342" t="s">
        <v>1082</v>
      </c>
      <c r="K100" s="330">
        <f t="shared" si="105"/>
        <v>7.5</v>
      </c>
      <c r="L100" s="343">
        <f t="shared" si="106"/>
        <v>735.83125000000007</v>
      </c>
      <c r="M100" s="344">
        <f t="shared" si="107"/>
        <v>9576.6687500000007</v>
      </c>
      <c r="N100" s="330">
        <v>1375</v>
      </c>
      <c r="O100" s="345" t="s">
        <v>588</v>
      </c>
      <c r="P100" s="355">
        <v>44672</v>
      </c>
      <c r="Q100" s="249"/>
      <c r="R100" s="253" t="s">
        <v>589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4"/>
      <c r="AG100" s="311"/>
      <c r="AH100" s="249"/>
      <c r="AI100" s="249"/>
      <c r="AJ100" s="314"/>
      <c r="AK100" s="314"/>
      <c r="AL100" s="314"/>
    </row>
    <row r="101" spans="1:38" s="247" customFormat="1" ht="13.15" customHeight="1">
      <c r="A101" s="451">
        <v>41</v>
      </c>
      <c r="B101" s="401">
        <v>44672</v>
      </c>
      <c r="C101" s="407"/>
      <c r="D101" s="407" t="s">
        <v>886</v>
      </c>
      <c r="E101" s="408" t="s">
        <v>590</v>
      </c>
      <c r="F101" s="408">
        <v>2382</v>
      </c>
      <c r="G101" s="408">
        <v>2345</v>
      </c>
      <c r="H101" s="398">
        <v>2345</v>
      </c>
      <c r="I101" s="398" t="s">
        <v>1071</v>
      </c>
      <c r="J101" s="397" t="s">
        <v>1120</v>
      </c>
      <c r="K101" s="398">
        <f t="shared" si="105"/>
        <v>-37</v>
      </c>
      <c r="L101" s="399">
        <f t="shared" si="106"/>
        <v>451.41250000000008</v>
      </c>
      <c r="M101" s="400">
        <f t="shared" si="107"/>
        <v>-10626.4125</v>
      </c>
      <c r="N101" s="398">
        <v>275</v>
      </c>
      <c r="O101" s="424" t="s">
        <v>600</v>
      </c>
      <c r="P101" s="401">
        <v>44673</v>
      </c>
      <c r="Q101" s="249"/>
      <c r="R101" s="253" t="s">
        <v>589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4"/>
      <c r="AG101" s="311"/>
      <c r="AH101" s="249"/>
      <c r="AI101" s="249"/>
      <c r="AJ101" s="314"/>
      <c r="AK101" s="314"/>
      <c r="AL101" s="314"/>
    </row>
    <row r="102" spans="1:38" s="247" customFormat="1" ht="13.15" customHeight="1">
      <c r="A102" s="443">
        <v>42</v>
      </c>
      <c r="B102" s="248">
        <v>44672</v>
      </c>
      <c r="C102" s="332"/>
      <c r="D102" s="332" t="s">
        <v>1039</v>
      </c>
      <c r="E102" s="251" t="s">
        <v>590</v>
      </c>
      <c r="F102" s="251" t="s">
        <v>1075</v>
      </c>
      <c r="G102" s="251">
        <v>371</v>
      </c>
      <c r="H102" s="252"/>
      <c r="I102" s="252" t="s">
        <v>1076</v>
      </c>
      <c r="J102" s="302" t="s">
        <v>591</v>
      </c>
      <c r="K102" s="252"/>
      <c r="L102" s="283"/>
      <c r="M102" s="284"/>
      <c r="N102" s="252"/>
      <c r="O102" s="348"/>
      <c r="P102" s="248"/>
      <c r="Q102" s="249"/>
      <c r="R102" s="253" t="s">
        <v>935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4"/>
      <c r="AG102" s="311"/>
      <c r="AH102" s="249"/>
      <c r="AI102" s="249"/>
      <c r="AJ102" s="314"/>
      <c r="AK102" s="314"/>
      <c r="AL102" s="314"/>
    </row>
    <row r="103" spans="1:38" s="247" customFormat="1" ht="13.15" customHeight="1">
      <c r="A103" s="356">
        <v>43</v>
      </c>
      <c r="B103" s="355">
        <v>44673</v>
      </c>
      <c r="C103" s="346"/>
      <c r="D103" s="346" t="s">
        <v>1115</v>
      </c>
      <c r="E103" s="285" t="s">
        <v>590</v>
      </c>
      <c r="F103" s="285">
        <v>2895</v>
      </c>
      <c r="G103" s="285">
        <v>2820</v>
      </c>
      <c r="H103" s="330">
        <v>2945</v>
      </c>
      <c r="I103" s="330" t="s">
        <v>1116</v>
      </c>
      <c r="J103" s="342" t="s">
        <v>975</v>
      </c>
      <c r="K103" s="330">
        <f t="shared" ref="K103" si="108">H103-F103</f>
        <v>50</v>
      </c>
      <c r="L103" s="343">
        <f t="shared" ref="L103" si="109">(H103*N103)*0.07%</f>
        <v>360.76250000000005</v>
      </c>
      <c r="M103" s="344">
        <f t="shared" ref="M103" si="110">(K103*N103)-L103</f>
        <v>8389.2374999999993</v>
      </c>
      <c r="N103" s="330">
        <v>175</v>
      </c>
      <c r="O103" s="345" t="s">
        <v>588</v>
      </c>
      <c r="P103" s="355">
        <v>44673</v>
      </c>
      <c r="Q103" s="249"/>
      <c r="R103" s="253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4"/>
      <c r="AG103" s="311"/>
      <c r="AH103" s="249"/>
      <c r="AI103" s="249"/>
      <c r="AJ103" s="314"/>
      <c r="AK103" s="314"/>
      <c r="AL103" s="314"/>
    </row>
    <row r="104" spans="1:38" s="247" customFormat="1" ht="13.15" customHeight="1">
      <c r="A104" s="451">
        <v>44</v>
      </c>
      <c r="B104" s="401">
        <v>44673</v>
      </c>
      <c r="C104" s="407"/>
      <c r="D104" s="407" t="s">
        <v>1068</v>
      </c>
      <c r="E104" s="408" t="s">
        <v>590</v>
      </c>
      <c r="F104" s="408">
        <v>756.5</v>
      </c>
      <c r="G104" s="408">
        <v>748</v>
      </c>
      <c r="H104" s="398">
        <v>750</v>
      </c>
      <c r="I104" s="398" t="s">
        <v>1069</v>
      </c>
      <c r="J104" s="397" t="s">
        <v>1130</v>
      </c>
      <c r="K104" s="398">
        <f t="shared" ref="K104:K105" si="111">H104-F104</f>
        <v>-6.5</v>
      </c>
      <c r="L104" s="399">
        <f t="shared" ref="L104:L105" si="112">(H104*N104)*0.07%</f>
        <v>721.87500000000011</v>
      </c>
      <c r="M104" s="400">
        <f t="shared" ref="M104:M105" si="113">(K104*N104)-L104</f>
        <v>-9659.375</v>
      </c>
      <c r="N104" s="398">
        <v>1375</v>
      </c>
      <c r="O104" s="424" t="s">
        <v>600</v>
      </c>
      <c r="P104" s="401">
        <v>44673</v>
      </c>
      <c r="Q104" s="249"/>
      <c r="R104" s="253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4"/>
      <c r="AG104" s="311"/>
      <c r="AH104" s="249"/>
      <c r="AI104" s="249"/>
      <c r="AJ104" s="314"/>
      <c r="AK104" s="314"/>
      <c r="AL104" s="314"/>
    </row>
    <row r="105" spans="1:38" s="247" customFormat="1" ht="13.15" customHeight="1">
      <c r="A105" s="451">
        <v>45</v>
      </c>
      <c r="B105" s="401">
        <v>44673</v>
      </c>
      <c r="C105" s="407"/>
      <c r="D105" s="407" t="s">
        <v>1042</v>
      </c>
      <c r="E105" s="408" t="s">
        <v>590</v>
      </c>
      <c r="F105" s="408">
        <v>508.5</v>
      </c>
      <c r="G105" s="408">
        <v>500</v>
      </c>
      <c r="H105" s="398">
        <v>500</v>
      </c>
      <c r="I105" s="398" t="s">
        <v>1043</v>
      </c>
      <c r="J105" s="397" t="s">
        <v>1131</v>
      </c>
      <c r="K105" s="398">
        <f t="shared" si="111"/>
        <v>-8.5</v>
      </c>
      <c r="L105" s="399">
        <f t="shared" si="112"/>
        <v>525.00000000000011</v>
      </c>
      <c r="M105" s="400">
        <f t="shared" si="113"/>
        <v>-13275</v>
      </c>
      <c r="N105" s="398">
        <v>1500</v>
      </c>
      <c r="O105" s="424" t="s">
        <v>600</v>
      </c>
      <c r="P105" s="401">
        <v>44673</v>
      </c>
      <c r="Q105" s="249"/>
      <c r="R105" s="253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4"/>
      <c r="AG105" s="311"/>
      <c r="AH105" s="249"/>
      <c r="AI105" s="249"/>
      <c r="AJ105" s="314"/>
      <c r="AK105" s="314"/>
      <c r="AL105" s="314"/>
    </row>
    <row r="106" spans="1:38" s="247" customFormat="1" ht="13.15" customHeight="1">
      <c r="A106" s="443"/>
      <c r="B106" s="248"/>
      <c r="C106" s="332"/>
      <c r="D106" s="332"/>
      <c r="E106" s="251"/>
      <c r="F106" s="251"/>
      <c r="G106" s="251"/>
      <c r="H106" s="252"/>
      <c r="I106" s="252"/>
      <c r="J106" s="302"/>
      <c r="K106" s="252"/>
      <c r="L106" s="283"/>
      <c r="M106" s="284"/>
      <c r="N106" s="252"/>
      <c r="O106" s="348"/>
      <c r="P106" s="248"/>
      <c r="Q106" s="249"/>
      <c r="R106" s="253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4"/>
      <c r="AG106" s="311"/>
      <c r="AH106" s="249"/>
      <c r="AI106" s="249"/>
      <c r="AJ106" s="314"/>
      <c r="AK106" s="314"/>
      <c r="AL106" s="314"/>
    </row>
    <row r="107" spans="1:38" s="247" customFormat="1" ht="13.15" customHeight="1">
      <c r="A107" s="251"/>
      <c r="B107" s="248"/>
      <c r="C107" s="332"/>
      <c r="D107" s="332"/>
      <c r="E107" s="251"/>
      <c r="F107" s="251"/>
      <c r="G107" s="251"/>
      <c r="H107" s="252"/>
      <c r="I107" s="252"/>
      <c r="J107" s="302"/>
      <c r="K107" s="252"/>
      <c r="L107" s="283"/>
      <c r="M107" s="284"/>
      <c r="N107" s="252"/>
      <c r="O107" s="292"/>
      <c r="P107" s="293"/>
      <c r="Q107" s="249"/>
      <c r="R107" s="253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4"/>
      <c r="AG107" s="311"/>
      <c r="AH107" s="249"/>
      <c r="AI107" s="249"/>
      <c r="AJ107" s="314"/>
      <c r="AK107" s="314"/>
      <c r="AL107" s="314"/>
    </row>
    <row r="108" spans="1:38" ht="13.5" customHeight="1">
      <c r="A108" s="107"/>
      <c r="B108" s="108"/>
      <c r="C108" s="142"/>
      <c r="D108" s="150"/>
      <c r="E108" s="151"/>
      <c r="F108" s="107"/>
      <c r="G108" s="107"/>
      <c r="H108" s="107"/>
      <c r="I108" s="143"/>
      <c r="J108" s="143"/>
      <c r="K108" s="143"/>
      <c r="L108" s="143"/>
      <c r="M108" s="143"/>
      <c r="N108" s="143"/>
      <c r="O108" s="143"/>
      <c r="P108" s="143"/>
      <c r="Q108" s="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>
      <c r="A109" s="152"/>
      <c r="B109" s="108"/>
      <c r="C109" s="109"/>
      <c r="D109" s="153"/>
      <c r="E109" s="112"/>
      <c r="F109" s="112"/>
      <c r="G109" s="112"/>
      <c r="H109" s="112"/>
      <c r="I109" s="112"/>
      <c r="J109" s="6"/>
      <c r="K109" s="112"/>
      <c r="L109" s="112"/>
      <c r="M109" s="6"/>
      <c r="N109" s="1"/>
      <c r="O109" s="109"/>
      <c r="P109" s="41"/>
      <c r="Q109" s="4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41"/>
      <c r="AH109" s="41"/>
      <c r="AI109" s="41"/>
      <c r="AJ109" s="41"/>
      <c r="AK109" s="41"/>
      <c r="AL109" s="41"/>
    </row>
    <row r="110" spans="1:38" ht="12.75" customHeight="1">
      <c r="A110" s="154" t="s">
        <v>610</v>
      </c>
      <c r="B110" s="154"/>
      <c r="C110" s="154"/>
      <c r="D110" s="154"/>
      <c r="E110" s="155"/>
      <c r="F110" s="112"/>
      <c r="G110" s="112"/>
      <c r="H110" s="112"/>
      <c r="I110" s="112"/>
      <c r="J110" s="1"/>
      <c r="K110" s="6"/>
      <c r="L110" s="6"/>
      <c r="M110" s="6"/>
      <c r="N110" s="1"/>
      <c r="O110" s="1"/>
      <c r="P110" s="41"/>
      <c r="Q110" s="4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41"/>
      <c r="AH110" s="41"/>
      <c r="AI110" s="41"/>
      <c r="AJ110" s="41"/>
      <c r="AK110" s="41"/>
      <c r="AL110" s="41"/>
    </row>
    <row r="111" spans="1:38" ht="38.25" customHeight="1">
      <c r="A111" s="96" t="s">
        <v>16</v>
      </c>
      <c r="B111" s="96" t="s">
        <v>565</v>
      </c>
      <c r="C111" s="96"/>
      <c r="D111" s="97" t="s">
        <v>576</v>
      </c>
      <c r="E111" s="96" t="s">
        <v>577</v>
      </c>
      <c r="F111" s="96" t="s">
        <v>578</v>
      </c>
      <c r="G111" s="96" t="s">
        <v>598</v>
      </c>
      <c r="H111" s="96" t="s">
        <v>580</v>
      </c>
      <c r="I111" s="96" t="s">
        <v>581</v>
      </c>
      <c r="J111" s="95" t="s">
        <v>582</v>
      </c>
      <c r="K111" s="95" t="s">
        <v>611</v>
      </c>
      <c r="L111" s="98" t="s">
        <v>584</v>
      </c>
      <c r="M111" s="149" t="s">
        <v>607</v>
      </c>
      <c r="N111" s="96" t="s">
        <v>608</v>
      </c>
      <c r="O111" s="96" t="s">
        <v>586</v>
      </c>
      <c r="P111" s="97" t="s">
        <v>587</v>
      </c>
      <c r="Q111" s="4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1"/>
      <c r="AG111" s="41"/>
      <c r="AH111" s="41"/>
      <c r="AI111" s="41"/>
      <c r="AJ111" s="41"/>
      <c r="AK111" s="41"/>
      <c r="AL111" s="41"/>
    </row>
    <row r="112" spans="1:38" s="247" customFormat="1" ht="12.75" customHeight="1">
      <c r="A112" s="391">
        <v>1</v>
      </c>
      <c r="B112" s="392">
        <v>44655</v>
      </c>
      <c r="C112" s="393"/>
      <c r="D112" s="394" t="s">
        <v>896</v>
      </c>
      <c r="E112" s="391" t="s">
        <v>590</v>
      </c>
      <c r="F112" s="391">
        <v>56</v>
      </c>
      <c r="G112" s="391">
        <v>39</v>
      </c>
      <c r="H112" s="395">
        <v>39</v>
      </c>
      <c r="I112" s="396" t="s">
        <v>910</v>
      </c>
      <c r="J112" s="397" t="s">
        <v>920</v>
      </c>
      <c r="K112" s="398">
        <f t="shared" ref="K112" si="114">H112-F112</f>
        <v>-17</v>
      </c>
      <c r="L112" s="399">
        <v>100</v>
      </c>
      <c r="M112" s="400">
        <f t="shared" ref="M112" si="115">(K112*N112)-L112</f>
        <v>-5200</v>
      </c>
      <c r="N112" s="398">
        <v>300</v>
      </c>
      <c r="O112" s="424" t="s">
        <v>600</v>
      </c>
      <c r="P112" s="401">
        <v>44655</v>
      </c>
      <c r="Q112" s="249"/>
      <c r="R112" s="250" t="s">
        <v>935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385">
        <v>2</v>
      </c>
      <c r="B113" s="386">
        <v>44655</v>
      </c>
      <c r="C113" s="387"/>
      <c r="D113" s="388" t="s">
        <v>897</v>
      </c>
      <c r="E113" s="385" t="s">
        <v>590</v>
      </c>
      <c r="F113" s="385">
        <v>82.5</v>
      </c>
      <c r="G113" s="385">
        <v>35</v>
      </c>
      <c r="H113" s="389">
        <v>102.5</v>
      </c>
      <c r="I113" s="390" t="s">
        <v>898</v>
      </c>
      <c r="J113" s="342" t="s">
        <v>905</v>
      </c>
      <c r="K113" s="330">
        <f t="shared" ref="K113:K114" si="116">H113-F113</f>
        <v>20</v>
      </c>
      <c r="L113" s="343">
        <v>100</v>
      </c>
      <c r="M113" s="344">
        <f t="shared" ref="M113:M114" si="117">(K113*N113)-L113</f>
        <v>900</v>
      </c>
      <c r="N113" s="330">
        <v>50</v>
      </c>
      <c r="O113" s="345" t="s">
        <v>588</v>
      </c>
      <c r="P113" s="355">
        <v>44655</v>
      </c>
      <c r="Q113" s="249"/>
      <c r="R113" s="250" t="s">
        <v>589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391">
        <v>3</v>
      </c>
      <c r="B114" s="392">
        <v>44655</v>
      </c>
      <c r="C114" s="393"/>
      <c r="D114" s="394" t="s">
        <v>897</v>
      </c>
      <c r="E114" s="391" t="s">
        <v>590</v>
      </c>
      <c r="F114" s="391">
        <v>77</v>
      </c>
      <c r="G114" s="391">
        <v>35</v>
      </c>
      <c r="H114" s="395">
        <v>54</v>
      </c>
      <c r="I114" s="396" t="s">
        <v>898</v>
      </c>
      <c r="J114" s="397" t="s">
        <v>906</v>
      </c>
      <c r="K114" s="398">
        <f t="shared" si="116"/>
        <v>-23</v>
      </c>
      <c r="L114" s="399">
        <v>100</v>
      </c>
      <c r="M114" s="400">
        <f t="shared" si="117"/>
        <v>-1250</v>
      </c>
      <c r="N114" s="398">
        <v>50</v>
      </c>
      <c r="O114" s="424" t="s">
        <v>600</v>
      </c>
      <c r="P114" s="401">
        <v>44655</v>
      </c>
      <c r="Q114" s="249"/>
      <c r="R114" s="250" t="s">
        <v>589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385">
        <v>4</v>
      </c>
      <c r="B115" s="355">
        <v>44656</v>
      </c>
      <c r="C115" s="387"/>
      <c r="D115" s="388" t="s">
        <v>919</v>
      </c>
      <c r="E115" s="385" t="s">
        <v>590</v>
      </c>
      <c r="F115" s="385">
        <v>290</v>
      </c>
      <c r="G115" s="385">
        <v>170</v>
      </c>
      <c r="H115" s="389">
        <v>375</v>
      </c>
      <c r="I115" s="390" t="s">
        <v>918</v>
      </c>
      <c r="J115" s="342" t="s">
        <v>914</v>
      </c>
      <c r="K115" s="330">
        <f t="shared" ref="K115:K117" si="118">H115-F115</f>
        <v>85</v>
      </c>
      <c r="L115" s="343">
        <v>100</v>
      </c>
      <c r="M115" s="344">
        <f t="shared" ref="M115:M117" si="119">(K115*N115)-L115</f>
        <v>2025</v>
      </c>
      <c r="N115" s="330">
        <v>25</v>
      </c>
      <c r="O115" s="345" t="s">
        <v>588</v>
      </c>
      <c r="P115" s="355">
        <v>44656</v>
      </c>
      <c r="Q115" s="249"/>
      <c r="R115" s="250" t="s">
        <v>589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385">
        <v>5</v>
      </c>
      <c r="B116" s="355">
        <v>44656</v>
      </c>
      <c r="C116" s="387"/>
      <c r="D116" s="388" t="s">
        <v>916</v>
      </c>
      <c r="E116" s="385" t="s">
        <v>590</v>
      </c>
      <c r="F116" s="385">
        <v>245</v>
      </c>
      <c r="G116" s="385">
        <v>130</v>
      </c>
      <c r="H116" s="385">
        <v>305</v>
      </c>
      <c r="I116" s="389" t="s">
        <v>917</v>
      </c>
      <c r="J116" s="342" t="s">
        <v>797</v>
      </c>
      <c r="K116" s="330">
        <f t="shared" si="118"/>
        <v>60</v>
      </c>
      <c r="L116" s="343">
        <v>100</v>
      </c>
      <c r="M116" s="344">
        <f t="shared" si="119"/>
        <v>1400</v>
      </c>
      <c r="N116" s="330">
        <v>25</v>
      </c>
      <c r="O116" s="345" t="s">
        <v>588</v>
      </c>
      <c r="P116" s="355">
        <v>44656</v>
      </c>
      <c r="Q116" s="249"/>
      <c r="R116" s="250" t="s">
        <v>935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391">
        <v>6</v>
      </c>
      <c r="B117" s="392">
        <v>44656</v>
      </c>
      <c r="C117" s="393"/>
      <c r="D117" s="394" t="s">
        <v>1033</v>
      </c>
      <c r="E117" s="391" t="s">
        <v>590</v>
      </c>
      <c r="F117" s="391">
        <v>13.5</v>
      </c>
      <c r="G117" s="391">
        <v>5</v>
      </c>
      <c r="H117" s="395">
        <v>5</v>
      </c>
      <c r="I117" s="396" t="s">
        <v>1034</v>
      </c>
      <c r="J117" s="397" t="s">
        <v>906</v>
      </c>
      <c r="K117" s="398">
        <f t="shared" si="118"/>
        <v>-8.5</v>
      </c>
      <c r="L117" s="399">
        <v>100</v>
      </c>
      <c r="M117" s="400">
        <f t="shared" si="119"/>
        <v>-5412.5</v>
      </c>
      <c r="N117" s="398">
        <v>625</v>
      </c>
      <c r="O117" s="424" t="s">
        <v>600</v>
      </c>
      <c r="P117" s="401">
        <v>44655</v>
      </c>
      <c r="Q117" s="249"/>
      <c r="R117" s="250" t="s">
        <v>935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385">
        <v>7</v>
      </c>
      <c r="B118" s="355">
        <v>44657</v>
      </c>
      <c r="C118" s="387"/>
      <c r="D118" s="388" t="s">
        <v>927</v>
      </c>
      <c r="E118" s="385" t="s">
        <v>590</v>
      </c>
      <c r="F118" s="385">
        <v>94</v>
      </c>
      <c r="G118" s="385">
        <v>45</v>
      </c>
      <c r="H118" s="389">
        <v>114</v>
      </c>
      <c r="I118" s="390" t="s">
        <v>928</v>
      </c>
      <c r="J118" s="342" t="s">
        <v>905</v>
      </c>
      <c r="K118" s="330">
        <f t="shared" ref="K118" si="120">H118-F118</f>
        <v>20</v>
      </c>
      <c r="L118" s="343">
        <v>100</v>
      </c>
      <c r="M118" s="344">
        <f t="shared" ref="M118" si="121">(K118*N118)-L118</f>
        <v>900</v>
      </c>
      <c r="N118" s="330">
        <v>50</v>
      </c>
      <c r="O118" s="345" t="s">
        <v>588</v>
      </c>
      <c r="P118" s="355">
        <v>44657</v>
      </c>
      <c r="Q118" s="249"/>
      <c r="R118" s="250" t="s">
        <v>589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85">
        <v>8</v>
      </c>
      <c r="B119" s="355">
        <v>44657</v>
      </c>
      <c r="C119" s="387"/>
      <c r="D119" s="388" t="s">
        <v>929</v>
      </c>
      <c r="E119" s="385" t="s">
        <v>590</v>
      </c>
      <c r="F119" s="385">
        <v>155</v>
      </c>
      <c r="G119" s="385">
        <v>45</v>
      </c>
      <c r="H119" s="389">
        <v>225</v>
      </c>
      <c r="I119" s="390" t="s">
        <v>930</v>
      </c>
      <c r="J119" s="342" t="s">
        <v>771</v>
      </c>
      <c r="K119" s="330">
        <f t="shared" ref="K119:K121" si="122">H119-F119</f>
        <v>70</v>
      </c>
      <c r="L119" s="343">
        <v>100</v>
      </c>
      <c r="M119" s="344">
        <f t="shared" ref="M119:M121" si="123">(K119*N119)-L119</f>
        <v>1650</v>
      </c>
      <c r="N119" s="330">
        <v>25</v>
      </c>
      <c r="O119" s="345" t="s">
        <v>588</v>
      </c>
      <c r="P119" s="355">
        <v>44657</v>
      </c>
      <c r="Q119" s="249"/>
      <c r="R119" s="250" t="s">
        <v>935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391">
        <v>9</v>
      </c>
      <c r="B120" s="401">
        <v>44657</v>
      </c>
      <c r="C120" s="393"/>
      <c r="D120" s="394" t="s">
        <v>927</v>
      </c>
      <c r="E120" s="391" t="s">
        <v>590</v>
      </c>
      <c r="F120" s="391">
        <v>73</v>
      </c>
      <c r="G120" s="391">
        <v>35</v>
      </c>
      <c r="H120" s="395">
        <v>35</v>
      </c>
      <c r="I120" s="396" t="s">
        <v>928</v>
      </c>
      <c r="J120" s="397" t="s">
        <v>947</v>
      </c>
      <c r="K120" s="398">
        <f t="shared" si="122"/>
        <v>-38</v>
      </c>
      <c r="L120" s="399">
        <v>100</v>
      </c>
      <c r="M120" s="400">
        <f t="shared" si="123"/>
        <v>-2000</v>
      </c>
      <c r="N120" s="398">
        <v>50</v>
      </c>
      <c r="O120" s="424" t="s">
        <v>600</v>
      </c>
      <c r="P120" s="401">
        <v>44658</v>
      </c>
      <c r="Q120" s="249"/>
      <c r="R120" s="250" t="s">
        <v>589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391">
        <v>10</v>
      </c>
      <c r="B121" s="401">
        <v>44657</v>
      </c>
      <c r="C121" s="393"/>
      <c r="D121" s="394" t="s">
        <v>929</v>
      </c>
      <c r="E121" s="391" t="s">
        <v>590</v>
      </c>
      <c r="F121" s="391">
        <v>145</v>
      </c>
      <c r="G121" s="391">
        <v>45</v>
      </c>
      <c r="H121" s="395">
        <v>45</v>
      </c>
      <c r="I121" s="396" t="s">
        <v>930</v>
      </c>
      <c r="J121" s="397" t="s">
        <v>948</v>
      </c>
      <c r="K121" s="398">
        <f t="shared" si="122"/>
        <v>-100</v>
      </c>
      <c r="L121" s="399">
        <v>100</v>
      </c>
      <c r="M121" s="400">
        <f t="shared" si="123"/>
        <v>-2600</v>
      </c>
      <c r="N121" s="398">
        <v>25</v>
      </c>
      <c r="O121" s="424" t="s">
        <v>600</v>
      </c>
      <c r="P121" s="401">
        <v>44658</v>
      </c>
      <c r="Q121" s="249"/>
      <c r="R121" s="250" t="s">
        <v>935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385">
        <v>11</v>
      </c>
      <c r="B122" s="355">
        <v>44658</v>
      </c>
      <c r="C122" s="387"/>
      <c r="D122" s="388" t="s">
        <v>945</v>
      </c>
      <c r="E122" s="385" t="s">
        <v>590</v>
      </c>
      <c r="F122" s="385">
        <v>62.5</v>
      </c>
      <c r="G122" s="385">
        <v>19</v>
      </c>
      <c r="H122" s="389">
        <v>80</v>
      </c>
      <c r="I122" s="390" t="s">
        <v>946</v>
      </c>
      <c r="J122" s="342" t="s">
        <v>893</v>
      </c>
      <c r="K122" s="330">
        <f t="shared" ref="K122:K126" si="124">H122-F122</f>
        <v>17.5</v>
      </c>
      <c r="L122" s="343">
        <v>100</v>
      </c>
      <c r="M122" s="344">
        <f t="shared" ref="M122:M125" si="125">(K122*N122)-L122</f>
        <v>775</v>
      </c>
      <c r="N122" s="330">
        <v>50</v>
      </c>
      <c r="O122" s="345" t="s">
        <v>588</v>
      </c>
      <c r="P122" s="355">
        <v>44659</v>
      </c>
      <c r="Q122" s="249"/>
      <c r="R122" s="250" t="s">
        <v>589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391">
        <v>12</v>
      </c>
      <c r="B123" s="401">
        <v>44662</v>
      </c>
      <c r="C123" s="393"/>
      <c r="D123" s="394" t="s">
        <v>960</v>
      </c>
      <c r="E123" s="391" t="s">
        <v>590</v>
      </c>
      <c r="F123" s="391">
        <v>51.5</v>
      </c>
      <c r="G123" s="391">
        <v>32</v>
      </c>
      <c r="H123" s="395">
        <v>34</v>
      </c>
      <c r="I123" s="396" t="s">
        <v>961</v>
      </c>
      <c r="J123" s="397" t="s">
        <v>974</v>
      </c>
      <c r="K123" s="398">
        <f t="shared" si="124"/>
        <v>-17.5</v>
      </c>
      <c r="L123" s="399">
        <v>100</v>
      </c>
      <c r="M123" s="400">
        <f t="shared" si="125"/>
        <v>-4475</v>
      </c>
      <c r="N123" s="398">
        <v>250</v>
      </c>
      <c r="O123" s="424" t="s">
        <v>600</v>
      </c>
      <c r="P123" s="401">
        <v>44662</v>
      </c>
      <c r="Q123" s="249"/>
      <c r="R123" s="250" t="s">
        <v>589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385">
        <v>13</v>
      </c>
      <c r="B124" s="355">
        <v>44662</v>
      </c>
      <c r="C124" s="387"/>
      <c r="D124" s="388" t="s">
        <v>962</v>
      </c>
      <c r="E124" s="385" t="s">
        <v>590</v>
      </c>
      <c r="F124" s="385">
        <v>71</v>
      </c>
      <c r="G124" s="385">
        <v>35</v>
      </c>
      <c r="H124" s="389">
        <v>91</v>
      </c>
      <c r="I124" s="390" t="s">
        <v>963</v>
      </c>
      <c r="J124" s="342" t="s">
        <v>905</v>
      </c>
      <c r="K124" s="330">
        <f t="shared" si="124"/>
        <v>20</v>
      </c>
      <c r="L124" s="343">
        <v>100</v>
      </c>
      <c r="M124" s="344">
        <f t="shared" si="125"/>
        <v>900</v>
      </c>
      <c r="N124" s="330">
        <v>50</v>
      </c>
      <c r="O124" s="345" t="s">
        <v>588</v>
      </c>
      <c r="P124" s="355">
        <v>44662</v>
      </c>
      <c r="Q124" s="249"/>
      <c r="R124" s="250" t="s">
        <v>589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385">
        <v>14</v>
      </c>
      <c r="B125" s="355">
        <v>44662</v>
      </c>
      <c r="C125" s="387"/>
      <c r="D125" s="388" t="s">
        <v>964</v>
      </c>
      <c r="E125" s="385" t="s">
        <v>590</v>
      </c>
      <c r="F125" s="385">
        <v>255</v>
      </c>
      <c r="G125" s="385">
        <v>175</v>
      </c>
      <c r="H125" s="389">
        <v>305</v>
      </c>
      <c r="I125" s="390" t="s">
        <v>917</v>
      </c>
      <c r="J125" s="342" t="s">
        <v>975</v>
      </c>
      <c r="K125" s="330">
        <f t="shared" si="124"/>
        <v>50</v>
      </c>
      <c r="L125" s="343">
        <v>100</v>
      </c>
      <c r="M125" s="344">
        <f t="shared" si="125"/>
        <v>1150</v>
      </c>
      <c r="N125" s="330">
        <v>25</v>
      </c>
      <c r="O125" s="345" t="s">
        <v>588</v>
      </c>
      <c r="P125" s="355">
        <v>44662</v>
      </c>
      <c r="Q125" s="249"/>
      <c r="R125" s="250" t="s">
        <v>589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391">
        <v>15</v>
      </c>
      <c r="B126" s="401">
        <v>44662</v>
      </c>
      <c r="C126" s="419"/>
      <c r="D126" s="394" t="s">
        <v>967</v>
      </c>
      <c r="E126" s="391" t="s">
        <v>590</v>
      </c>
      <c r="F126" s="391">
        <v>34.5</v>
      </c>
      <c r="G126" s="391">
        <v>25</v>
      </c>
      <c r="H126" s="391">
        <v>25.5</v>
      </c>
      <c r="I126" s="420" t="s">
        <v>968</v>
      </c>
      <c r="J126" s="397" t="s">
        <v>973</v>
      </c>
      <c r="K126" s="398">
        <f t="shared" si="124"/>
        <v>-9</v>
      </c>
      <c r="L126" s="399">
        <v>100</v>
      </c>
      <c r="M126" s="400">
        <f t="shared" ref="M126" si="126">(K126*N126)-L126</f>
        <v>-5275</v>
      </c>
      <c r="N126" s="398">
        <v>575</v>
      </c>
      <c r="O126" s="424" t="s">
        <v>600</v>
      </c>
      <c r="P126" s="401">
        <v>44662</v>
      </c>
      <c r="Q126" s="249"/>
      <c r="R126" s="250" t="s">
        <v>589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391">
        <v>16</v>
      </c>
      <c r="B127" s="401">
        <v>44662</v>
      </c>
      <c r="C127" s="419"/>
      <c r="D127" s="394" t="s">
        <v>964</v>
      </c>
      <c r="E127" s="391" t="s">
        <v>590</v>
      </c>
      <c r="F127" s="391">
        <v>235</v>
      </c>
      <c r="G127" s="391">
        <v>140</v>
      </c>
      <c r="H127" s="391">
        <v>155</v>
      </c>
      <c r="I127" s="420" t="s">
        <v>917</v>
      </c>
      <c r="J127" s="397" t="s">
        <v>972</v>
      </c>
      <c r="K127" s="398">
        <f t="shared" ref="K127" si="127">H127-F127</f>
        <v>-80</v>
      </c>
      <c r="L127" s="399">
        <v>100</v>
      </c>
      <c r="M127" s="400">
        <f t="shared" ref="M127" si="128">(K127*N127)-L127</f>
        <v>-2100</v>
      </c>
      <c r="N127" s="398">
        <v>25</v>
      </c>
      <c r="O127" s="424" t="s">
        <v>600</v>
      </c>
      <c r="P127" s="401">
        <v>44662</v>
      </c>
      <c r="Q127" s="249"/>
      <c r="R127" s="250" t="s">
        <v>935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391">
        <v>17</v>
      </c>
      <c r="B128" s="401">
        <v>44662</v>
      </c>
      <c r="C128" s="393"/>
      <c r="D128" s="394" t="s">
        <v>971</v>
      </c>
      <c r="E128" s="391" t="s">
        <v>590</v>
      </c>
      <c r="F128" s="391">
        <v>71</v>
      </c>
      <c r="G128" s="391">
        <v>35</v>
      </c>
      <c r="H128" s="395">
        <v>35</v>
      </c>
      <c r="I128" s="396" t="s">
        <v>963</v>
      </c>
      <c r="J128" s="397" t="s">
        <v>990</v>
      </c>
      <c r="K128" s="398">
        <f t="shared" ref="K128:K130" si="129">H128-F128</f>
        <v>-36</v>
      </c>
      <c r="L128" s="399">
        <v>100</v>
      </c>
      <c r="M128" s="400">
        <f t="shared" ref="M128:M130" si="130">(K128*N128)-L128</f>
        <v>-1900</v>
      </c>
      <c r="N128" s="398">
        <v>50</v>
      </c>
      <c r="O128" s="424" t="s">
        <v>600</v>
      </c>
      <c r="P128" s="401">
        <v>44663</v>
      </c>
      <c r="Q128" s="249"/>
      <c r="R128" s="250" t="s">
        <v>589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385">
        <v>18</v>
      </c>
      <c r="B129" s="355">
        <v>44663</v>
      </c>
      <c r="C129" s="387"/>
      <c r="D129" s="388" t="s">
        <v>984</v>
      </c>
      <c r="E129" s="385" t="s">
        <v>590</v>
      </c>
      <c r="F129" s="385">
        <v>145</v>
      </c>
      <c r="G129" s="385">
        <v>45</v>
      </c>
      <c r="H129" s="389">
        <v>195</v>
      </c>
      <c r="I129" s="390" t="s">
        <v>985</v>
      </c>
      <c r="J129" s="342" t="s">
        <v>975</v>
      </c>
      <c r="K129" s="330">
        <f t="shared" si="129"/>
        <v>50</v>
      </c>
      <c r="L129" s="343">
        <v>100</v>
      </c>
      <c r="M129" s="344">
        <f t="shared" si="130"/>
        <v>1150</v>
      </c>
      <c r="N129" s="330">
        <v>25</v>
      </c>
      <c r="O129" s="345" t="s">
        <v>588</v>
      </c>
      <c r="P129" s="355">
        <v>44663</v>
      </c>
      <c r="Q129" s="249"/>
      <c r="R129" s="250" t="s">
        <v>935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385">
        <v>19</v>
      </c>
      <c r="B130" s="355">
        <v>44663</v>
      </c>
      <c r="C130" s="387"/>
      <c r="D130" s="388" t="s">
        <v>988</v>
      </c>
      <c r="E130" s="385" t="s">
        <v>590</v>
      </c>
      <c r="F130" s="385">
        <v>48.5</v>
      </c>
      <c r="G130" s="385">
        <v>18</v>
      </c>
      <c r="H130" s="389">
        <v>68.5</v>
      </c>
      <c r="I130" s="390" t="s">
        <v>989</v>
      </c>
      <c r="J130" s="342" t="s">
        <v>905</v>
      </c>
      <c r="K130" s="330">
        <f t="shared" si="129"/>
        <v>20</v>
      </c>
      <c r="L130" s="343">
        <v>100</v>
      </c>
      <c r="M130" s="344">
        <f t="shared" si="130"/>
        <v>900</v>
      </c>
      <c r="N130" s="330">
        <v>50</v>
      </c>
      <c r="O130" s="345" t="s">
        <v>588</v>
      </c>
      <c r="P130" s="355">
        <v>44663</v>
      </c>
      <c r="Q130" s="249"/>
      <c r="R130" s="250" t="s">
        <v>589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385">
        <v>20</v>
      </c>
      <c r="B131" s="355">
        <v>44664</v>
      </c>
      <c r="C131" s="387"/>
      <c r="D131" s="388" t="s">
        <v>994</v>
      </c>
      <c r="E131" s="385" t="s">
        <v>590</v>
      </c>
      <c r="F131" s="385">
        <v>26</v>
      </c>
      <c r="G131" s="385"/>
      <c r="H131" s="389">
        <v>46</v>
      </c>
      <c r="I131" s="390" t="s">
        <v>995</v>
      </c>
      <c r="J131" s="342" t="s">
        <v>905</v>
      </c>
      <c r="K131" s="330">
        <f t="shared" ref="K131:K133" si="131">H131-F131</f>
        <v>20</v>
      </c>
      <c r="L131" s="343">
        <v>100</v>
      </c>
      <c r="M131" s="344">
        <f t="shared" ref="M131:M132" si="132">(K131*N131)-L131</f>
        <v>900</v>
      </c>
      <c r="N131" s="330">
        <v>50</v>
      </c>
      <c r="O131" s="345" t="s">
        <v>588</v>
      </c>
      <c r="P131" s="355">
        <v>44664</v>
      </c>
      <c r="Q131" s="249"/>
      <c r="R131" s="250" t="s">
        <v>935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391">
        <v>21</v>
      </c>
      <c r="B132" s="401">
        <v>44664</v>
      </c>
      <c r="C132" s="419"/>
      <c r="D132" s="394" t="s">
        <v>996</v>
      </c>
      <c r="E132" s="391" t="s">
        <v>590</v>
      </c>
      <c r="F132" s="391">
        <v>29</v>
      </c>
      <c r="G132" s="391">
        <v>0</v>
      </c>
      <c r="H132" s="391">
        <v>0</v>
      </c>
      <c r="I132" s="420" t="s">
        <v>995</v>
      </c>
      <c r="J132" s="397" t="s">
        <v>906</v>
      </c>
      <c r="K132" s="398">
        <f t="shared" si="131"/>
        <v>-29</v>
      </c>
      <c r="L132" s="399">
        <v>100</v>
      </c>
      <c r="M132" s="400">
        <f t="shared" si="132"/>
        <v>-1550</v>
      </c>
      <c r="N132" s="398">
        <v>50</v>
      </c>
      <c r="O132" s="424" t="s">
        <v>600</v>
      </c>
      <c r="P132" s="401">
        <v>44664</v>
      </c>
      <c r="Q132" s="249"/>
      <c r="R132" s="250" t="s">
        <v>935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492">
        <v>22</v>
      </c>
      <c r="B133" s="486">
        <v>44664</v>
      </c>
      <c r="C133" s="393"/>
      <c r="D133" s="394" t="s">
        <v>997</v>
      </c>
      <c r="E133" s="391" t="s">
        <v>590</v>
      </c>
      <c r="F133" s="391">
        <v>360</v>
      </c>
      <c r="G133" s="391">
        <v>170</v>
      </c>
      <c r="H133" s="395">
        <v>170</v>
      </c>
      <c r="I133" s="396" t="s">
        <v>998</v>
      </c>
      <c r="J133" s="397" t="s">
        <v>1017</v>
      </c>
      <c r="K133" s="398">
        <f t="shared" si="131"/>
        <v>-190</v>
      </c>
      <c r="L133" s="399">
        <v>100</v>
      </c>
      <c r="M133" s="490">
        <f>(130*25-200)</f>
        <v>3050</v>
      </c>
      <c r="N133" s="488">
        <v>25</v>
      </c>
      <c r="O133" s="484" t="s">
        <v>600</v>
      </c>
      <c r="P133" s="486">
        <v>44669</v>
      </c>
      <c r="Q133" s="249"/>
      <c r="R133" s="250" t="s">
        <v>589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493"/>
      <c r="B134" s="487"/>
      <c r="C134" s="393"/>
      <c r="D134" s="394" t="s">
        <v>1004</v>
      </c>
      <c r="E134" s="391" t="s">
        <v>899</v>
      </c>
      <c r="F134" s="391">
        <v>60</v>
      </c>
      <c r="G134" s="391"/>
      <c r="H134" s="395">
        <v>0</v>
      </c>
      <c r="I134" s="396"/>
      <c r="J134" s="397" t="s">
        <v>797</v>
      </c>
      <c r="K134" s="398">
        <v>60</v>
      </c>
      <c r="L134" s="399">
        <v>100</v>
      </c>
      <c r="M134" s="491"/>
      <c r="N134" s="489"/>
      <c r="O134" s="485"/>
      <c r="P134" s="487"/>
      <c r="Q134" s="249"/>
      <c r="R134" s="250" t="s">
        <v>589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85">
        <v>23</v>
      </c>
      <c r="B135" s="355">
        <v>44671</v>
      </c>
      <c r="C135" s="387"/>
      <c r="D135" s="388" t="s">
        <v>1045</v>
      </c>
      <c r="E135" s="385" t="s">
        <v>590</v>
      </c>
      <c r="F135" s="385">
        <v>72</v>
      </c>
      <c r="G135" s="385">
        <v>30</v>
      </c>
      <c r="H135" s="389">
        <v>92</v>
      </c>
      <c r="I135" s="390" t="s">
        <v>963</v>
      </c>
      <c r="J135" s="342" t="s">
        <v>905</v>
      </c>
      <c r="K135" s="330">
        <f t="shared" ref="K135:K140" si="133">H135-F135</f>
        <v>20</v>
      </c>
      <c r="L135" s="343">
        <v>100</v>
      </c>
      <c r="M135" s="344">
        <f t="shared" ref="M135:M140" si="134">(K135*N135)-L135</f>
        <v>900</v>
      </c>
      <c r="N135" s="330">
        <v>50</v>
      </c>
      <c r="O135" s="345" t="s">
        <v>588</v>
      </c>
      <c r="P135" s="355">
        <v>44671</v>
      </c>
      <c r="Q135" s="249"/>
      <c r="R135" s="250" t="s">
        <v>935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385">
        <v>24</v>
      </c>
      <c r="B136" s="355">
        <v>44671</v>
      </c>
      <c r="C136" s="387"/>
      <c r="D136" s="388" t="s">
        <v>1045</v>
      </c>
      <c r="E136" s="385" t="s">
        <v>590</v>
      </c>
      <c r="F136" s="385">
        <v>62</v>
      </c>
      <c r="G136" s="385">
        <v>20</v>
      </c>
      <c r="H136" s="389">
        <v>86.5</v>
      </c>
      <c r="I136" s="390" t="s">
        <v>963</v>
      </c>
      <c r="J136" s="342" t="s">
        <v>1049</v>
      </c>
      <c r="K136" s="330">
        <f t="shared" si="133"/>
        <v>24.5</v>
      </c>
      <c r="L136" s="343">
        <v>100</v>
      </c>
      <c r="M136" s="344">
        <f t="shared" si="134"/>
        <v>1125</v>
      </c>
      <c r="N136" s="330">
        <v>50</v>
      </c>
      <c r="O136" s="345" t="s">
        <v>588</v>
      </c>
      <c r="P136" s="355">
        <v>44671</v>
      </c>
      <c r="Q136" s="249"/>
      <c r="R136" s="250" t="s">
        <v>935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385">
        <v>25</v>
      </c>
      <c r="B137" s="355">
        <v>44671</v>
      </c>
      <c r="C137" s="387"/>
      <c r="D137" s="388" t="s">
        <v>1045</v>
      </c>
      <c r="E137" s="385" t="s">
        <v>590</v>
      </c>
      <c r="F137" s="385">
        <v>52</v>
      </c>
      <c r="G137" s="385">
        <v>15</v>
      </c>
      <c r="H137" s="389">
        <v>78.5</v>
      </c>
      <c r="I137" s="390" t="s">
        <v>1046</v>
      </c>
      <c r="J137" s="342" t="s">
        <v>1050</v>
      </c>
      <c r="K137" s="330">
        <f t="shared" si="133"/>
        <v>26.5</v>
      </c>
      <c r="L137" s="343">
        <v>100</v>
      </c>
      <c r="M137" s="344">
        <f t="shared" si="134"/>
        <v>1225</v>
      </c>
      <c r="N137" s="330">
        <v>50</v>
      </c>
      <c r="O137" s="345" t="s">
        <v>588</v>
      </c>
      <c r="P137" s="355">
        <v>44671</v>
      </c>
      <c r="Q137" s="249"/>
      <c r="R137" s="250" t="s">
        <v>935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385">
        <v>26</v>
      </c>
      <c r="B138" s="355">
        <v>44671</v>
      </c>
      <c r="C138" s="387"/>
      <c r="D138" s="388" t="s">
        <v>1047</v>
      </c>
      <c r="E138" s="385" t="s">
        <v>590</v>
      </c>
      <c r="F138" s="385">
        <v>210</v>
      </c>
      <c r="G138" s="385">
        <v>110</v>
      </c>
      <c r="H138" s="389">
        <v>265</v>
      </c>
      <c r="I138" s="390" t="s">
        <v>1048</v>
      </c>
      <c r="J138" s="342" t="s">
        <v>727</v>
      </c>
      <c r="K138" s="330">
        <f t="shared" si="133"/>
        <v>55</v>
      </c>
      <c r="L138" s="343">
        <v>100</v>
      </c>
      <c r="M138" s="344">
        <f t="shared" si="134"/>
        <v>1275</v>
      </c>
      <c r="N138" s="330">
        <v>25</v>
      </c>
      <c r="O138" s="345" t="s">
        <v>588</v>
      </c>
      <c r="P138" s="355">
        <v>44671</v>
      </c>
      <c r="Q138" s="249"/>
      <c r="R138" s="250" t="s">
        <v>935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385">
        <v>27</v>
      </c>
      <c r="B139" s="355">
        <v>44671</v>
      </c>
      <c r="C139" s="387"/>
      <c r="D139" s="388" t="s">
        <v>1047</v>
      </c>
      <c r="E139" s="385" t="s">
        <v>590</v>
      </c>
      <c r="F139" s="385">
        <v>210</v>
      </c>
      <c r="G139" s="385">
        <v>110</v>
      </c>
      <c r="H139" s="389">
        <v>285</v>
      </c>
      <c r="I139" s="390" t="s">
        <v>1048</v>
      </c>
      <c r="J139" s="342" t="s">
        <v>869</v>
      </c>
      <c r="K139" s="330">
        <f t="shared" si="133"/>
        <v>75</v>
      </c>
      <c r="L139" s="343">
        <v>100</v>
      </c>
      <c r="M139" s="344">
        <f t="shared" si="134"/>
        <v>1775</v>
      </c>
      <c r="N139" s="330">
        <v>25</v>
      </c>
      <c r="O139" s="345" t="s">
        <v>588</v>
      </c>
      <c r="P139" s="355">
        <v>44671</v>
      </c>
      <c r="Q139" s="249"/>
      <c r="R139" s="250" t="s">
        <v>589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385">
        <v>28</v>
      </c>
      <c r="B140" s="355">
        <v>44671</v>
      </c>
      <c r="C140" s="387"/>
      <c r="D140" s="388" t="s">
        <v>1045</v>
      </c>
      <c r="E140" s="385" t="s">
        <v>590</v>
      </c>
      <c r="F140" s="385">
        <v>46</v>
      </c>
      <c r="G140" s="385">
        <v>10</v>
      </c>
      <c r="H140" s="389">
        <v>62</v>
      </c>
      <c r="I140" s="390" t="s">
        <v>1046</v>
      </c>
      <c r="J140" s="342" t="s">
        <v>991</v>
      </c>
      <c r="K140" s="330">
        <f t="shared" si="133"/>
        <v>16</v>
      </c>
      <c r="L140" s="343">
        <v>100</v>
      </c>
      <c r="M140" s="344">
        <f t="shared" si="134"/>
        <v>700</v>
      </c>
      <c r="N140" s="330">
        <v>50</v>
      </c>
      <c r="O140" s="345" t="s">
        <v>588</v>
      </c>
      <c r="P140" s="355">
        <v>44671</v>
      </c>
      <c r="Q140" s="249"/>
      <c r="R140" s="250" t="s">
        <v>935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385">
        <v>29</v>
      </c>
      <c r="B141" s="355">
        <v>44671</v>
      </c>
      <c r="C141" s="387"/>
      <c r="D141" s="388" t="s">
        <v>1051</v>
      </c>
      <c r="E141" s="385" t="s">
        <v>590</v>
      </c>
      <c r="F141" s="385">
        <v>30</v>
      </c>
      <c r="G141" s="385">
        <v>12</v>
      </c>
      <c r="H141" s="389">
        <v>39</v>
      </c>
      <c r="I141" s="390" t="s">
        <v>1052</v>
      </c>
      <c r="J141" s="342" t="s">
        <v>796</v>
      </c>
      <c r="K141" s="330">
        <f t="shared" ref="K141:K143" si="135">H141-F141</f>
        <v>9</v>
      </c>
      <c r="L141" s="343">
        <v>100</v>
      </c>
      <c r="M141" s="344">
        <f t="shared" ref="M141:M143" si="136">(K141*N141)-L141</f>
        <v>2150</v>
      </c>
      <c r="N141" s="330">
        <v>250</v>
      </c>
      <c r="O141" s="345" t="s">
        <v>588</v>
      </c>
      <c r="P141" s="355">
        <v>44672</v>
      </c>
      <c r="Q141" s="249"/>
      <c r="R141" s="250" t="s">
        <v>589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391">
        <v>30</v>
      </c>
      <c r="B142" s="401">
        <v>44672</v>
      </c>
      <c r="C142" s="393"/>
      <c r="D142" s="394" t="s">
        <v>1077</v>
      </c>
      <c r="E142" s="391" t="s">
        <v>590</v>
      </c>
      <c r="F142" s="391">
        <v>46.5</v>
      </c>
      <c r="G142" s="391">
        <v>10</v>
      </c>
      <c r="H142" s="395">
        <v>10</v>
      </c>
      <c r="I142" s="396" t="s">
        <v>1046</v>
      </c>
      <c r="J142" s="397" t="s">
        <v>1079</v>
      </c>
      <c r="K142" s="398">
        <f t="shared" si="135"/>
        <v>-36.5</v>
      </c>
      <c r="L142" s="399">
        <v>100</v>
      </c>
      <c r="M142" s="400">
        <f t="shared" si="136"/>
        <v>-1925</v>
      </c>
      <c r="N142" s="398">
        <v>50</v>
      </c>
      <c r="O142" s="424" t="s">
        <v>600</v>
      </c>
      <c r="P142" s="401">
        <v>44672</v>
      </c>
      <c r="Q142" s="249"/>
      <c r="R142" s="250" t="s">
        <v>589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457">
        <v>31</v>
      </c>
      <c r="B143" s="435">
        <v>44672</v>
      </c>
      <c r="C143" s="458"/>
      <c r="D143" s="459" t="s">
        <v>1078</v>
      </c>
      <c r="E143" s="457" t="s">
        <v>590</v>
      </c>
      <c r="F143" s="457">
        <v>17</v>
      </c>
      <c r="G143" s="457"/>
      <c r="H143" s="460">
        <v>19</v>
      </c>
      <c r="I143" s="461" t="s">
        <v>995</v>
      </c>
      <c r="J143" s="439" t="s">
        <v>1080</v>
      </c>
      <c r="K143" s="438">
        <f t="shared" si="135"/>
        <v>2</v>
      </c>
      <c r="L143" s="440">
        <v>100</v>
      </c>
      <c r="M143" s="441">
        <f t="shared" si="136"/>
        <v>0</v>
      </c>
      <c r="N143" s="438">
        <v>50</v>
      </c>
      <c r="O143" s="442" t="s">
        <v>710</v>
      </c>
      <c r="P143" s="435">
        <v>44672</v>
      </c>
      <c r="Q143" s="249"/>
      <c r="R143" s="250" t="s">
        <v>589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402">
        <v>32</v>
      </c>
      <c r="B144" s="248">
        <v>44673</v>
      </c>
      <c r="C144" s="403"/>
      <c r="D144" s="404" t="s">
        <v>1121</v>
      </c>
      <c r="E144" s="402" t="s">
        <v>590</v>
      </c>
      <c r="F144" s="402" t="s">
        <v>1122</v>
      </c>
      <c r="G144" s="402">
        <v>5.5</v>
      </c>
      <c r="H144" s="405"/>
      <c r="I144" s="406" t="s">
        <v>1123</v>
      </c>
      <c r="J144" s="302" t="s">
        <v>591</v>
      </c>
      <c r="K144" s="252"/>
      <c r="L144" s="283"/>
      <c r="M144" s="284"/>
      <c r="N144" s="252"/>
      <c r="O144" s="348"/>
      <c r="P144" s="248"/>
      <c r="Q144" s="249"/>
      <c r="R144" s="250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402">
        <v>33</v>
      </c>
      <c r="B145" s="248">
        <v>44673</v>
      </c>
      <c r="C145" s="403"/>
      <c r="D145" s="404" t="s">
        <v>1124</v>
      </c>
      <c r="E145" s="402" t="s">
        <v>590</v>
      </c>
      <c r="F145" s="402" t="s">
        <v>1125</v>
      </c>
      <c r="G145" s="402">
        <v>38</v>
      </c>
      <c r="H145" s="405"/>
      <c r="I145" s="406" t="s">
        <v>1126</v>
      </c>
      <c r="J145" s="302" t="s">
        <v>591</v>
      </c>
      <c r="K145" s="252"/>
      <c r="L145" s="283"/>
      <c r="M145" s="284"/>
      <c r="N145" s="252"/>
      <c r="O145" s="348"/>
      <c r="P145" s="248"/>
      <c r="Q145" s="249"/>
      <c r="R145" s="250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402">
        <v>34</v>
      </c>
      <c r="B146" s="248">
        <v>44673</v>
      </c>
      <c r="C146" s="403"/>
      <c r="D146" s="404" t="s">
        <v>1129</v>
      </c>
      <c r="E146" s="402" t="s">
        <v>590</v>
      </c>
      <c r="F146" s="402" t="s">
        <v>1127</v>
      </c>
      <c r="G146" s="402">
        <v>270</v>
      </c>
      <c r="H146" s="405"/>
      <c r="I146" s="406" t="s">
        <v>1128</v>
      </c>
      <c r="J146" s="302" t="s">
        <v>591</v>
      </c>
      <c r="K146" s="252"/>
      <c r="L146" s="283"/>
      <c r="M146" s="284"/>
      <c r="N146" s="252"/>
      <c r="O146" s="348"/>
      <c r="P146" s="248"/>
      <c r="Q146" s="249"/>
      <c r="R146" s="250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402"/>
      <c r="B147" s="248"/>
      <c r="C147" s="403"/>
      <c r="D147" s="404"/>
      <c r="E147" s="402"/>
      <c r="F147" s="402"/>
      <c r="G147" s="402"/>
      <c r="H147" s="405"/>
      <c r="I147" s="406"/>
      <c r="J147" s="302"/>
      <c r="K147" s="252"/>
      <c r="L147" s="283"/>
      <c r="M147" s="284"/>
      <c r="N147" s="252"/>
      <c r="O147" s="348"/>
      <c r="P147" s="248"/>
      <c r="Q147" s="249"/>
      <c r="R147" s="250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402"/>
      <c r="B148" s="248"/>
      <c r="C148" s="403"/>
      <c r="D148" s="404"/>
      <c r="E148" s="402"/>
      <c r="F148" s="402"/>
      <c r="G148" s="402"/>
      <c r="H148" s="405"/>
      <c r="I148" s="406"/>
      <c r="J148" s="302"/>
      <c r="K148" s="252"/>
      <c r="L148" s="283"/>
      <c r="M148" s="284"/>
      <c r="N148" s="252"/>
      <c r="O148" s="348"/>
      <c r="P148" s="248"/>
      <c r="Q148" s="249"/>
      <c r="R148" s="250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402"/>
      <c r="B149" s="248"/>
      <c r="C149" s="403"/>
      <c r="D149" s="404"/>
      <c r="E149" s="402"/>
      <c r="F149" s="402"/>
      <c r="G149" s="402"/>
      <c r="H149" s="405"/>
      <c r="I149" s="406"/>
      <c r="J149" s="302"/>
      <c r="K149" s="252"/>
      <c r="L149" s="283"/>
      <c r="M149" s="284"/>
      <c r="N149" s="252"/>
      <c r="O149" s="348"/>
      <c r="P149" s="248"/>
      <c r="Q149" s="249"/>
      <c r="R149" s="250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301" customFormat="1" ht="12.75" customHeight="1">
      <c r="A150" s="383"/>
      <c r="B150" s="383"/>
      <c r="C150" s="383"/>
      <c r="D150" s="383"/>
      <c r="E150" s="383"/>
      <c r="F150" s="378"/>
      <c r="G150" s="383"/>
      <c r="H150" s="383"/>
      <c r="I150" s="383"/>
      <c r="J150" s="383"/>
      <c r="K150" s="379"/>
      <c r="L150" s="380"/>
      <c r="M150" s="381"/>
      <c r="N150" s="379"/>
      <c r="O150" s="382"/>
      <c r="P150" s="384"/>
      <c r="Q150" s="298"/>
      <c r="R150" s="299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300"/>
      <c r="AG150" s="300"/>
      <c r="AH150" s="300"/>
      <c r="AI150" s="300"/>
      <c r="AJ150" s="300"/>
      <c r="AK150" s="300"/>
      <c r="AL150" s="300"/>
    </row>
    <row r="151" spans="1:38" ht="14.25" customHeight="1">
      <c r="A151" s="151"/>
      <c r="B151" s="156"/>
      <c r="C151" s="156"/>
      <c r="D151" s="157"/>
      <c r="E151" s="151"/>
      <c r="F151" s="158"/>
      <c r="G151" s="151"/>
      <c r="H151" s="151"/>
      <c r="I151" s="151"/>
      <c r="J151" s="156"/>
      <c r="K151" s="159"/>
      <c r="L151" s="151"/>
      <c r="M151" s="151"/>
      <c r="N151" s="151"/>
      <c r="O151" s="160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>
      <c r="A152" s="94" t="s">
        <v>612</v>
      </c>
      <c r="B152" s="161"/>
      <c r="C152" s="161"/>
      <c r="D152" s="162"/>
      <c r="E152" s="135"/>
      <c r="F152" s="6"/>
      <c r="G152" s="6"/>
      <c r="H152" s="136"/>
      <c r="I152" s="163"/>
      <c r="J152" s="1"/>
      <c r="K152" s="6"/>
      <c r="L152" s="6"/>
      <c r="M152" s="6"/>
      <c r="N152" s="1"/>
      <c r="O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38.25" customHeight="1">
      <c r="A153" s="95" t="s">
        <v>16</v>
      </c>
      <c r="B153" s="96" t="s">
        <v>565</v>
      </c>
      <c r="C153" s="96"/>
      <c r="D153" s="97" t="s">
        <v>576</v>
      </c>
      <c r="E153" s="96" t="s">
        <v>577</v>
      </c>
      <c r="F153" s="96" t="s">
        <v>578</v>
      </c>
      <c r="G153" s="96" t="s">
        <v>579</v>
      </c>
      <c r="H153" s="96" t="s">
        <v>580</v>
      </c>
      <c r="I153" s="96" t="s">
        <v>581</v>
      </c>
      <c r="J153" s="95" t="s">
        <v>582</v>
      </c>
      <c r="K153" s="139" t="s">
        <v>599</v>
      </c>
      <c r="L153" s="140" t="s">
        <v>584</v>
      </c>
      <c r="M153" s="98" t="s">
        <v>585</v>
      </c>
      <c r="N153" s="96" t="s">
        <v>586</v>
      </c>
      <c r="O153" s="97" t="s">
        <v>587</v>
      </c>
      <c r="P153" s="96" t="s">
        <v>819</v>
      </c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s="247" customFormat="1" ht="14.25" customHeight="1">
      <c r="A154" s="271">
        <v>1</v>
      </c>
      <c r="B154" s="272">
        <v>44488</v>
      </c>
      <c r="C154" s="273"/>
      <c r="D154" s="274" t="s">
        <v>137</v>
      </c>
      <c r="E154" s="275" t="s">
        <v>870</v>
      </c>
      <c r="F154" s="276">
        <v>235.25</v>
      </c>
      <c r="G154" s="276">
        <v>198</v>
      </c>
      <c r="H154" s="275"/>
      <c r="I154" s="277" t="s">
        <v>824</v>
      </c>
      <c r="J154" s="278" t="s">
        <v>591</v>
      </c>
      <c r="K154" s="278"/>
      <c r="L154" s="279"/>
      <c r="M154" s="280"/>
      <c r="N154" s="278"/>
      <c r="O154" s="281"/>
      <c r="P154" s="278"/>
      <c r="Q154" s="246"/>
      <c r="R154" s="1" t="s">
        <v>589</v>
      </c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409">
        <v>2</v>
      </c>
      <c r="B155" s="410">
        <v>44651</v>
      </c>
      <c r="C155" s="411"/>
      <c r="D155" s="412" t="s">
        <v>437</v>
      </c>
      <c r="E155" s="413" t="s">
        <v>590</v>
      </c>
      <c r="F155" s="413">
        <v>379</v>
      </c>
      <c r="G155" s="413">
        <v>348</v>
      </c>
      <c r="H155" s="413">
        <v>406</v>
      </c>
      <c r="I155" s="413" t="s">
        <v>882</v>
      </c>
      <c r="J155" s="370" t="s">
        <v>938</v>
      </c>
      <c r="K155" s="370">
        <f t="shared" ref="K155" si="137">H155-F155</f>
        <v>27</v>
      </c>
      <c r="L155" s="371">
        <f t="shared" ref="L155" si="138">(F155*-0.7)/100</f>
        <v>-2.653</v>
      </c>
      <c r="M155" s="372">
        <f t="shared" ref="M155" si="139">(K155+L155)/F155</f>
        <v>6.4240105540897097E-2</v>
      </c>
      <c r="N155" s="370" t="s">
        <v>588</v>
      </c>
      <c r="O155" s="373">
        <v>44657</v>
      </c>
      <c r="P155" s="370">
        <f>VLOOKUP(D155,'MidCap Intra'!B86:C641,2,0)</f>
        <v>396.05</v>
      </c>
      <c r="Q155" s="246"/>
      <c r="R155" s="246" t="s">
        <v>589</v>
      </c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414">
        <v>3</v>
      </c>
      <c r="B156" s="415">
        <v>44658</v>
      </c>
      <c r="C156" s="416"/>
      <c r="D156" s="274" t="s">
        <v>415</v>
      </c>
      <c r="E156" s="417" t="s">
        <v>590</v>
      </c>
      <c r="F156" s="417" t="s">
        <v>943</v>
      </c>
      <c r="G156" s="417">
        <v>398</v>
      </c>
      <c r="H156" s="417"/>
      <c r="I156" s="417" t="s">
        <v>944</v>
      </c>
      <c r="J156" s="278" t="s">
        <v>591</v>
      </c>
      <c r="K156" s="278"/>
      <c r="L156" s="279"/>
      <c r="M156" s="280"/>
      <c r="N156" s="278"/>
      <c r="O156" s="281"/>
      <c r="P156" s="278"/>
      <c r="Q156" s="246"/>
      <c r="R156" s="246" t="s">
        <v>589</v>
      </c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ht="14.25" customHeight="1">
      <c r="A157" s="164"/>
      <c r="B157" s="141"/>
      <c r="C157" s="165"/>
      <c r="D157" s="100"/>
      <c r="E157" s="166"/>
      <c r="F157" s="166"/>
      <c r="G157" s="166"/>
      <c r="H157" s="166"/>
      <c r="I157" s="166"/>
      <c r="J157" s="166"/>
      <c r="K157" s="167"/>
      <c r="L157" s="168"/>
      <c r="M157" s="166"/>
      <c r="N157" s="169"/>
      <c r="O157" s="170"/>
      <c r="P157" s="170"/>
      <c r="R157" s="6"/>
      <c r="S157" s="41"/>
      <c r="T157" s="1"/>
      <c r="U157" s="1"/>
      <c r="V157" s="1"/>
      <c r="W157" s="1"/>
      <c r="X157" s="1"/>
      <c r="Y157" s="1"/>
      <c r="Z157" s="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</row>
    <row r="158" spans="1:38" ht="12.75" customHeight="1">
      <c r="A158" s="119" t="s">
        <v>592</v>
      </c>
      <c r="B158" s="119"/>
      <c r="C158" s="119"/>
      <c r="D158" s="119"/>
      <c r="E158" s="41"/>
      <c r="F158" s="127" t="s">
        <v>594</v>
      </c>
      <c r="G158" s="56"/>
      <c r="H158" s="56"/>
      <c r="I158" s="56"/>
      <c r="J158" s="6"/>
      <c r="K158" s="145"/>
      <c r="L158" s="146"/>
      <c r="M158" s="6"/>
      <c r="N158" s="109"/>
      <c r="O158" s="171"/>
      <c r="P158" s="1"/>
      <c r="Q158" s="1"/>
      <c r="R158" s="6"/>
      <c r="S158" s="1"/>
      <c r="T158" s="1"/>
      <c r="U158" s="1"/>
      <c r="V158" s="1"/>
      <c r="W158" s="1"/>
      <c r="X158" s="1"/>
      <c r="Y158" s="1"/>
    </row>
    <row r="159" spans="1:38" ht="12.75" customHeight="1">
      <c r="A159" s="126" t="s">
        <v>593</v>
      </c>
      <c r="B159" s="119"/>
      <c r="C159" s="119"/>
      <c r="D159" s="119"/>
      <c r="E159" s="6"/>
      <c r="F159" s="127" t="s">
        <v>596</v>
      </c>
      <c r="G159" s="6"/>
      <c r="H159" s="6" t="s">
        <v>815</v>
      </c>
      <c r="I159" s="6"/>
      <c r="J159" s="1"/>
      <c r="K159" s="6"/>
      <c r="L159" s="6"/>
      <c r="M159" s="6"/>
      <c r="N159" s="1"/>
      <c r="O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26"/>
      <c r="B160" s="119"/>
      <c r="C160" s="119"/>
      <c r="D160" s="119"/>
      <c r="E160" s="6"/>
      <c r="F160" s="127"/>
      <c r="G160" s="6"/>
      <c r="H160" s="6"/>
      <c r="I160" s="6"/>
      <c r="J160" s="1"/>
      <c r="K160" s="6"/>
      <c r="L160" s="6"/>
      <c r="M160" s="6"/>
      <c r="N160" s="1"/>
      <c r="O160" s="1"/>
      <c r="Q160" s="1"/>
      <c r="R160" s="56"/>
      <c r="S160" s="1"/>
      <c r="T160" s="1"/>
      <c r="U160" s="1"/>
      <c r="V160" s="1"/>
      <c r="W160" s="1"/>
      <c r="X160" s="1"/>
      <c r="Y160" s="1"/>
      <c r="Z160" s="1"/>
    </row>
    <row r="161" spans="1:38" ht="12.75" customHeight="1">
      <c r="A161" s="1"/>
      <c r="B161" s="134" t="s">
        <v>613</v>
      </c>
      <c r="C161" s="134"/>
      <c r="D161" s="134"/>
      <c r="E161" s="134"/>
      <c r="F161" s="135"/>
      <c r="G161" s="6"/>
      <c r="H161" s="6"/>
      <c r="I161" s="136"/>
      <c r="J161" s="137"/>
      <c r="K161" s="138"/>
      <c r="L161" s="137"/>
      <c r="M161" s="6"/>
      <c r="N161" s="1"/>
      <c r="O161" s="1"/>
      <c r="Q161" s="1"/>
      <c r="R161" s="56"/>
      <c r="S161" s="1"/>
      <c r="T161" s="1"/>
      <c r="U161" s="1"/>
      <c r="V161" s="1"/>
      <c r="W161" s="1"/>
      <c r="X161" s="1"/>
      <c r="Y161" s="1"/>
      <c r="Z161" s="1"/>
    </row>
    <row r="162" spans="1:38" ht="38.25" customHeight="1">
      <c r="A162" s="95" t="s">
        <v>16</v>
      </c>
      <c r="B162" s="96" t="s">
        <v>565</v>
      </c>
      <c r="C162" s="96"/>
      <c r="D162" s="97" t="s">
        <v>576</v>
      </c>
      <c r="E162" s="96" t="s">
        <v>577</v>
      </c>
      <c r="F162" s="96" t="s">
        <v>578</v>
      </c>
      <c r="G162" s="96" t="s">
        <v>598</v>
      </c>
      <c r="H162" s="96" t="s">
        <v>580</v>
      </c>
      <c r="I162" s="96" t="s">
        <v>581</v>
      </c>
      <c r="J162" s="172" t="s">
        <v>582</v>
      </c>
      <c r="K162" s="139" t="s">
        <v>599</v>
      </c>
      <c r="L162" s="149" t="s">
        <v>607</v>
      </c>
      <c r="M162" s="96" t="s">
        <v>608</v>
      </c>
      <c r="N162" s="140" t="s">
        <v>584</v>
      </c>
      <c r="O162" s="98" t="s">
        <v>585</v>
      </c>
      <c r="P162" s="96" t="s">
        <v>586</v>
      </c>
      <c r="Q162" s="97" t="s">
        <v>587</v>
      </c>
      <c r="R162" s="56"/>
      <c r="S162" s="1"/>
      <c r="T162" s="1"/>
      <c r="U162" s="1"/>
      <c r="V162" s="1"/>
      <c r="W162" s="1"/>
      <c r="X162" s="1"/>
      <c r="Y162" s="1"/>
      <c r="Z162" s="1"/>
    </row>
    <row r="163" spans="1:38" ht="14.25" customHeight="1">
      <c r="A163" s="101"/>
      <c r="B163" s="102"/>
      <c r="C163" s="173"/>
      <c r="D163" s="103"/>
      <c r="E163" s="104"/>
      <c r="F163" s="174"/>
      <c r="G163" s="101"/>
      <c r="H163" s="104"/>
      <c r="I163" s="105"/>
      <c r="J163" s="175"/>
      <c r="K163" s="175"/>
      <c r="L163" s="176"/>
      <c r="M163" s="99"/>
      <c r="N163" s="176"/>
      <c r="O163" s="177"/>
      <c r="P163" s="178"/>
      <c r="Q163" s="179"/>
      <c r="R163" s="144"/>
      <c r="S163" s="113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38" ht="14.25" customHeight="1">
      <c r="A164" s="101"/>
      <c r="B164" s="102"/>
      <c r="C164" s="173"/>
      <c r="D164" s="103"/>
      <c r="E164" s="104"/>
      <c r="F164" s="174"/>
      <c r="G164" s="101"/>
      <c r="H164" s="104"/>
      <c r="I164" s="105"/>
      <c r="J164" s="175"/>
      <c r="K164" s="175"/>
      <c r="L164" s="176"/>
      <c r="M164" s="99"/>
      <c r="N164" s="176"/>
      <c r="O164" s="177"/>
      <c r="P164" s="178"/>
      <c r="Q164" s="179"/>
      <c r="R164" s="144"/>
      <c r="S164" s="113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38" ht="14.25" customHeight="1">
      <c r="A165" s="101"/>
      <c r="B165" s="102"/>
      <c r="C165" s="173"/>
      <c r="D165" s="103"/>
      <c r="E165" s="104"/>
      <c r="F165" s="174"/>
      <c r="G165" s="101"/>
      <c r="H165" s="104"/>
      <c r="I165" s="105"/>
      <c r="J165" s="175"/>
      <c r="K165" s="175"/>
      <c r="L165" s="176"/>
      <c r="M165" s="99"/>
      <c r="N165" s="176"/>
      <c r="O165" s="177"/>
      <c r="P165" s="178"/>
      <c r="Q165" s="179"/>
      <c r="R165" s="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01"/>
      <c r="B166" s="102"/>
      <c r="C166" s="173"/>
      <c r="D166" s="103"/>
      <c r="E166" s="104"/>
      <c r="F166" s="175"/>
      <c r="G166" s="101"/>
      <c r="H166" s="104"/>
      <c r="I166" s="105"/>
      <c r="J166" s="175"/>
      <c r="K166" s="175"/>
      <c r="L166" s="176"/>
      <c r="M166" s="99"/>
      <c r="N166" s="176"/>
      <c r="O166" s="177"/>
      <c r="P166" s="178"/>
      <c r="Q166" s="179"/>
      <c r="R166" s="6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01"/>
      <c r="B167" s="102"/>
      <c r="C167" s="173"/>
      <c r="D167" s="103"/>
      <c r="E167" s="104"/>
      <c r="F167" s="175"/>
      <c r="G167" s="101"/>
      <c r="H167" s="104"/>
      <c r="I167" s="105"/>
      <c r="J167" s="175"/>
      <c r="K167" s="175"/>
      <c r="L167" s="176"/>
      <c r="M167" s="99"/>
      <c r="N167" s="176"/>
      <c r="O167" s="177"/>
      <c r="P167" s="178"/>
      <c r="Q167" s="179"/>
      <c r="R167" s="6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01"/>
      <c r="B168" s="102"/>
      <c r="C168" s="173"/>
      <c r="D168" s="103"/>
      <c r="E168" s="104"/>
      <c r="F168" s="174"/>
      <c r="G168" s="101"/>
      <c r="H168" s="104"/>
      <c r="I168" s="105"/>
      <c r="J168" s="175"/>
      <c r="K168" s="175"/>
      <c r="L168" s="176"/>
      <c r="M168" s="99"/>
      <c r="N168" s="176"/>
      <c r="O168" s="177"/>
      <c r="P168" s="178"/>
      <c r="Q168" s="179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01"/>
      <c r="B169" s="102"/>
      <c r="C169" s="173"/>
      <c r="D169" s="103"/>
      <c r="E169" s="104"/>
      <c r="F169" s="174"/>
      <c r="G169" s="101"/>
      <c r="H169" s="104"/>
      <c r="I169" s="105"/>
      <c r="J169" s="175"/>
      <c r="K169" s="175"/>
      <c r="L169" s="175"/>
      <c r="M169" s="175"/>
      <c r="N169" s="176"/>
      <c r="O169" s="180"/>
      <c r="P169" s="178"/>
      <c r="Q169" s="179"/>
      <c r="R169" s="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01"/>
      <c r="B170" s="102"/>
      <c r="C170" s="173"/>
      <c r="D170" s="103"/>
      <c r="E170" s="104"/>
      <c r="F170" s="175"/>
      <c r="G170" s="101"/>
      <c r="H170" s="104"/>
      <c r="I170" s="105"/>
      <c r="J170" s="175"/>
      <c r="K170" s="175"/>
      <c r="L170" s="176"/>
      <c r="M170" s="99"/>
      <c r="N170" s="176"/>
      <c r="O170" s="177"/>
      <c r="P170" s="178"/>
      <c r="Q170" s="179"/>
      <c r="R170" s="144"/>
      <c r="S170" s="113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01"/>
      <c r="B171" s="102"/>
      <c r="C171" s="173"/>
      <c r="D171" s="103"/>
      <c r="E171" s="104"/>
      <c r="F171" s="174"/>
      <c r="G171" s="101"/>
      <c r="H171" s="104"/>
      <c r="I171" s="105"/>
      <c r="J171" s="181"/>
      <c r="K171" s="181"/>
      <c r="L171" s="181"/>
      <c r="M171" s="181"/>
      <c r="N171" s="182"/>
      <c r="O171" s="177"/>
      <c r="P171" s="106"/>
      <c r="Q171" s="179"/>
      <c r="R171" s="144"/>
      <c r="S171" s="113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>
      <c r="A172" s="126"/>
      <c r="B172" s="119"/>
      <c r="C172" s="119"/>
      <c r="D172" s="119"/>
      <c r="E172" s="6"/>
      <c r="F172" s="127"/>
      <c r="G172" s="6"/>
      <c r="H172" s="6"/>
      <c r="I172" s="6"/>
      <c r="J172" s="1"/>
      <c r="K172" s="6"/>
      <c r="L172" s="6"/>
      <c r="M172" s="6"/>
      <c r="N172" s="1"/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126"/>
      <c r="B173" s="119"/>
      <c r="C173" s="119"/>
      <c r="D173" s="119"/>
      <c r="E173" s="6"/>
      <c r="F173" s="127"/>
      <c r="G173" s="56"/>
      <c r="H173" s="41"/>
      <c r="I173" s="56"/>
      <c r="J173" s="6"/>
      <c r="K173" s="145"/>
      <c r="L173" s="146"/>
      <c r="M173" s="6"/>
      <c r="N173" s="109"/>
      <c r="O173" s="147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56"/>
      <c r="B174" s="108"/>
      <c r="C174" s="108"/>
      <c r="D174" s="41"/>
      <c r="E174" s="56"/>
      <c r="F174" s="56"/>
      <c r="G174" s="56"/>
      <c r="H174" s="41"/>
      <c r="I174" s="56"/>
      <c r="J174" s="6"/>
      <c r="K174" s="145"/>
      <c r="L174" s="146"/>
      <c r="M174" s="6"/>
      <c r="N174" s="109"/>
      <c r="O174" s="147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41"/>
      <c r="B175" s="183" t="s">
        <v>614</v>
      </c>
      <c r="C175" s="183"/>
      <c r="D175" s="183"/>
      <c r="E175" s="183"/>
      <c r="F175" s="6"/>
      <c r="G175" s="6"/>
      <c r="H175" s="137"/>
      <c r="I175" s="6"/>
      <c r="J175" s="137"/>
      <c r="K175" s="138"/>
      <c r="L175" s="6"/>
      <c r="M175" s="6"/>
      <c r="N175" s="1"/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38.25" customHeight="1">
      <c r="A176" s="95" t="s">
        <v>16</v>
      </c>
      <c r="B176" s="96" t="s">
        <v>565</v>
      </c>
      <c r="C176" s="96"/>
      <c r="D176" s="97" t="s">
        <v>576</v>
      </c>
      <c r="E176" s="96" t="s">
        <v>577</v>
      </c>
      <c r="F176" s="96" t="s">
        <v>578</v>
      </c>
      <c r="G176" s="96" t="s">
        <v>615</v>
      </c>
      <c r="H176" s="96" t="s">
        <v>616</v>
      </c>
      <c r="I176" s="96" t="s">
        <v>581</v>
      </c>
      <c r="J176" s="184" t="s">
        <v>582</v>
      </c>
      <c r="K176" s="96" t="s">
        <v>583</v>
      </c>
      <c r="L176" s="96" t="s">
        <v>617</v>
      </c>
      <c r="M176" s="96" t="s">
        <v>586</v>
      </c>
      <c r="N176" s="97" t="s">
        <v>587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</v>
      </c>
      <c r="B177" s="186">
        <v>41579</v>
      </c>
      <c r="C177" s="186"/>
      <c r="D177" s="187" t="s">
        <v>618</v>
      </c>
      <c r="E177" s="188" t="s">
        <v>619</v>
      </c>
      <c r="F177" s="189">
        <v>82</v>
      </c>
      <c r="G177" s="188" t="s">
        <v>620</v>
      </c>
      <c r="H177" s="188">
        <v>100</v>
      </c>
      <c r="I177" s="190">
        <v>100</v>
      </c>
      <c r="J177" s="191" t="s">
        <v>621</v>
      </c>
      <c r="K177" s="192">
        <f t="shared" ref="K177:K229" si="140">H177-F177</f>
        <v>18</v>
      </c>
      <c r="L177" s="193">
        <f t="shared" ref="L177:L229" si="141">K177/F177</f>
        <v>0.21951219512195122</v>
      </c>
      <c r="M177" s="188" t="s">
        <v>588</v>
      </c>
      <c r="N177" s="194">
        <v>42657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2</v>
      </c>
      <c r="B178" s="186">
        <v>41794</v>
      </c>
      <c r="C178" s="186"/>
      <c r="D178" s="187" t="s">
        <v>622</v>
      </c>
      <c r="E178" s="188" t="s">
        <v>590</v>
      </c>
      <c r="F178" s="189">
        <v>257</v>
      </c>
      <c r="G178" s="188" t="s">
        <v>620</v>
      </c>
      <c r="H178" s="188">
        <v>300</v>
      </c>
      <c r="I178" s="190">
        <v>300</v>
      </c>
      <c r="J178" s="191" t="s">
        <v>621</v>
      </c>
      <c r="K178" s="192">
        <f t="shared" si="140"/>
        <v>43</v>
      </c>
      <c r="L178" s="193">
        <f t="shared" si="141"/>
        <v>0.16731517509727625</v>
      </c>
      <c r="M178" s="188" t="s">
        <v>588</v>
      </c>
      <c r="N178" s="194">
        <v>41822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3</v>
      </c>
      <c r="B179" s="186">
        <v>41828</v>
      </c>
      <c r="C179" s="186"/>
      <c r="D179" s="187" t="s">
        <v>623</v>
      </c>
      <c r="E179" s="188" t="s">
        <v>590</v>
      </c>
      <c r="F179" s="189">
        <v>393</v>
      </c>
      <c r="G179" s="188" t="s">
        <v>620</v>
      </c>
      <c r="H179" s="188">
        <v>468</v>
      </c>
      <c r="I179" s="190">
        <v>468</v>
      </c>
      <c r="J179" s="191" t="s">
        <v>621</v>
      </c>
      <c r="K179" s="192">
        <f t="shared" si="140"/>
        <v>75</v>
      </c>
      <c r="L179" s="193">
        <f t="shared" si="141"/>
        <v>0.19083969465648856</v>
      </c>
      <c r="M179" s="188" t="s">
        <v>588</v>
      </c>
      <c r="N179" s="194">
        <v>41863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4</v>
      </c>
      <c r="B180" s="186">
        <v>41857</v>
      </c>
      <c r="C180" s="186"/>
      <c r="D180" s="187" t="s">
        <v>624</v>
      </c>
      <c r="E180" s="188" t="s">
        <v>590</v>
      </c>
      <c r="F180" s="189">
        <v>205</v>
      </c>
      <c r="G180" s="188" t="s">
        <v>620</v>
      </c>
      <c r="H180" s="188">
        <v>275</v>
      </c>
      <c r="I180" s="190">
        <v>250</v>
      </c>
      <c r="J180" s="191" t="s">
        <v>621</v>
      </c>
      <c r="K180" s="192">
        <f t="shared" si="140"/>
        <v>70</v>
      </c>
      <c r="L180" s="193">
        <f t="shared" si="141"/>
        <v>0.34146341463414637</v>
      </c>
      <c r="M180" s="188" t="s">
        <v>588</v>
      </c>
      <c r="N180" s="194">
        <v>41962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5</v>
      </c>
      <c r="B181" s="186">
        <v>41886</v>
      </c>
      <c r="C181" s="186"/>
      <c r="D181" s="187" t="s">
        <v>625</v>
      </c>
      <c r="E181" s="188" t="s">
        <v>590</v>
      </c>
      <c r="F181" s="189">
        <v>162</v>
      </c>
      <c r="G181" s="188" t="s">
        <v>620</v>
      </c>
      <c r="H181" s="188">
        <v>190</v>
      </c>
      <c r="I181" s="190">
        <v>190</v>
      </c>
      <c r="J181" s="191" t="s">
        <v>621</v>
      </c>
      <c r="K181" s="192">
        <f t="shared" si="140"/>
        <v>28</v>
      </c>
      <c r="L181" s="193">
        <f t="shared" si="141"/>
        <v>0.1728395061728395</v>
      </c>
      <c r="M181" s="188" t="s">
        <v>588</v>
      </c>
      <c r="N181" s="194">
        <v>42006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6</v>
      </c>
      <c r="B182" s="186">
        <v>41886</v>
      </c>
      <c r="C182" s="186"/>
      <c r="D182" s="187" t="s">
        <v>626</v>
      </c>
      <c r="E182" s="188" t="s">
        <v>590</v>
      </c>
      <c r="F182" s="189">
        <v>75</v>
      </c>
      <c r="G182" s="188" t="s">
        <v>620</v>
      </c>
      <c r="H182" s="188">
        <v>91.5</v>
      </c>
      <c r="I182" s="190" t="s">
        <v>627</v>
      </c>
      <c r="J182" s="191" t="s">
        <v>628</v>
      </c>
      <c r="K182" s="192">
        <f t="shared" si="140"/>
        <v>16.5</v>
      </c>
      <c r="L182" s="193">
        <f t="shared" si="141"/>
        <v>0.22</v>
      </c>
      <c r="M182" s="188" t="s">
        <v>588</v>
      </c>
      <c r="N182" s="194">
        <v>41954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7</v>
      </c>
      <c r="B183" s="186">
        <v>41913</v>
      </c>
      <c r="C183" s="186"/>
      <c r="D183" s="187" t="s">
        <v>629</v>
      </c>
      <c r="E183" s="188" t="s">
        <v>590</v>
      </c>
      <c r="F183" s="189">
        <v>850</v>
      </c>
      <c r="G183" s="188" t="s">
        <v>620</v>
      </c>
      <c r="H183" s="188">
        <v>982.5</v>
      </c>
      <c r="I183" s="190">
        <v>1050</v>
      </c>
      <c r="J183" s="191" t="s">
        <v>630</v>
      </c>
      <c r="K183" s="192">
        <f t="shared" si="140"/>
        <v>132.5</v>
      </c>
      <c r="L183" s="193">
        <f t="shared" si="141"/>
        <v>0.15588235294117647</v>
      </c>
      <c r="M183" s="188" t="s">
        <v>588</v>
      </c>
      <c r="N183" s="194">
        <v>42039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8</v>
      </c>
      <c r="B184" s="186">
        <v>41913</v>
      </c>
      <c r="C184" s="186"/>
      <c r="D184" s="187" t="s">
        <v>631</v>
      </c>
      <c r="E184" s="188" t="s">
        <v>590</v>
      </c>
      <c r="F184" s="189">
        <v>475</v>
      </c>
      <c r="G184" s="188" t="s">
        <v>620</v>
      </c>
      <c r="H184" s="188">
        <v>515</v>
      </c>
      <c r="I184" s="190">
        <v>600</v>
      </c>
      <c r="J184" s="191" t="s">
        <v>632</v>
      </c>
      <c r="K184" s="192">
        <f t="shared" si="140"/>
        <v>40</v>
      </c>
      <c r="L184" s="193">
        <f t="shared" si="141"/>
        <v>8.4210526315789472E-2</v>
      </c>
      <c r="M184" s="188" t="s">
        <v>588</v>
      </c>
      <c r="N184" s="194">
        <v>41939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9</v>
      </c>
      <c r="B185" s="186">
        <v>41913</v>
      </c>
      <c r="C185" s="186"/>
      <c r="D185" s="187" t="s">
        <v>633</v>
      </c>
      <c r="E185" s="188" t="s">
        <v>590</v>
      </c>
      <c r="F185" s="189">
        <v>86</v>
      </c>
      <c r="G185" s="188" t="s">
        <v>620</v>
      </c>
      <c r="H185" s="188">
        <v>99</v>
      </c>
      <c r="I185" s="190">
        <v>140</v>
      </c>
      <c r="J185" s="191" t="s">
        <v>634</v>
      </c>
      <c r="K185" s="192">
        <f t="shared" si="140"/>
        <v>13</v>
      </c>
      <c r="L185" s="193">
        <f t="shared" si="141"/>
        <v>0.15116279069767441</v>
      </c>
      <c r="M185" s="188" t="s">
        <v>588</v>
      </c>
      <c r="N185" s="194">
        <v>41939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10</v>
      </c>
      <c r="B186" s="186">
        <v>41926</v>
      </c>
      <c r="C186" s="186"/>
      <c r="D186" s="187" t="s">
        <v>635</v>
      </c>
      <c r="E186" s="188" t="s">
        <v>590</v>
      </c>
      <c r="F186" s="189">
        <v>496.6</v>
      </c>
      <c r="G186" s="188" t="s">
        <v>620</v>
      </c>
      <c r="H186" s="188">
        <v>621</v>
      </c>
      <c r="I186" s="190">
        <v>580</v>
      </c>
      <c r="J186" s="191" t="s">
        <v>621</v>
      </c>
      <c r="K186" s="192">
        <f t="shared" si="140"/>
        <v>124.39999999999998</v>
      </c>
      <c r="L186" s="193">
        <f t="shared" si="141"/>
        <v>0.25050342327829234</v>
      </c>
      <c r="M186" s="188" t="s">
        <v>588</v>
      </c>
      <c r="N186" s="194">
        <v>42605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11</v>
      </c>
      <c r="B187" s="186">
        <v>41926</v>
      </c>
      <c r="C187" s="186"/>
      <c r="D187" s="187" t="s">
        <v>636</v>
      </c>
      <c r="E187" s="188" t="s">
        <v>590</v>
      </c>
      <c r="F187" s="189">
        <v>2481.9</v>
      </c>
      <c r="G187" s="188" t="s">
        <v>620</v>
      </c>
      <c r="H187" s="188">
        <v>2840</v>
      </c>
      <c r="I187" s="190">
        <v>2870</v>
      </c>
      <c r="J187" s="191" t="s">
        <v>637</v>
      </c>
      <c r="K187" s="192">
        <f t="shared" si="140"/>
        <v>358.09999999999991</v>
      </c>
      <c r="L187" s="193">
        <f t="shared" si="141"/>
        <v>0.14428462065353154</v>
      </c>
      <c r="M187" s="188" t="s">
        <v>588</v>
      </c>
      <c r="N187" s="194">
        <v>42017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12</v>
      </c>
      <c r="B188" s="186">
        <v>41928</v>
      </c>
      <c r="C188" s="186"/>
      <c r="D188" s="187" t="s">
        <v>638</v>
      </c>
      <c r="E188" s="188" t="s">
        <v>590</v>
      </c>
      <c r="F188" s="189">
        <v>84.5</v>
      </c>
      <c r="G188" s="188" t="s">
        <v>620</v>
      </c>
      <c r="H188" s="188">
        <v>93</v>
      </c>
      <c r="I188" s="190">
        <v>110</v>
      </c>
      <c r="J188" s="191" t="s">
        <v>639</v>
      </c>
      <c r="K188" s="192">
        <f t="shared" si="140"/>
        <v>8.5</v>
      </c>
      <c r="L188" s="193">
        <f t="shared" si="141"/>
        <v>0.10059171597633136</v>
      </c>
      <c r="M188" s="188" t="s">
        <v>588</v>
      </c>
      <c r="N188" s="194">
        <v>41939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13</v>
      </c>
      <c r="B189" s="186">
        <v>41928</v>
      </c>
      <c r="C189" s="186"/>
      <c r="D189" s="187" t="s">
        <v>640</v>
      </c>
      <c r="E189" s="188" t="s">
        <v>590</v>
      </c>
      <c r="F189" s="189">
        <v>401</v>
      </c>
      <c r="G189" s="188" t="s">
        <v>620</v>
      </c>
      <c r="H189" s="188">
        <v>428</v>
      </c>
      <c r="I189" s="190">
        <v>450</v>
      </c>
      <c r="J189" s="191" t="s">
        <v>641</v>
      </c>
      <c r="K189" s="192">
        <f t="shared" si="140"/>
        <v>27</v>
      </c>
      <c r="L189" s="193">
        <f t="shared" si="141"/>
        <v>6.7331670822942641E-2</v>
      </c>
      <c r="M189" s="188" t="s">
        <v>588</v>
      </c>
      <c r="N189" s="194">
        <v>42020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14</v>
      </c>
      <c r="B190" s="186">
        <v>41928</v>
      </c>
      <c r="C190" s="186"/>
      <c r="D190" s="187" t="s">
        <v>642</v>
      </c>
      <c r="E190" s="188" t="s">
        <v>590</v>
      </c>
      <c r="F190" s="189">
        <v>101</v>
      </c>
      <c r="G190" s="188" t="s">
        <v>620</v>
      </c>
      <c r="H190" s="188">
        <v>112</v>
      </c>
      <c r="I190" s="190">
        <v>120</v>
      </c>
      <c r="J190" s="191" t="s">
        <v>643</v>
      </c>
      <c r="K190" s="192">
        <f t="shared" si="140"/>
        <v>11</v>
      </c>
      <c r="L190" s="193">
        <f t="shared" si="141"/>
        <v>0.10891089108910891</v>
      </c>
      <c r="M190" s="188" t="s">
        <v>588</v>
      </c>
      <c r="N190" s="194">
        <v>41939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15</v>
      </c>
      <c r="B191" s="186">
        <v>41954</v>
      </c>
      <c r="C191" s="186"/>
      <c r="D191" s="187" t="s">
        <v>644</v>
      </c>
      <c r="E191" s="188" t="s">
        <v>590</v>
      </c>
      <c r="F191" s="189">
        <v>59</v>
      </c>
      <c r="G191" s="188" t="s">
        <v>620</v>
      </c>
      <c r="H191" s="188">
        <v>76</v>
      </c>
      <c r="I191" s="190">
        <v>76</v>
      </c>
      <c r="J191" s="191" t="s">
        <v>621</v>
      </c>
      <c r="K191" s="192">
        <f t="shared" si="140"/>
        <v>17</v>
      </c>
      <c r="L191" s="193">
        <f t="shared" si="141"/>
        <v>0.28813559322033899</v>
      </c>
      <c r="M191" s="188" t="s">
        <v>588</v>
      </c>
      <c r="N191" s="194">
        <v>43032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16</v>
      </c>
      <c r="B192" s="186">
        <v>41954</v>
      </c>
      <c r="C192" s="186"/>
      <c r="D192" s="187" t="s">
        <v>633</v>
      </c>
      <c r="E192" s="188" t="s">
        <v>590</v>
      </c>
      <c r="F192" s="189">
        <v>99</v>
      </c>
      <c r="G192" s="188" t="s">
        <v>620</v>
      </c>
      <c r="H192" s="188">
        <v>120</v>
      </c>
      <c r="I192" s="190">
        <v>120</v>
      </c>
      <c r="J192" s="191" t="s">
        <v>601</v>
      </c>
      <c r="K192" s="192">
        <f t="shared" si="140"/>
        <v>21</v>
      </c>
      <c r="L192" s="193">
        <f t="shared" si="141"/>
        <v>0.21212121212121213</v>
      </c>
      <c r="M192" s="188" t="s">
        <v>588</v>
      </c>
      <c r="N192" s="194">
        <v>41960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17</v>
      </c>
      <c r="B193" s="186">
        <v>41956</v>
      </c>
      <c r="C193" s="186"/>
      <c r="D193" s="187" t="s">
        <v>645</v>
      </c>
      <c r="E193" s="188" t="s">
        <v>590</v>
      </c>
      <c r="F193" s="189">
        <v>22</v>
      </c>
      <c r="G193" s="188" t="s">
        <v>620</v>
      </c>
      <c r="H193" s="188">
        <v>33.549999999999997</v>
      </c>
      <c r="I193" s="190">
        <v>32</v>
      </c>
      <c r="J193" s="191" t="s">
        <v>646</v>
      </c>
      <c r="K193" s="192">
        <f t="shared" si="140"/>
        <v>11.549999999999997</v>
      </c>
      <c r="L193" s="193">
        <f t="shared" si="141"/>
        <v>0.52499999999999991</v>
      </c>
      <c r="M193" s="188" t="s">
        <v>588</v>
      </c>
      <c r="N193" s="194">
        <v>42188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18</v>
      </c>
      <c r="B194" s="186">
        <v>41976</v>
      </c>
      <c r="C194" s="186"/>
      <c r="D194" s="187" t="s">
        <v>647</v>
      </c>
      <c r="E194" s="188" t="s">
        <v>590</v>
      </c>
      <c r="F194" s="189">
        <v>440</v>
      </c>
      <c r="G194" s="188" t="s">
        <v>620</v>
      </c>
      <c r="H194" s="188">
        <v>520</v>
      </c>
      <c r="I194" s="190">
        <v>520</v>
      </c>
      <c r="J194" s="191" t="s">
        <v>648</v>
      </c>
      <c r="K194" s="192">
        <f t="shared" si="140"/>
        <v>80</v>
      </c>
      <c r="L194" s="193">
        <f t="shared" si="141"/>
        <v>0.18181818181818182</v>
      </c>
      <c r="M194" s="188" t="s">
        <v>588</v>
      </c>
      <c r="N194" s="194">
        <v>42208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19</v>
      </c>
      <c r="B195" s="186">
        <v>41976</v>
      </c>
      <c r="C195" s="186"/>
      <c r="D195" s="187" t="s">
        <v>649</v>
      </c>
      <c r="E195" s="188" t="s">
        <v>590</v>
      </c>
      <c r="F195" s="189">
        <v>360</v>
      </c>
      <c r="G195" s="188" t="s">
        <v>620</v>
      </c>
      <c r="H195" s="188">
        <v>427</v>
      </c>
      <c r="I195" s="190">
        <v>425</v>
      </c>
      <c r="J195" s="191" t="s">
        <v>650</v>
      </c>
      <c r="K195" s="192">
        <f t="shared" si="140"/>
        <v>67</v>
      </c>
      <c r="L195" s="193">
        <f t="shared" si="141"/>
        <v>0.18611111111111112</v>
      </c>
      <c r="M195" s="188" t="s">
        <v>588</v>
      </c>
      <c r="N195" s="194">
        <v>42058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20</v>
      </c>
      <c r="B196" s="186">
        <v>42012</v>
      </c>
      <c r="C196" s="186"/>
      <c r="D196" s="187" t="s">
        <v>651</v>
      </c>
      <c r="E196" s="188" t="s">
        <v>590</v>
      </c>
      <c r="F196" s="189">
        <v>360</v>
      </c>
      <c r="G196" s="188" t="s">
        <v>620</v>
      </c>
      <c r="H196" s="188">
        <v>455</v>
      </c>
      <c r="I196" s="190">
        <v>420</v>
      </c>
      <c r="J196" s="191" t="s">
        <v>652</v>
      </c>
      <c r="K196" s="192">
        <f t="shared" si="140"/>
        <v>95</v>
      </c>
      <c r="L196" s="193">
        <f t="shared" si="141"/>
        <v>0.2638888888888889</v>
      </c>
      <c r="M196" s="188" t="s">
        <v>588</v>
      </c>
      <c r="N196" s="194">
        <v>42024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21</v>
      </c>
      <c r="B197" s="186">
        <v>42012</v>
      </c>
      <c r="C197" s="186"/>
      <c r="D197" s="187" t="s">
        <v>653</v>
      </c>
      <c r="E197" s="188" t="s">
        <v>590</v>
      </c>
      <c r="F197" s="189">
        <v>130</v>
      </c>
      <c r="G197" s="188"/>
      <c r="H197" s="188">
        <v>175.5</v>
      </c>
      <c r="I197" s="190">
        <v>165</v>
      </c>
      <c r="J197" s="191" t="s">
        <v>654</v>
      </c>
      <c r="K197" s="192">
        <f t="shared" si="140"/>
        <v>45.5</v>
      </c>
      <c r="L197" s="193">
        <f t="shared" si="141"/>
        <v>0.35</v>
      </c>
      <c r="M197" s="188" t="s">
        <v>588</v>
      </c>
      <c r="N197" s="194">
        <v>43088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22</v>
      </c>
      <c r="B198" s="186">
        <v>42040</v>
      </c>
      <c r="C198" s="186"/>
      <c r="D198" s="187" t="s">
        <v>381</v>
      </c>
      <c r="E198" s="188" t="s">
        <v>619</v>
      </c>
      <c r="F198" s="189">
        <v>98</v>
      </c>
      <c r="G198" s="188"/>
      <c r="H198" s="188">
        <v>120</v>
      </c>
      <c r="I198" s="190">
        <v>120</v>
      </c>
      <c r="J198" s="191" t="s">
        <v>621</v>
      </c>
      <c r="K198" s="192">
        <f t="shared" si="140"/>
        <v>22</v>
      </c>
      <c r="L198" s="193">
        <f t="shared" si="141"/>
        <v>0.22448979591836735</v>
      </c>
      <c r="M198" s="188" t="s">
        <v>588</v>
      </c>
      <c r="N198" s="194">
        <v>42753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23</v>
      </c>
      <c r="B199" s="186">
        <v>42040</v>
      </c>
      <c r="C199" s="186"/>
      <c r="D199" s="187" t="s">
        <v>655</v>
      </c>
      <c r="E199" s="188" t="s">
        <v>619</v>
      </c>
      <c r="F199" s="189">
        <v>196</v>
      </c>
      <c r="G199" s="188"/>
      <c r="H199" s="188">
        <v>262</v>
      </c>
      <c r="I199" s="190">
        <v>255</v>
      </c>
      <c r="J199" s="191" t="s">
        <v>621</v>
      </c>
      <c r="K199" s="192">
        <f t="shared" si="140"/>
        <v>66</v>
      </c>
      <c r="L199" s="193">
        <f t="shared" si="141"/>
        <v>0.33673469387755101</v>
      </c>
      <c r="M199" s="188" t="s">
        <v>588</v>
      </c>
      <c r="N199" s="194">
        <v>42599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24</v>
      </c>
      <c r="B200" s="196">
        <v>42067</v>
      </c>
      <c r="C200" s="196"/>
      <c r="D200" s="197" t="s">
        <v>380</v>
      </c>
      <c r="E200" s="198" t="s">
        <v>619</v>
      </c>
      <c r="F200" s="199">
        <v>235</v>
      </c>
      <c r="G200" s="199"/>
      <c r="H200" s="200">
        <v>77</v>
      </c>
      <c r="I200" s="200" t="s">
        <v>656</v>
      </c>
      <c r="J200" s="201" t="s">
        <v>657</v>
      </c>
      <c r="K200" s="202">
        <f t="shared" si="140"/>
        <v>-158</v>
      </c>
      <c r="L200" s="203">
        <f t="shared" si="141"/>
        <v>-0.67234042553191486</v>
      </c>
      <c r="M200" s="199" t="s">
        <v>600</v>
      </c>
      <c r="N200" s="196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25</v>
      </c>
      <c r="B201" s="186">
        <v>42067</v>
      </c>
      <c r="C201" s="186"/>
      <c r="D201" s="187" t="s">
        <v>658</v>
      </c>
      <c r="E201" s="188" t="s">
        <v>619</v>
      </c>
      <c r="F201" s="189">
        <v>185</v>
      </c>
      <c r="G201" s="188"/>
      <c r="H201" s="188">
        <v>224</v>
      </c>
      <c r="I201" s="190" t="s">
        <v>659</v>
      </c>
      <c r="J201" s="191" t="s">
        <v>621</v>
      </c>
      <c r="K201" s="192">
        <f t="shared" si="140"/>
        <v>39</v>
      </c>
      <c r="L201" s="193">
        <f t="shared" si="141"/>
        <v>0.21081081081081082</v>
      </c>
      <c r="M201" s="188" t="s">
        <v>588</v>
      </c>
      <c r="N201" s="194">
        <v>42647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5">
        <v>26</v>
      </c>
      <c r="B202" s="196">
        <v>42090</v>
      </c>
      <c r="C202" s="196"/>
      <c r="D202" s="204" t="s">
        <v>660</v>
      </c>
      <c r="E202" s="199" t="s">
        <v>619</v>
      </c>
      <c r="F202" s="199">
        <v>49.5</v>
      </c>
      <c r="G202" s="200"/>
      <c r="H202" s="200">
        <v>15.85</v>
      </c>
      <c r="I202" s="200">
        <v>67</v>
      </c>
      <c r="J202" s="201" t="s">
        <v>661</v>
      </c>
      <c r="K202" s="200">
        <f t="shared" si="140"/>
        <v>-33.65</v>
      </c>
      <c r="L202" s="205">
        <f t="shared" si="141"/>
        <v>-0.67979797979797973</v>
      </c>
      <c r="M202" s="199" t="s">
        <v>600</v>
      </c>
      <c r="N202" s="206">
        <v>43627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27</v>
      </c>
      <c r="B203" s="186">
        <v>42093</v>
      </c>
      <c r="C203" s="186"/>
      <c r="D203" s="187" t="s">
        <v>662</v>
      </c>
      <c r="E203" s="188" t="s">
        <v>619</v>
      </c>
      <c r="F203" s="189">
        <v>183.5</v>
      </c>
      <c r="G203" s="188"/>
      <c r="H203" s="188">
        <v>219</v>
      </c>
      <c r="I203" s="190">
        <v>218</v>
      </c>
      <c r="J203" s="191" t="s">
        <v>663</v>
      </c>
      <c r="K203" s="192">
        <f t="shared" si="140"/>
        <v>35.5</v>
      </c>
      <c r="L203" s="193">
        <f t="shared" si="141"/>
        <v>0.19346049046321526</v>
      </c>
      <c r="M203" s="188" t="s">
        <v>588</v>
      </c>
      <c r="N203" s="194">
        <v>42103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28</v>
      </c>
      <c r="B204" s="186">
        <v>42114</v>
      </c>
      <c r="C204" s="186"/>
      <c r="D204" s="187" t="s">
        <v>664</v>
      </c>
      <c r="E204" s="188" t="s">
        <v>619</v>
      </c>
      <c r="F204" s="189">
        <f>(227+237)/2</f>
        <v>232</v>
      </c>
      <c r="G204" s="188"/>
      <c r="H204" s="188">
        <v>298</v>
      </c>
      <c r="I204" s="190">
        <v>298</v>
      </c>
      <c r="J204" s="191" t="s">
        <v>621</v>
      </c>
      <c r="K204" s="192">
        <f t="shared" si="140"/>
        <v>66</v>
      </c>
      <c r="L204" s="193">
        <f t="shared" si="141"/>
        <v>0.28448275862068967</v>
      </c>
      <c r="M204" s="188" t="s">
        <v>588</v>
      </c>
      <c r="N204" s="194">
        <v>42823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29</v>
      </c>
      <c r="B205" s="186">
        <v>42128</v>
      </c>
      <c r="C205" s="186"/>
      <c r="D205" s="187" t="s">
        <v>665</v>
      </c>
      <c r="E205" s="188" t="s">
        <v>590</v>
      </c>
      <c r="F205" s="189">
        <v>385</v>
      </c>
      <c r="G205" s="188"/>
      <c r="H205" s="188">
        <f>212.5+331</f>
        <v>543.5</v>
      </c>
      <c r="I205" s="190">
        <v>510</v>
      </c>
      <c r="J205" s="191" t="s">
        <v>666</v>
      </c>
      <c r="K205" s="192">
        <f t="shared" si="140"/>
        <v>158.5</v>
      </c>
      <c r="L205" s="193">
        <f t="shared" si="141"/>
        <v>0.41168831168831171</v>
      </c>
      <c r="M205" s="188" t="s">
        <v>588</v>
      </c>
      <c r="N205" s="194">
        <v>42235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30</v>
      </c>
      <c r="B206" s="186">
        <v>42128</v>
      </c>
      <c r="C206" s="186"/>
      <c r="D206" s="187" t="s">
        <v>667</v>
      </c>
      <c r="E206" s="188" t="s">
        <v>590</v>
      </c>
      <c r="F206" s="189">
        <v>115.5</v>
      </c>
      <c r="G206" s="188"/>
      <c r="H206" s="188">
        <v>146</v>
      </c>
      <c r="I206" s="190">
        <v>142</v>
      </c>
      <c r="J206" s="191" t="s">
        <v>668</v>
      </c>
      <c r="K206" s="192">
        <f t="shared" si="140"/>
        <v>30.5</v>
      </c>
      <c r="L206" s="193">
        <f t="shared" si="141"/>
        <v>0.26406926406926406</v>
      </c>
      <c r="M206" s="188" t="s">
        <v>588</v>
      </c>
      <c r="N206" s="194">
        <v>42202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31</v>
      </c>
      <c r="B207" s="186">
        <v>42151</v>
      </c>
      <c r="C207" s="186"/>
      <c r="D207" s="187" t="s">
        <v>669</v>
      </c>
      <c r="E207" s="188" t="s">
        <v>590</v>
      </c>
      <c r="F207" s="189">
        <v>237.5</v>
      </c>
      <c r="G207" s="188"/>
      <c r="H207" s="188">
        <v>279.5</v>
      </c>
      <c r="I207" s="190">
        <v>278</v>
      </c>
      <c r="J207" s="191" t="s">
        <v>621</v>
      </c>
      <c r="K207" s="192">
        <f t="shared" si="140"/>
        <v>42</v>
      </c>
      <c r="L207" s="193">
        <f t="shared" si="141"/>
        <v>0.17684210526315788</v>
      </c>
      <c r="M207" s="188" t="s">
        <v>588</v>
      </c>
      <c r="N207" s="194">
        <v>42222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32</v>
      </c>
      <c r="B208" s="186">
        <v>42174</v>
      </c>
      <c r="C208" s="186"/>
      <c r="D208" s="187" t="s">
        <v>640</v>
      </c>
      <c r="E208" s="188" t="s">
        <v>619</v>
      </c>
      <c r="F208" s="189">
        <v>340</v>
      </c>
      <c r="G208" s="188"/>
      <c r="H208" s="188">
        <v>448</v>
      </c>
      <c r="I208" s="190">
        <v>448</v>
      </c>
      <c r="J208" s="191" t="s">
        <v>621</v>
      </c>
      <c r="K208" s="192">
        <f t="shared" si="140"/>
        <v>108</v>
      </c>
      <c r="L208" s="193">
        <f t="shared" si="141"/>
        <v>0.31764705882352939</v>
      </c>
      <c r="M208" s="188" t="s">
        <v>588</v>
      </c>
      <c r="N208" s="194">
        <v>43018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33</v>
      </c>
      <c r="B209" s="186">
        <v>42191</v>
      </c>
      <c r="C209" s="186"/>
      <c r="D209" s="187" t="s">
        <v>670</v>
      </c>
      <c r="E209" s="188" t="s">
        <v>619</v>
      </c>
      <c r="F209" s="189">
        <v>390</v>
      </c>
      <c r="G209" s="188"/>
      <c r="H209" s="188">
        <v>460</v>
      </c>
      <c r="I209" s="190">
        <v>460</v>
      </c>
      <c r="J209" s="191" t="s">
        <v>621</v>
      </c>
      <c r="K209" s="192">
        <f t="shared" si="140"/>
        <v>70</v>
      </c>
      <c r="L209" s="193">
        <f t="shared" si="141"/>
        <v>0.17948717948717949</v>
      </c>
      <c r="M209" s="188" t="s">
        <v>588</v>
      </c>
      <c r="N209" s="194">
        <v>42478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5">
        <v>34</v>
      </c>
      <c r="B210" s="196">
        <v>42195</v>
      </c>
      <c r="C210" s="196"/>
      <c r="D210" s="197" t="s">
        <v>671</v>
      </c>
      <c r="E210" s="198" t="s">
        <v>619</v>
      </c>
      <c r="F210" s="199">
        <v>122.5</v>
      </c>
      <c r="G210" s="199"/>
      <c r="H210" s="200">
        <v>61</v>
      </c>
      <c r="I210" s="200">
        <v>172</v>
      </c>
      <c r="J210" s="201" t="s">
        <v>672</v>
      </c>
      <c r="K210" s="202">
        <f t="shared" si="140"/>
        <v>-61.5</v>
      </c>
      <c r="L210" s="203">
        <f t="shared" si="141"/>
        <v>-0.50204081632653064</v>
      </c>
      <c r="M210" s="199" t="s">
        <v>600</v>
      </c>
      <c r="N210" s="196">
        <v>43333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35</v>
      </c>
      <c r="B211" s="186">
        <v>42219</v>
      </c>
      <c r="C211" s="186"/>
      <c r="D211" s="187" t="s">
        <v>673</v>
      </c>
      <c r="E211" s="188" t="s">
        <v>619</v>
      </c>
      <c r="F211" s="189">
        <v>297.5</v>
      </c>
      <c r="G211" s="188"/>
      <c r="H211" s="188">
        <v>350</v>
      </c>
      <c r="I211" s="190">
        <v>360</v>
      </c>
      <c r="J211" s="191" t="s">
        <v>674</v>
      </c>
      <c r="K211" s="192">
        <f t="shared" si="140"/>
        <v>52.5</v>
      </c>
      <c r="L211" s="193">
        <f t="shared" si="141"/>
        <v>0.17647058823529413</v>
      </c>
      <c r="M211" s="188" t="s">
        <v>588</v>
      </c>
      <c r="N211" s="194">
        <v>42232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36</v>
      </c>
      <c r="B212" s="186">
        <v>42219</v>
      </c>
      <c r="C212" s="186"/>
      <c r="D212" s="187" t="s">
        <v>675</v>
      </c>
      <c r="E212" s="188" t="s">
        <v>619</v>
      </c>
      <c r="F212" s="189">
        <v>115.5</v>
      </c>
      <c r="G212" s="188"/>
      <c r="H212" s="188">
        <v>149</v>
      </c>
      <c r="I212" s="190">
        <v>140</v>
      </c>
      <c r="J212" s="191" t="s">
        <v>676</v>
      </c>
      <c r="K212" s="192">
        <f t="shared" si="140"/>
        <v>33.5</v>
      </c>
      <c r="L212" s="193">
        <f t="shared" si="141"/>
        <v>0.29004329004329005</v>
      </c>
      <c r="M212" s="188" t="s">
        <v>588</v>
      </c>
      <c r="N212" s="194">
        <v>42740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37</v>
      </c>
      <c r="B213" s="186">
        <v>42251</v>
      </c>
      <c r="C213" s="186"/>
      <c r="D213" s="187" t="s">
        <v>669</v>
      </c>
      <c r="E213" s="188" t="s">
        <v>619</v>
      </c>
      <c r="F213" s="189">
        <v>226</v>
      </c>
      <c r="G213" s="188"/>
      <c r="H213" s="188">
        <v>292</v>
      </c>
      <c r="I213" s="190">
        <v>292</v>
      </c>
      <c r="J213" s="191" t="s">
        <v>677</v>
      </c>
      <c r="K213" s="192">
        <f t="shared" si="140"/>
        <v>66</v>
      </c>
      <c r="L213" s="193">
        <f t="shared" si="141"/>
        <v>0.29203539823008851</v>
      </c>
      <c r="M213" s="188" t="s">
        <v>588</v>
      </c>
      <c r="N213" s="194">
        <v>42286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38</v>
      </c>
      <c r="B214" s="186">
        <v>42254</v>
      </c>
      <c r="C214" s="186"/>
      <c r="D214" s="187" t="s">
        <v>664</v>
      </c>
      <c r="E214" s="188" t="s">
        <v>619</v>
      </c>
      <c r="F214" s="189">
        <v>232.5</v>
      </c>
      <c r="G214" s="188"/>
      <c r="H214" s="188">
        <v>312.5</v>
      </c>
      <c r="I214" s="190">
        <v>310</v>
      </c>
      <c r="J214" s="191" t="s">
        <v>621</v>
      </c>
      <c r="K214" s="192">
        <f t="shared" si="140"/>
        <v>80</v>
      </c>
      <c r="L214" s="193">
        <f t="shared" si="141"/>
        <v>0.34408602150537637</v>
      </c>
      <c r="M214" s="188" t="s">
        <v>588</v>
      </c>
      <c r="N214" s="194">
        <v>42823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39</v>
      </c>
      <c r="B215" s="186">
        <v>42268</v>
      </c>
      <c r="C215" s="186"/>
      <c r="D215" s="187" t="s">
        <v>678</v>
      </c>
      <c r="E215" s="188" t="s">
        <v>619</v>
      </c>
      <c r="F215" s="189">
        <v>196.5</v>
      </c>
      <c r="G215" s="188"/>
      <c r="H215" s="188">
        <v>238</v>
      </c>
      <c r="I215" s="190">
        <v>238</v>
      </c>
      <c r="J215" s="191" t="s">
        <v>677</v>
      </c>
      <c r="K215" s="192">
        <f t="shared" si="140"/>
        <v>41.5</v>
      </c>
      <c r="L215" s="193">
        <f t="shared" si="141"/>
        <v>0.21119592875318066</v>
      </c>
      <c r="M215" s="188" t="s">
        <v>588</v>
      </c>
      <c r="N215" s="194">
        <v>42291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40</v>
      </c>
      <c r="B216" s="186">
        <v>42271</v>
      </c>
      <c r="C216" s="186"/>
      <c r="D216" s="187" t="s">
        <v>618</v>
      </c>
      <c r="E216" s="188" t="s">
        <v>619</v>
      </c>
      <c r="F216" s="189">
        <v>65</v>
      </c>
      <c r="G216" s="188"/>
      <c r="H216" s="188">
        <v>82</v>
      </c>
      <c r="I216" s="190">
        <v>82</v>
      </c>
      <c r="J216" s="191" t="s">
        <v>677</v>
      </c>
      <c r="K216" s="192">
        <f t="shared" si="140"/>
        <v>17</v>
      </c>
      <c r="L216" s="193">
        <f t="shared" si="141"/>
        <v>0.26153846153846155</v>
      </c>
      <c r="M216" s="188" t="s">
        <v>588</v>
      </c>
      <c r="N216" s="194">
        <v>42578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41</v>
      </c>
      <c r="B217" s="186">
        <v>42291</v>
      </c>
      <c r="C217" s="186"/>
      <c r="D217" s="187" t="s">
        <v>679</v>
      </c>
      <c r="E217" s="188" t="s">
        <v>619</v>
      </c>
      <c r="F217" s="189">
        <v>144</v>
      </c>
      <c r="G217" s="188"/>
      <c r="H217" s="188">
        <v>182.5</v>
      </c>
      <c r="I217" s="190">
        <v>181</v>
      </c>
      <c r="J217" s="191" t="s">
        <v>677</v>
      </c>
      <c r="K217" s="192">
        <f t="shared" si="140"/>
        <v>38.5</v>
      </c>
      <c r="L217" s="193">
        <f t="shared" si="141"/>
        <v>0.2673611111111111</v>
      </c>
      <c r="M217" s="188" t="s">
        <v>588</v>
      </c>
      <c r="N217" s="194">
        <v>42817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42</v>
      </c>
      <c r="B218" s="186">
        <v>42291</v>
      </c>
      <c r="C218" s="186"/>
      <c r="D218" s="187" t="s">
        <v>680</v>
      </c>
      <c r="E218" s="188" t="s">
        <v>619</v>
      </c>
      <c r="F218" s="189">
        <v>264</v>
      </c>
      <c r="G218" s="188"/>
      <c r="H218" s="188">
        <v>311</v>
      </c>
      <c r="I218" s="190">
        <v>311</v>
      </c>
      <c r="J218" s="191" t="s">
        <v>677</v>
      </c>
      <c r="K218" s="192">
        <f t="shared" si="140"/>
        <v>47</v>
      </c>
      <c r="L218" s="193">
        <f t="shared" si="141"/>
        <v>0.17803030303030304</v>
      </c>
      <c r="M218" s="188" t="s">
        <v>588</v>
      </c>
      <c r="N218" s="194">
        <v>42604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43</v>
      </c>
      <c r="B219" s="186">
        <v>42318</v>
      </c>
      <c r="C219" s="186"/>
      <c r="D219" s="187" t="s">
        <v>681</v>
      </c>
      <c r="E219" s="188" t="s">
        <v>590</v>
      </c>
      <c r="F219" s="189">
        <v>549.5</v>
      </c>
      <c r="G219" s="188"/>
      <c r="H219" s="188">
        <v>630</v>
      </c>
      <c r="I219" s="190">
        <v>630</v>
      </c>
      <c r="J219" s="191" t="s">
        <v>677</v>
      </c>
      <c r="K219" s="192">
        <f t="shared" si="140"/>
        <v>80.5</v>
      </c>
      <c r="L219" s="193">
        <f t="shared" si="141"/>
        <v>0.1464968152866242</v>
      </c>
      <c r="M219" s="188" t="s">
        <v>588</v>
      </c>
      <c r="N219" s="194">
        <v>42419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44</v>
      </c>
      <c r="B220" s="186">
        <v>42342</v>
      </c>
      <c r="C220" s="186"/>
      <c r="D220" s="187" t="s">
        <v>682</v>
      </c>
      <c r="E220" s="188" t="s">
        <v>619</v>
      </c>
      <c r="F220" s="189">
        <v>1027.5</v>
      </c>
      <c r="G220" s="188"/>
      <c r="H220" s="188">
        <v>1315</v>
      </c>
      <c r="I220" s="190">
        <v>1250</v>
      </c>
      <c r="J220" s="191" t="s">
        <v>677</v>
      </c>
      <c r="K220" s="192">
        <f t="shared" si="140"/>
        <v>287.5</v>
      </c>
      <c r="L220" s="193">
        <f t="shared" si="141"/>
        <v>0.27980535279805352</v>
      </c>
      <c r="M220" s="188" t="s">
        <v>588</v>
      </c>
      <c r="N220" s="194">
        <v>43244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45</v>
      </c>
      <c r="B221" s="186">
        <v>42367</v>
      </c>
      <c r="C221" s="186"/>
      <c r="D221" s="187" t="s">
        <v>683</v>
      </c>
      <c r="E221" s="188" t="s">
        <v>619</v>
      </c>
      <c r="F221" s="189">
        <v>465</v>
      </c>
      <c r="G221" s="188"/>
      <c r="H221" s="188">
        <v>540</v>
      </c>
      <c r="I221" s="190">
        <v>540</v>
      </c>
      <c r="J221" s="191" t="s">
        <v>677</v>
      </c>
      <c r="K221" s="192">
        <f t="shared" si="140"/>
        <v>75</v>
      </c>
      <c r="L221" s="193">
        <f t="shared" si="141"/>
        <v>0.16129032258064516</v>
      </c>
      <c r="M221" s="188" t="s">
        <v>588</v>
      </c>
      <c r="N221" s="194">
        <v>42530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46</v>
      </c>
      <c r="B222" s="186">
        <v>42380</v>
      </c>
      <c r="C222" s="186"/>
      <c r="D222" s="187" t="s">
        <v>381</v>
      </c>
      <c r="E222" s="188" t="s">
        <v>590</v>
      </c>
      <c r="F222" s="189">
        <v>81</v>
      </c>
      <c r="G222" s="188"/>
      <c r="H222" s="188">
        <v>110</v>
      </c>
      <c r="I222" s="190">
        <v>110</v>
      </c>
      <c r="J222" s="191" t="s">
        <v>677</v>
      </c>
      <c r="K222" s="192">
        <f t="shared" si="140"/>
        <v>29</v>
      </c>
      <c r="L222" s="193">
        <f t="shared" si="141"/>
        <v>0.35802469135802467</v>
      </c>
      <c r="M222" s="188" t="s">
        <v>588</v>
      </c>
      <c r="N222" s="194">
        <v>42745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47</v>
      </c>
      <c r="B223" s="186">
        <v>42382</v>
      </c>
      <c r="C223" s="186"/>
      <c r="D223" s="187" t="s">
        <v>684</v>
      </c>
      <c r="E223" s="188" t="s">
        <v>590</v>
      </c>
      <c r="F223" s="189">
        <v>417.5</v>
      </c>
      <c r="G223" s="188"/>
      <c r="H223" s="188">
        <v>547</v>
      </c>
      <c r="I223" s="190">
        <v>535</v>
      </c>
      <c r="J223" s="191" t="s">
        <v>677</v>
      </c>
      <c r="K223" s="192">
        <f t="shared" si="140"/>
        <v>129.5</v>
      </c>
      <c r="L223" s="193">
        <f t="shared" si="141"/>
        <v>0.31017964071856285</v>
      </c>
      <c r="M223" s="188" t="s">
        <v>588</v>
      </c>
      <c r="N223" s="194">
        <v>42578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48</v>
      </c>
      <c r="B224" s="186">
        <v>42408</v>
      </c>
      <c r="C224" s="186"/>
      <c r="D224" s="187" t="s">
        <v>685</v>
      </c>
      <c r="E224" s="188" t="s">
        <v>619</v>
      </c>
      <c r="F224" s="189">
        <v>650</v>
      </c>
      <c r="G224" s="188"/>
      <c r="H224" s="188">
        <v>800</v>
      </c>
      <c r="I224" s="190">
        <v>800</v>
      </c>
      <c r="J224" s="191" t="s">
        <v>677</v>
      </c>
      <c r="K224" s="192">
        <f t="shared" si="140"/>
        <v>150</v>
      </c>
      <c r="L224" s="193">
        <f t="shared" si="141"/>
        <v>0.23076923076923078</v>
      </c>
      <c r="M224" s="188" t="s">
        <v>588</v>
      </c>
      <c r="N224" s="194">
        <v>43154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49</v>
      </c>
      <c r="B225" s="186">
        <v>42433</v>
      </c>
      <c r="C225" s="186"/>
      <c r="D225" s="187" t="s">
        <v>210</v>
      </c>
      <c r="E225" s="188" t="s">
        <v>619</v>
      </c>
      <c r="F225" s="189">
        <v>437.5</v>
      </c>
      <c r="G225" s="188"/>
      <c r="H225" s="188">
        <v>504.5</v>
      </c>
      <c r="I225" s="190">
        <v>522</v>
      </c>
      <c r="J225" s="191" t="s">
        <v>686</v>
      </c>
      <c r="K225" s="192">
        <f t="shared" si="140"/>
        <v>67</v>
      </c>
      <c r="L225" s="193">
        <f t="shared" si="141"/>
        <v>0.15314285714285714</v>
      </c>
      <c r="M225" s="188" t="s">
        <v>588</v>
      </c>
      <c r="N225" s="194">
        <v>42480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50</v>
      </c>
      <c r="B226" s="186">
        <v>42438</v>
      </c>
      <c r="C226" s="186"/>
      <c r="D226" s="187" t="s">
        <v>687</v>
      </c>
      <c r="E226" s="188" t="s">
        <v>619</v>
      </c>
      <c r="F226" s="189">
        <v>189.5</v>
      </c>
      <c r="G226" s="188"/>
      <c r="H226" s="188">
        <v>218</v>
      </c>
      <c r="I226" s="190">
        <v>218</v>
      </c>
      <c r="J226" s="191" t="s">
        <v>677</v>
      </c>
      <c r="K226" s="192">
        <f t="shared" si="140"/>
        <v>28.5</v>
      </c>
      <c r="L226" s="193">
        <f t="shared" si="141"/>
        <v>0.15039577836411611</v>
      </c>
      <c r="M226" s="188" t="s">
        <v>588</v>
      </c>
      <c r="N226" s="194">
        <v>43034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5">
        <v>51</v>
      </c>
      <c r="B227" s="196">
        <v>42471</v>
      </c>
      <c r="C227" s="196"/>
      <c r="D227" s="204" t="s">
        <v>688</v>
      </c>
      <c r="E227" s="199" t="s">
        <v>619</v>
      </c>
      <c r="F227" s="199">
        <v>36.5</v>
      </c>
      <c r="G227" s="200"/>
      <c r="H227" s="200">
        <v>15.85</v>
      </c>
      <c r="I227" s="200">
        <v>60</v>
      </c>
      <c r="J227" s="201" t="s">
        <v>689</v>
      </c>
      <c r="K227" s="202">
        <f t="shared" si="140"/>
        <v>-20.65</v>
      </c>
      <c r="L227" s="203">
        <f t="shared" si="141"/>
        <v>-0.5657534246575342</v>
      </c>
      <c r="M227" s="199" t="s">
        <v>600</v>
      </c>
      <c r="N227" s="207">
        <v>43627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52</v>
      </c>
      <c r="B228" s="186">
        <v>42472</v>
      </c>
      <c r="C228" s="186"/>
      <c r="D228" s="187" t="s">
        <v>690</v>
      </c>
      <c r="E228" s="188" t="s">
        <v>619</v>
      </c>
      <c r="F228" s="189">
        <v>93</v>
      </c>
      <c r="G228" s="188"/>
      <c r="H228" s="188">
        <v>149</v>
      </c>
      <c r="I228" s="190">
        <v>140</v>
      </c>
      <c r="J228" s="191" t="s">
        <v>691</v>
      </c>
      <c r="K228" s="192">
        <f t="shared" si="140"/>
        <v>56</v>
      </c>
      <c r="L228" s="193">
        <f t="shared" si="141"/>
        <v>0.60215053763440862</v>
      </c>
      <c r="M228" s="188" t="s">
        <v>588</v>
      </c>
      <c r="N228" s="194">
        <v>42740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53</v>
      </c>
      <c r="B229" s="186">
        <v>42472</v>
      </c>
      <c r="C229" s="186"/>
      <c r="D229" s="187" t="s">
        <v>692</v>
      </c>
      <c r="E229" s="188" t="s">
        <v>619</v>
      </c>
      <c r="F229" s="189">
        <v>130</v>
      </c>
      <c r="G229" s="188"/>
      <c r="H229" s="188">
        <v>150</v>
      </c>
      <c r="I229" s="190" t="s">
        <v>693</v>
      </c>
      <c r="J229" s="191" t="s">
        <v>677</v>
      </c>
      <c r="K229" s="192">
        <f t="shared" si="140"/>
        <v>20</v>
      </c>
      <c r="L229" s="193">
        <f t="shared" si="141"/>
        <v>0.15384615384615385</v>
      </c>
      <c r="M229" s="188" t="s">
        <v>588</v>
      </c>
      <c r="N229" s="194">
        <v>42564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54</v>
      </c>
      <c r="B230" s="186">
        <v>42473</v>
      </c>
      <c r="C230" s="186"/>
      <c r="D230" s="187" t="s">
        <v>694</v>
      </c>
      <c r="E230" s="188" t="s">
        <v>619</v>
      </c>
      <c r="F230" s="189">
        <v>196</v>
      </c>
      <c r="G230" s="188"/>
      <c r="H230" s="188">
        <v>299</v>
      </c>
      <c r="I230" s="190">
        <v>299</v>
      </c>
      <c r="J230" s="191" t="s">
        <v>677</v>
      </c>
      <c r="K230" s="192">
        <v>103</v>
      </c>
      <c r="L230" s="193">
        <v>0.52551020408163296</v>
      </c>
      <c r="M230" s="188" t="s">
        <v>588</v>
      </c>
      <c r="N230" s="194">
        <v>42620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55</v>
      </c>
      <c r="B231" s="186">
        <v>42473</v>
      </c>
      <c r="C231" s="186"/>
      <c r="D231" s="187" t="s">
        <v>695</v>
      </c>
      <c r="E231" s="188" t="s">
        <v>619</v>
      </c>
      <c r="F231" s="189">
        <v>88</v>
      </c>
      <c r="G231" s="188"/>
      <c r="H231" s="188">
        <v>103</v>
      </c>
      <c r="I231" s="190">
        <v>103</v>
      </c>
      <c r="J231" s="191" t="s">
        <v>677</v>
      </c>
      <c r="K231" s="192">
        <v>15</v>
      </c>
      <c r="L231" s="193">
        <v>0.170454545454545</v>
      </c>
      <c r="M231" s="188" t="s">
        <v>588</v>
      </c>
      <c r="N231" s="194">
        <v>42530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56</v>
      </c>
      <c r="B232" s="186">
        <v>42492</v>
      </c>
      <c r="C232" s="186"/>
      <c r="D232" s="187" t="s">
        <v>696</v>
      </c>
      <c r="E232" s="188" t="s">
        <v>619</v>
      </c>
      <c r="F232" s="189">
        <v>127.5</v>
      </c>
      <c r="G232" s="188"/>
      <c r="H232" s="188">
        <v>148</v>
      </c>
      <c r="I232" s="190" t="s">
        <v>697</v>
      </c>
      <c r="J232" s="191" t="s">
        <v>677</v>
      </c>
      <c r="K232" s="192">
        <f>H232-F232</f>
        <v>20.5</v>
      </c>
      <c r="L232" s="193">
        <f>K232/F232</f>
        <v>0.16078431372549021</v>
      </c>
      <c r="M232" s="188" t="s">
        <v>588</v>
      </c>
      <c r="N232" s="194">
        <v>42564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57</v>
      </c>
      <c r="B233" s="186">
        <v>42493</v>
      </c>
      <c r="C233" s="186"/>
      <c r="D233" s="187" t="s">
        <v>698</v>
      </c>
      <c r="E233" s="188" t="s">
        <v>619</v>
      </c>
      <c r="F233" s="189">
        <v>675</v>
      </c>
      <c r="G233" s="188"/>
      <c r="H233" s="188">
        <v>815</v>
      </c>
      <c r="I233" s="190" t="s">
        <v>699</v>
      </c>
      <c r="J233" s="191" t="s">
        <v>677</v>
      </c>
      <c r="K233" s="192">
        <f>H233-F233</f>
        <v>140</v>
      </c>
      <c r="L233" s="193">
        <f>K233/F233</f>
        <v>0.2074074074074074</v>
      </c>
      <c r="M233" s="188" t="s">
        <v>588</v>
      </c>
      <c r="N233" s="194">
        <v>43154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5">
        <v>58</v>
      </c>
      <c r="B234" s="196">
        <v>42522</v>
      </c>
      <c r="C234" s="196"/>
      <c r="D234" s="197" t="s">
        <v>700</v>
      </c>
      <c r="E234" s="198" t="s">
        <v>619</v>
      </c>
      <c r="F234" s="199">
        <v>500</v>
      </c>
      <c r="G234" s="199"/>
      <c r="H234" s="200">
        <v>232.5</v>
      </c>
      <c r="I234" s="200" t="s">
        <v>701</v>
      </c>
      <c r="J234" s="201" t="s">
        <v>702</v>
      </c>
      <c r="K234" s="202">
        <f>H234-F234</f>
        <v>-267.5</v>
      </c>
      <c r="L234" s="203">
        <f>K234/F234</f>
        <v>-0.53500000000000003</v>
      </c>
      <c r="M234" s="199" t="s">
        <v>600</v>
      </c>
      <c r="N234" s="196">
        <v>43735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59</v>
      </c>
      <c r="B235" s="186">
        <v>42527</v>
      </c>
      <c r="C235" s="186"/>
      <c r="D235" s="187" t="s">
        <v>540</v>
      </c>
      <c r="E235" s="188" t="s">
        <v>619</v>
      </c>
      <c r="F235" s="189">
        <v>110</v>
      </c>
      <c r="G235" s="188"/>
      <c r="H235" s="188">
        <v>126.5</v>
      </c>
      <c r="I235" s="190">
        <v>125</v>
      </c>
      <c r="J235" s="191" t="s">
        <v>628</v>
      </c>
      <c r="K235" s="192">
        <f>H235-F235</f>
        <v>16.5</v>
      </c>
      <c r="L235" s="193">
        <f>K235/F235</f>
        <v>0.15</v>
      </c>
      <c r="M235" s="188" t="s">
        <v>588</v>
      </c>
      <c r="N235" s="194">
        <v>42552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60</v>
      </c>
      <c r="B236" s="186">
        <v>42538</v>
      </c>
      <c r="C236" s="186"/>
      <c r="D236" s="187" t="s">
        <v>703</v>
      </c>
      <c r="E236" s="188" t="s">
        <v>619</v>
      </c>
      <c r="F236" s="189">
        <v>44</v>
      </c>
      <c r="G236" s="188"/>
      <c r="H236" s="188">
        <v>69.5</v>
      </c>
      <c r="I236" s="190">
        <v>69.5</v>
      </c>
      <c r="J236" s="191" t="s">
        <v>704</v>
      </c>
      <c r="K236" s="192">
        <f>H236-F236</f>
        <v>25.5</v>
      </c>
      <c r="L236" s="193">
        <f>K236/F236</f>
        <v>0.57954545454545459</v>
      </c>
      <c r="M236" s="188" t="s">
        <v>588</v>
      </c>
      <c r="N236" s="194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61</v>
      </c>
      <c r="B237" s="186">
        <v>42549</v>
      </c>
      <c r="C237" s="186"/>
      <c r="D237" s="187" t="s">
        <v>705</v>
      </c>
      <c r="E237" s="188" t="s">
        <v>619</v>
      </c>
      <c r="F237" s="189">
        <v>262.5</v>
      </c>
      <c r="G237" s="188"/>
      <c r="H237" s="188">
        <v>340</v>
      </c>
      <c r="I237" s="190">
        <v>333</v>
      </c>
      <c r="J237" s="191" t="s">
        <v>706</v>
      </c>
      <c r="K237" s="192">
        <v>77.5</v>
      </c>
      <c r="L237" s="193">
        <v>0.29523809523809502</v>
      </c>
      <c r="M237" s="188" t="s">
        <v>588</v>
      </c>
      <c r="N237" s="194">
        <v>43017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62</v>
      </c>
      <c r="B238" s="186">
        <v>42549</v>
      </c>
      <c r="C238" s="186"/>
      <c r="D238" s="187" t="s">
        <v>707</v>
      </c>
      <c r="E238" s="188" t="s">
        <v>619</v>
      </c>
      <c r="F238" s="189">
        <v>840</v>
      </c>
      <c r="G238" s="188"/>
      <c r="H238" s="188">
        <v>1230</v>
      </c>
      <c r="I238" s="190">
        <v>1230</v>
      </c>
      <c r="J238" s="191" t="s">
        <v>677</v>
      </c>
      <c r="K238" s="192">
        <v>390</v>
      </c>
      <c r="L238" s="193">
        <v>0.46428571428571402</v>
      </c>
      <c r="M238" s="188" t="s">
        <v>588</v>
      </c>
      <c r="N238" s="194">
        <v>42649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8">
        <v>63</v>
      </c>
      <c r="B239" s="209">
        <v>42556</v>
      </c>
      <c r="C239" s="209"/>
      <c r="D239" s="210" t="s">
        <v>708</v>
      </c>
      <c r="E239" s="211" t="s">
        <v>619</v>
      </c>
      <c r="F239" s="211">
        <v>395</v>
      </c>
      <c r="G239" s="212"/>
      <c r="H239" s="212">
        <f>(468.5+342.5)/2</f>
        <v>405.5</v>
      </c>
      <c r="I239" s="212">
        <v>510</v>
      </c>
      <c r="J239" s="213" t="s">
        <v>709</v>
      </c>
      <c r="K239" s="214">
        <f t="shared" ref="K239:K245" si="142">H239-F239</f>
        <v>10.5</v>
      </c>
      <c r="L239" s="215">
        <f t="shared" ref="L239:L245" si="143">K239/F239</f>
        <v>2.6582278481012658E-2</v>
      </c>
      <c r="M239" s="211" t="s">
        <v>710</v>
      </c>
      <c r="N239" s="209">
        <v>43606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64</v>
      </c>
      <c r="B240" s="196">
        <v>42584</v>
      </c>
      <c r="C240" s="196"/>
      <c r="D240" s="197" t="s">
        <v>711</v>
      </c>
      <c r="E240" s="198" t="s">
        <v>590</v>
      </c>
      <c r="F240" s="199">
        <f>169.5-12.8</f>
        <v>156.69999999999999</v>
      </c>
      <c r="G240" s="199"/>
      <c r="H240" s="200">
        <v>77</v>
      </c>
      <c r="I240" s="200" t="s">
        <v>712</v>
      </c>
      <c r="J240" s="201" t="s">
        <v>713</v>
      </c>
      <c r="K240" s="202">
        <f t="shared" si="142"/>
        <v>-79.699999999999989</v>
      </c>
      <c r="L240" s="203">
        <f t="shared" si="143"/>
        <v>-0.50861518825781749</v>
      </c>
      <c r="M240" s="199" t="s">
        <v>600</v>
      </c>
      <c r="N240" s="196">
        <v>43522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5">
        <v>65</v>
      </c>
      <c r="B241" s="196">
        <v>42586</v>
      </c>
      <c r="C241" s="196"/>
      <c r="D241" s="197" t="s">
        <v>714</v>
      </c>
      <c r="E241" s="198" t="s">
        <v>619</v>
      </c>
      <c r="F241" s="199">
        <v>400</v>
      </c>
      <c r="G241" s="199"/>
      <c r="H241" s="200">
        <v>305</v>
      </c>
      <c r="I241" s="200">
        <v>475</v>
      </c>
      <c r="J241" s="201" t="s">
        <v>715</v>
      </c>
      <c r="K241" s="202">
        <f t="shared" si="142"/>
        <v>-95</v>
      </c>
      <c r="L241" s="203">
        <f t="shared" si="143"/>
        <v>-0.23749999999999999</v>
      </c>
      <c r="M241" s="199" t="s">
        <v>600</v>
      </c>
      <c r="N241" s="196">
        <v>43606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66</v>
      </c>
      <c r="B242" s="186">
        <v>42593</v>
      </c>
      <c r="C242" s="186"/>
      <c r="D242" s="187" t="s">
        <v>716</v>
      </c>
      <c r="E242" s="188" t="s">
        <v>619</v>
      </c>
      <c r="F242" s="189">
        <v>86.5</v>
      </c>
      <c r="G242" s="188"/>
      <c r="H242" s="188">
        <v>130</v>
      </c>
      <c r="I242" s="190">
        <v>130</v>
      </c>
      <c r="J242" s="191" t="s">
        <v>717</v>
      </c>
      <c r="K242" s="192">
        <f t="shared" si="142"/>
        <v>43.5</v>
      </c>
      <c r="L242" s="193">
        <f t="shared" si="143"/>
        <v>0.50289017341040465</v>
      </c>
      <c r="M242" s="188" t="s">
        <v>588</v>
      </c>
      <c r="N242" s="194">
        <v>43091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67</v>
      </c>
      <c r="B243" s="196">
        <v>42600</v>
      </c>
      <c r="C243" s="196"/>
      <c r="D243" s="197" t="s">
        <v>109</v>
      </c>
      <c r="E243" s="198" t="s">
        <v>619</v>
      </c>
      <c r="F243" s="199">
        <v>133.5</v>
      </c>
      <c r="G243" s="199"/>
      <c r="H243" s="200">
        <v>126.5</v>
      </c>
      <c r="I243" s="200">
        <v>178</v>
      </c>
      <c r="J243" s="201" t="s">
        <v>718</v>
      </c>
      <c r="K243" s="202">
        <f t="shared" si="142"/>
        <v>-7</v>
      </c>
      <c r="L243" s="203">
        <f t="shared" si="143"/>
        <v>-5.2434456928838954E-2</v>
      </c>
      <c r="M243" s="199" t="s">
        <v>600</v>
      </c>
      <c r="N243" s="196">
        <v>42615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68</v>
      </c>
      <c r="B244" s="186">
        <v>42613</v>
      </c>
      <c r="C244" s="186"/>
      <c r="D244" s="187" t="s">
        <v>719</v>
      </c>
      <c r="E244" s="188" t="s">
        <v>619</v>
      </c>
      <c r="F244" s="189">
        <v>560</v>
      </c>
      <c r="G244" s="188"/>
      <c r="H244" s="188">
        <v>725</v>
      </c>
      <c r="I244" s="190">
        <v>725</v>
      </c>
      <c r="J244" s="191" t="s">
        <v>621</v>
      </c>
      <c r="K244" s="192">
        <f t="shared" si="142"/>
        <v>165</v>
      </c>
      <c r="L244" s="193">
        <f t="shared" si="143"/>
        <v>0.29464285714285715</v>
      </c>
      <c r="M244" s="188" t="s">
        <v>588</v>
      </c>
      <c r="N244" s="194">
        <v>42456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69</v>
      </c>
      <c r="B245" s="186">
        <v>42614</v>
      </c>
      <c r="C245" s="186"/>
      <c r="D245" s="187" t="s">
        <v>720</v>
      </c>
      <c r="E245" s="188" t="s">
        <v>619</v>
      </c>
      <c r="F245" s="189">
        <v>160.5</v>
      </c>
      <c r="G245" s="188"/>
      <c r="H245" s="188">
        <v>210</v>
      </c>
      <c r="I245" s="190">
        <v>210</v>
      </c>
      <c r="J245" s="191" t="s">
        <v>621</v>
      </c>
      <c r="K245" s="192">
        <f t="shared" si="142"/>
        <v>49.5</v>
      </c>
      <c r="L245" s="193">
        <f t="shared" si="143"/>
        <v>0.30841121495327101</v>
      </c>
      <c r="M245" s="188" t="s">
        <v>588</v>
      </c>
      <c r="N245" s="194">
        <v>42871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70</v>
      </c>
      <c r="B246" s="186">
        <v>42646</v>
      </c>
      <c r="C246" s="186"/>
      <c r="D246" s="187" t="s">
        <v>395</v>
      </c>
      <c r="E246" s="188" t="s">
        <v>619</v>
      </c>
      <c r="F246" s="189">
        <v>430</v>
      </c>
      <c r="G246" s="188"/>
      <c r="H246" s="188">
        <v>596</v>
      </c>
      <c r="I246" s="190">
        <v>575</v>
      </c>
      <c r="J246" s="191" t="s">
        <v>721</v>
      </c>
      <c r="K246" s="192">
        <v>166</v>
      </c>
      <c r="L246" s="193">
        <v>0.38604651162790699</v>
      </c>
      <c r="M246" s="188" t="s">
        <v>588</v>
      </c>
      <c r="N246" s="194">
        <v>42769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71</v>
      </c>
      <c r="B247" s="186">
        <v>42657</v>
      </c>
      <c r="C247" s="186"/>
      <c r="D247" s="187" t="s">
        <v>722</v>
      </c>
      <c r="E247" s="188" t="s">
        <v>619</v>
      </c>
      <c r="F247" s="189">
        <v>280</v>
      </c>
      <c r="G247" s="188"/>
      <c r="H247" s="188">
        <v>345</v>
      </c>
      <c r="I247" s="190">
        <v>345</v>
      </c>
      <c r="J247" s="191" t="s">
        <v>621</v>
      </c>
      <c r="K247" s="192">
        <f t="shared" ref="K247:K252" si="144">H247-F247</f>
        <v>65</v>
      </c>
      <c r="L247" s="193">
        <f>K247/F247</f>
        <v>0.23214285714285715</v>
      </c>
      <c r="M247" s="188" t="s">
        <v>588</v>
      </c>
      <c r="N247" s="194">
        <v>42814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72</v>
      </c>
      <c r="B248" s="186">
        <v>42657</v>
      </c>
      <c r="C248" s="186"/>
      <c r="D248" s="187" t="s">
        <v>723</v>
      </c>
      <c r="E248" s="188" t="s">
        <v>619</v>
      </c>
      <c r="F248" s="189">
        <v>245</v>
      </c>
      <c r="G248" s="188"/>
      <c r="H248" s="188">
        <v>325.5</v>
      </c>
      <c r="I248" s="190">
        <v>330</v>
      </c>
      <c r="J248" s="191" t="s">
        <v>724</v>
      </c>
      <c r="K248" s="192">
        <f t="shared" si="144"/>
        <v>80.5</v>
      </c>
      <c r="L248" s="193">
        <f>K248/F248</f>
        <v>0.32857142857142857</v>
      </c>
      <c r="M248" s="188" t="s">
        <v>588</v>
      </c>
      <c r="N248" s="194">
        <v>42769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73</v>
      </c>
      <c r="B249" s="186">
        <v>42660</v>
      </c>
      <c r="C249" s="186"/>
      <c r="D249" s="187" t="s">
        <v>345</v>
      </c>
      <c r="E249" s="188" t="s">
        <v>619</v>
      </c>
      <c r="F249" s="189">
        <v>125</v>
      </c>
      <c r="G249" s="188"/>
      <c r="H249" s="188">
        <v>160</v>
      </c>
      <c r="I249" s="190">
        <v>160</v>
      </c>
      <c r="J249" s="191" t="s">
        <v>677</v>
      </c>
      <c r="K249" s="192">
        <f t="shared" si="144"/>
        <v>35</v>
      </c>
      <c r="L249" s="193">
        <v>0.28000000000000003</v>
      </c>
      <c r="M249" s="188" t="s">
        <v>588</v>
      </c>
      <c r="N249" s="194">
        <v>42803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74</v>
      </c>
      <c r="B250" s="186">
        <v>42660</v>
      </c>
      <c r="C250" s="186"/>
      <c r="D250" s="187" t="s">
        <v>468</v>
      </c>
      <c r="E250" s="188" t="s">
        <v>619</v>
      </c>
      <c r="F250" s="189">
        <v>114</v>
      </c>
      <c r="G250" s="188"/>
      <c r="H250" s="188">
        <v>145</v>
      </c>
      <c r="I250" s="190">
        <v>145</v>
      </c>
      <c r="J250" s="191" t="s">
        <v>677</v>
      </c>
      <c r="K250" s="192">
        <f t="shared" si="144"/>
        <v>31</v>
      </c>
      <c r="L250" s="193">
        <f>K250/F250</f>
        <v>0.27192982456140352</v>
      </c>
      <c r="M250" s="188" t="s">
        <v>588</v>
      </c>
      <c r="N250" s="194">
        <v>42859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75</v>
      </c>
      <c r="B251" s="186">
        <v>42660</v>
      </c>
      <c r="C251" s="186"/>
      <c r="D251" s="187" t="s">
        <v>725</v>
      </c>
      <c r="E251" s="188" t="s">
        <v>619</v>
      </c>
      <c r="F251" s="189">
        <v>212</v>
      </c>
      <c r="G251" s="188"/>
      <c r="H251" s="188">
        <v>280</v>
      </c>
      <c r="I251" s="190">
        <v>276</v>
      </c>
      <c r="J251" s="191" t="s">
        <v>726</v>
      </c>
      <c r="K251" s="192">
        <f t="shared" si="144"/>
        <v>68</v>
      </c>
      <c r="L251" s="193">
        <f>K251/F251</f>
        <v>0.32075471698113206</v>
      </c>
      <c r="M251" s="188" t="s">
        <v>588</v>
      </c>
      <c r="N251" s="194">
        <v>42858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76</v>
      </c>
      <c r="B252" s="186">
        <v>42678</v>
      </c>
      <c r="C252" s="186"/>
      <c r="D252" s="187" t="s">
        <v>456</v>
      </c>
      <c r="E252" s="188" t="s">
        <v>619</v>
      </c>
      <c r="F252" s="189">
        <v>155</v>
      </c>
      <c r="G252" s="188"/>
      <c r="H252" s="188">
        <v>210</v>
      </c>
      <c r="I252" s="190">
        <v>210</v>
      </c>
      <c r="J252" s="191" t="s">
        <v>727</v>
      </c>
      <c r="K252" s="192">
        <f t="shared" si="144"/>
        <v>55</v>
      </c>
      <c r="L252" s="193">
        <f>K252/F252</f>
        <v>0.35483870967741937</v>
      </c>
      <c r="M252" s="188" t="s">
        <v>588</v>
      </c>
      <c r="N252" s="194">
        <v>42944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5">
        <v>77</v>
      </c>
      <c r="B253" s="196">
        <v>42710</v>
      </c>
      <c r="C253" s="196"/>
      <c r="D253" s="197" t="s">
        <v>728</v>
      </c>
      <c r="E253" s="198" t="s">
        <v>619</v>
      </c>
      <c r="F253" s="199">
        <v>150.5</v>
      </c>
      <c r="G253" s="199"/>
      <c r="H253" s="200">
        <v>72.5</v>
      </c>
      <c r="I253" s="200">
        <v>174</v>
      </c>
      <c r="J253" s="201" t="s">
        <v>729</v>
      </c>
      <c r="K253" s="202">
        <v>-78</v>
      </c>
      <c r="L253" s="203">
        <v>-0.51827242524916906</v>
      </c>
      <c r="M253" s="199" t="s">
        <v>600</v>
      </c>
      <c r="N253" s="196">
        <v>43333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78</v>
      </c>
      <c r="B254" s="186">
        <v>42712</v>
      </c>
      <c r="C254" s="186"/>
      <c r="D254" s="187" t="s">
        <v>730</v>
      </c>
      <c r="E254" s="188" t="s">
        <v>619</v>
      </c>
      <c r="F254" s="189">
        <v>380</v>
      </c>
      <c r="G254" s="188"/>
      <c r="H254" s="188">
        <v>478</v>
      </c>
      <c r="I254" s="190">
        <v>468</v>
      </c>
      <c r="J254" s="191" t="s">
        <v>677</v>
      </c>
      <c r="K254" s="192">
        <f>H254-F254</f>
        <v>98</v>
      </c>
      <c r="L254" s="193">
        <f>K254/F254</f>
        <v>0.25789473684210529</v>
      </c>
      <c r="M254" s="188" t="s">
        <v>588</v>
      </c>
      <c r="N254" s="194">
        <v>43025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79</v>
      </c>
      <c r="B255" s="186">
        <v>42734</v>
      </c>
      <c r="C255" s="186"/>
      <c r="D255" s="187" t="s">
        <v>108</v>
      </c>
      <c r="E255" s="188" t="s">
        <v>619</v>
      </c>
      <c r="F255" s="189">
        <v>305</v>
      </c>
      <c r="G255" s="188"/>
      <c r="H255" s="188">
        <v>375</v>
      </c>
      <c r="I255" s="190">
        <v>375</v>
      </c>
      <c r="J255" s="191" t="s">
        <v>677</v>
      </c>
      <c r="K255" s="192">
        <f>H255-F255</f>
        <v>70</v>
      </c>
      <c r="L255" s="193">
        <f>K255/F255</f>
        <v>0.22950819672131148</v>
      </c>
      <c r="M255" s="188" t="s">
        <v>588</v>
      </c>
      <c r="N255" s="194">
        <v>42768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80</v>
      </c>
      <c r="B256" s="186">
        <v>42739</v>
      </c>
      <c r="C256" s="186"/>
      <c r="D256" s="187" t="s">
        <v>94</v>
      </c>
      <c r="E256" s="188" t="s">
        <v>619</v>
      </c>
      <c r="F256" s="189">
        <v>99.5</v>
      </c>
      <c r="G256" s="188"/>
      <c r="H256" s="188">
        <v>158</v>
      </c>
      <c r="I256" s="190">
        <v>158</v>
      </c>
      <c r="J256" s="191" t="s">
        <v>677</v>
      </c>
      <c r="K256" s="192">
        <f>H256-F256</f>
        <v>58.5</v>
      </c>
      <c r="L256" s="193">
        <f>K256/F256</f>
        <v>0.5879396984924623</v>
      </c>
      <c r="M256" s="188" t="s">
        <v>588</v>
      </c>
      <c r="N256" s="194">
        <v>42898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81</v>
      </c>
      <c r="B257" s="186">
        <v>42739</v>
      </c>
      <c r="C257" s="186"/>
      <c r="D257" s="187" t="s">
        <v>94</v>
      </c>
      <c r="E257" s="188" t="s">
        <v>619</v>
      </c>
      <c r="F257" s="189">
        <v>99.5</v>
      </c>
      <c r="G257" s="188"/>
      <c r="H257" s="188">
        <v>158</v>
      </c>
      <c r="I257" s="190">
        <v>158</v>
      </c>
      <c r="J257" s="191" t="s">
        <v>677</v>
      </c>
      <c r="K257" s="192">
        <v>58.5</v>
      </c>
      <c r="L257" s="193">
        <v>0.58793969849246197</v>
      </c>
      <c r="M257" s="188" t="s">
        <v>588</v>
      </c>
      <c r="N257" s="194">
        <v>42898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82</v>
      </c>
      <c r="B258" s="186">
        <v>42786</v>
      </c>
      <c r="C258" s="186"/>
      <c r="D258" s="187" t="s">
        <v>185</v>
      </c>
      <c r="E258" s="188" t="s">
        <v>619</v>
      </c>
      <c r="F258" s="189">
        <v>140.5</v>
      </c>
      <c r="G258" s="188"/>
      <c r="H258" s="188">
        <v>220</v>
      </c>
      <c r="I258" s="190">
        <v>220</v>
      </c>
      <c r="J258" s="191" t="s">
        <v>677</v>
      </c>
      <c r="K258" s="192">
        <f>H258-F258</f>
        <v>79.5</v>
      </c>
      <c r="L258" s="193">
        <f>K258/F258</f>
        <v>0.5658362989323843</v>
      </c>
      <c r="M258" s="188" t="s">
        <v>588</v>
      </c>
      <c r="N258" s="194">
        <v>42864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83</v>
      </c>
      <c r="B259" s="186">
        <v>42786</v>
      </c>
      <c r="C259" s="186"/>
      <c r="D259" s="187" t="s">
        <v>731</v>
      </c>
      <c r="E259" s="188" t="s">
        <v>619</v>
      </c>
      <c r="F259" s="189">
        <v>202.5</v>
      </c>
      <c r="G259" s="188"/>
      <c r="H259" s="188">
        <v>234</v>
      </c>
      <c r="I259" s="190">
        <v>234</v>
      </c>
      <c r="J259" s="191" t="s">
        <v>677</v>
      </c>
      <c r="K259" s="192">
        <v>31.5</v>
      </c>
      <c r="L259" s="193">
        <v>0.155555555555556</v>
      </c>
      <c r="M259" s="188" t="s">
        <v>588</v>
      </c>
      <c r="N259" s="194">
        <v>42836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84</v>
      </c>
      <c r="B260" s="186">
        <v>42818</v>
      </c>
      <c r="C260" s="186"/>
      <c r="D260" s="187" t="s">
        <v>732</v>
      </c>
      <c r="E260" s="188" t="s">
        <v>619</v>
      </c>
      <c r="F260" s="189">
        <v>300.5</v>
      </c>
      <c r="G260" s="188"/>
      <c r="H260" s="188">
        <v>417.5</v>
      </c>
      <c r="I260" s="190">
        <v>420</v>
      </c>
      <c r="J260" s="191" t="s">
        <v>733</v>
      </c>
      <c r="K260" s="192">
        <f>H260-F260</f>
        <v>117</v>
      </c>
      <c r="L260" s="193">
        <f>K260/F260</f>
        <v>0.38935108153078202</v>
      </c>
      <c r="M260" s="188" t="s">
        <v>588</v>
      </c>
      <c r="N260" s="194">
        <v>43070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85</v>
      </c>
      <c r="B261" s="186">
        <v>42818</v>
      </c>
      <c r="C261" s="186"/>
      <c r="D261" s="187" t="s">
        <v>707</v>
      </c>
      <c r="E261" s="188" t="s">
        <v>619</v>
      </c>
      <c r="F261" s="189">
        <v>850</v>
      </c>
      <c r="G261" s="188"/>
      <c r="H261" s="188">
        <v>1042.5</v>
      </c>
      <c r="I261" s="190">
        <v>1023</v>
      </c>
      <c r="J261" s="191" t="s">
        <v>734</v>
      </c>
      <c r="K261" s="192">
        <v>192.5</v>
      </c>
      <c r="L261" s="193">
        <v>0.22647058823529401</v>
      </c>
      <c r="M261" s="188" t="s">
        <v>588</v>
      </c>
      <c r="N261" s="194">
        <v>42830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86</v>
      </c>
      <c r="B262" s="186">
        <v>42830</v>
      </c>
      <c r="C262" s="186"/>
      <c r="D262" s="187" t="s">
        <v>487</v>
      </c>
      <c r="E262" s="188" t="s">
        <v>619</v>
      </c>
      <c r="F262" s="189">
        <v>785</v>
      </c>
      <c r="G262" s="188"/>
      <c r="H262" s="188">
        <v>930</v>
      </c>
      <c r="I262" s="190">
        <v>920</v>
      </c>
      <c r="J262" s="191" t="s">
        <v>735</v>
      </c>
      <c r="K262" s="192">
        <f>H262-F262</f>
        <v>145</v>
      </c>
      <c r="L262" s="193">
        <f>K262/F262</f>
        <v>0.18471337579617833</v>
      </c>
      <c r="M262" s="188" t="s">
        <v>588</v>
      </c>
      <c r="N262" s="194">
        <v>42976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5">
        <v>87</v>
      </c>
      <c r="B263" s="196">
        <v>42831</v>
      </c>
      <c r="C263" s="196"/>
      <c r="D263" s="197" t="s">
        <v>736</v>
      </c>
      <c r="E263" s="198" t="s">
        <v>619</v>
      </c>
      <c r="F263" s="199">
        <v>40</v>
      </c>
      <c r="G263" s="199"/>
      <c r="H263" s="200">
        <v>13.1</v>
      </c>
      <c r="I263" s="200">
        <v>60</v>
      </c>
      <c r="J263" s="201" t="s">
        <v>737</v>
      </c>
      <c r="K263" s="202">
        <v>-26.9</v>
      </c>
      <c r="L263" s="203">
        <v>-0.67249999999999999</v>
      </c>
      <c r="M263" s="199" t="s">
        <v>600</v>
      </c>
      <c r="N263" s="196">
        <v>43138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88</v>
      </c>
      <c r="B264" s="186">
        <v>42837</v>
      </c>
      <c r="C264" s="186"/>
      <c r="D264" s="187" t="s">
        <v>93</v>
      </c>
      <c r="E264" s="188" t="s">
        <v>619</v>
      </c>
      <c r="F264" s="189">
        <v>289.5</v>
      </c>
      <c r="G264" s="188"/>
      <c r="H264" s="188">
        <v>354</v>
      </c>
      <c r="I264" s="190">
        <v>360</v>
      </c>
      <c r="J264" s="191" t="s">
        <v>738</v>
      </c>
      <c r="K264" s="192">
        <f t="shared" ref="K264:K272" si="145">H264-F264</f>
        <v>64.5</v>
      </c>
      <c r="L264" s="193">
        <f t="shared" ref="L264:L272" si="146">K264/F264</f>
        <v>0.22279792746113988</v>
      </c>
      <c r="M264" s="188" t="s">
        <v>588</v>
      </c>
      <c r="N264" s="194">
        <v>43040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89</v>
      </c>
      <c r="B265" s="186">
        <v>42845</v>
      </c>
      <c r="C265" s="186"/>
      <c r="D265" s="187" t="s">
        <v>426</v>
      </c>
      <c r="E265" s="188" t="s">
        <v>619</v>
      </c>
      <c r="F265" s="189">
        <v>700</v>
      </c>
      <c r="G265" s="188"/>
      <c r="H265" s="188">
        <v>840</v>
      </c>
      <c r="I265" s="190">
        <v>840</v>
      </c>
      <c r="J265" s="191" t="s">
        <v>739</v>
      </c>
      <c r="K265" s="192">
        <f t="shared" si="145"/>
        <v>140</v>
      </c>
      <c r="L265" s="193">
        <f t="shared" si="146"/>
        <v>0.2</v>
      </c>
      <c r="M265" s="188" t="s">
        <v>588</v>
      </c>
      <c r="N265" s="194">
        <v>42893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90</v>
      </c>
      <c r="B266" s="186">
        <v>42887</v>
      </c>
      <c r="C266" s="186"/>
      <c r="D266" s="187" t="s">
        <v>740</v>
      </c>
      <c r="E266" s="188" t="s">
        <v>619</v>
      </c>
      <c r="F266" s="189">
        <v>130</v>
      </c>
      <c r="G266" s="188"/>
      <c r="H266" s="188">
        <v>144.25</v>
      </c>
      <c r="I266" s="190">
        <v>170</v>
      </c>
      <c r="J266" s="191" t="s">
        <v>741</v>
      </c>
      <c r="K266" s="192">
        <f t="shared" si="145"/>
        <v>14.25</v>
      </c>
      <c r="L266" s="193">
        <f t="shared" si="146"/>
        <v>0.10961538461538461</v>
      </c>
      <c r="M266" s="188" t="s">
        <v>588</v>
      </c>
      <c r="N266" s="194">
        <v>43675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91</v>
      </c>
      <c r="B267" s="186">
        <v>42901</v>
      </c>
      <c r="C267" s="186"/>
      <c r="D267" s="187" t="s">
        <v>742</v>
      </c>
      <c r="E267" s="188" t="s">
        <v>619</v>
      </c>
      <c r="F267" s="189">
        <v>214.5</v>
      </c>
      <c r="G267" s="188"/>
      <c r="H267" s="188">
        <v>262</v>
      </c>
      <c r="I267" s="190">
        <v>262</v>
      </c>
      <c r="J267" s="191" t="s">
        <v>743</v>
      </c>
      <c r="K267" s="192">
        <f t="shared" si="145"/>
        <v>47.5</v>
      </c>
      <c r="L267" s="193">
        <f t="shared" si="146"/>
        <v>0.22144522144522144</v>
      </c>
      <c r="M267" s="188" t="s">
        <v>588</v>
      </c>
      <c r="N267" s="194">
        <v>42977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92</v>
      </c>
      <c r="B268" s="217">
        <v>42933</v>
      </c>
      <c r="C268" s="217"/>
      <c r="D268" s="218" t="s">
        <v>744</v>
      </c>
      <c r="E268" s="219" t="s">
        <v>619</v>
      </c>
      <c r="F268" s="220">
        <v>370</v>
      </c>
      <c r="G268" s="219"/>
      <c r="H268" s="219">
        <v>447.5</v>
      </c>
      <c r="I268" s="221">
        <v>450</v>
      </c>
      <c r="J268" s="222" t="s">
        <v>677</v>
      </c>
      <c r="K268" s="192">
        <f t="shared" si="145"/>
        <v>77.5</v>
      </c>
      <c r="L268" s="223">
        <f t="shared" si="146"/>
        <v>0.20945945945945946</v>
      </c>
      <c r="M268" s="219" t="s">
        <v>588</v>
      </c>
      <c r="N268" s="224">
        <v>43035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93</v>
      </c>
      <c r="B269" s="217">
        <v>42943</v>
      </c>
      <c r="C269" s="217"/>
      <c r="D269" s="218" t="s">
        <v>183</v>
      </c>
      <c r="E269" s="219" t="s">
        <v>619</v>
      </c>
      <c r="F269" s="220">
        <v>657.5</v>
      </c>
      <c r="G269" s="219"/>
      <c r="H269" s="219">
        <v>825</v>
      </c>
      <c r="I269" s="221">
        <v>820</v>
      </c>
      <c r="J269" s="222" t="s">
        <v>677</v>
      </c>
      <c r="K269" s="192">
        <f t="shared" si="145"/>
        <v>167.5</v>
      </c>
      <c r="L269" s="223">
        <f t="shared" si="146"/>
        <v>0.25475285171102663</v>
      </c>
      <c r="M269" s="219" t="s">
        <v>588</v>
      </c>
      <c r="N269" s="224">
        <v>43090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94</v>
      </c>
      <c r="B270" s="186">
        <v>42964</v>
      </c>
      <c r="C270" s="186"/>
      <c r="D270" s="187" t="s">
        <v>361</v>
      </c>
      <c r="E270" s="188" t="s">
        <v>619</v>
      </c>
      <c r="F270" s="189">
        <v>605</v>
      </c>
      <c r="G270" s="188"/>
      <c r="H270" s="188">
        <v>750</v>
      </c>
      <c r="I270" s="190">
        <v>750</v>
      </c>
      <c r="J270" s="191" t="s">
        <v>735</v>
      </c>
      <c r="K270" s="192">
        <f t="shared" si="145"/>
        <v>145</v>
      </c>
      <c r="L270" s="193">
        <f t="shared" si="146"/>
        <v>0.23966942148760331</v>
      </c>
      <c r="M270" s="188" t="s">
        <v>588</v>
      </c>
      <c r="N270" s="194">
        <v>43027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5">
        <v>95</v>
      </c>
      <c r="B271" s="196">
        <v>42979</v>
      </c>
      <c r="C271" s="196"/>
      <c r="D271" s="204" t="s">
        <v>745</v>
      </c>
      <c r="E271" s="199" t="s">
        <v>619</v>
      </c>
      <c r="F271" s="199">
        <v>255</v>
      </c>
      <c r="G271" s="200"/>
      <c r="H271" s="200">
        <v>217.25</v>
      </c>
      <c r="I271" s="200">
        <v>320</v>
      </c>
      <c r="J271" s="201" t="s">
        <v>746</v>
      </c>
      <c r="K271" s="202">
        <f t="shared" si="145"/>
        <v>-37.75</v>
      </c>
      <c r="L271" s="205">
        <f t="shared" si="146"/>
        <v>-0.14803921568627451</v>
      </c>
      <c r="M271" s="199" t="s">
        <v>600</v>
      </c>
      <c r="N271" s="196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96</v>
      </c>
      <c r="B272" s="186">
        <v>42997</v>
      </c>
      <c r="C272" s="186"/>
      <c r="D272" s="187" t="s">
        <v>747</v>
      </c>
      <c r="E272" s="188" t="s">
        <v>619</v>
      </c>
      <c r="F272" s="189">
        <v>215</v>
      </c>
      <c r="G272" s="188"/>
      <c r="H272" s="188">
        <v>258</v>
      </c>
      <c r="I272" s="190">
        <v>258</v>
      </c>
      <c r="J272" s="191" t="s">
        <v>677</v>
      </c>
      <c r="K272" s="192">
        <f t="shared" si="145"/>
        <v>43</v>
      </c>
      <c r="L272" s="193">
        <f t="shared" si="146"/>
        <v>0.2</v>
      </c>
      <c r="M272" s="188" t="s">
        <v>588</v>
      </c>
      <c r="N272" s="194">
        <v>43040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97</v>
      </c>
      <c r="B273" s="186">
        <v>42997</v>
      </c>
      <c r="C273" s="186"/>
      <c r="D273" s="187" t="s">
        <v>747</v>
      </c>
      <c r="E273" s="188" t="s">
        <v>619</v>
      </c>
      <c r="F273" s="189">
        <v>215</v>
      </c>
      <c r="G273" s="188"/>
      <c r="H273" s="188">
        <v>258</v>
      </c>
      <c r="I273" s="190">
        <v>258</v>
      </c>
      <c r="J273" s="222" t="s">
        <v>677</v>
      </c>
      <c r="K273" s="192">
        <v>43</v>
      </c>
      <c r="L273" s="193">
        <v>0.2</v>
      </c>
      <c r="M273" s="188" t="s">
        <v>588</v>
      </c>
      <c r="N273" s="194">
        <v>43040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98</v>
      </c>
      <c r="B274" s="217">
        <v>42998</v>
      </c>
      <c r="C274" s="217"/>
      <c r="D274" s="218" t="s">
        <v>748</v>
      </c>
      <c r="E274" s="219" t="s">
        <v>619</v>
      </c>
      <c r="F274" s="189">
        <v>75</v>
      </c>
      <c r="G274" s="219"/>
      <c r="H274" s="219">
        <v>90</v>
      </c>
      <c r="I274" s="221">
        <v>90</v>
      </c>
      <c r="J274" s="191" t="s">
        <v>749</v>
      </c>
      <c r="K274" s="192">
        <f t="shared" ref="K274:K279" si="147">H274-F274</f>
        <v>15</v>
      </c>
      <c r="L274" s="193">
        <f t="shared" ref="L274:L279" si="148">K274/F274</f>
        <v>0.2</v>
      </c>
      <c r="M274" s="188" t="s">
        <v>588</v>
      </c>
      <c r="N274" s="194">
        <v>43019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99</v>
      </c>
      <c r="B275" s="217">
        <v>43011</v>
      </c>
      <c r="C275" s="217"/>
      <c r="D275" s="218" t="s">
        <v>602</v>
      </c>
      <c r="E275" s="219" t="s">
        <v>619</v>
      </c>
      <c r="F275" s="220">
        <v>315</v>
      </c>
      <c r="G275" s="219"/>
      <c r="H275" s="219">
        <v>392</v>
      </c>
      <c r="I275" s="221">
        <v>384</v>
      </c>
      <c r="J275" s="222" t="s">
        <v>750</v>
      </c>
      <c r="K275" s="192">
        <f t="shared" si="147"/>
        <v>77</v>
      </c>
      <c r="L275" s="223">
        <f t="shared" si="148"/>
        <v>0.24444444444444444</v>
      </c>
      <c r="M275" s="219" t="s">
        <v>588</v>
      </c>
      <c r="N275" s="224">
        <v>43017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100</v>
      </c>
      <c r="B276" s="217">
        <v>43013</v>
      </c>
      <c r="C276" s="217"/>
      <c r="D276" s="218" t="s">
        <v>461</v>
      </c>
      <c r="E276" s="219" t="s">
        <v>619</v>
      </c>
      <c r="F276" s="220">
        <v>145</v>
      </c>
      <c r="G276" s="219"/>
      <c r="H276" s="219">
        <v>179</v>
      </c>
      <c r="I276" s="221">
        <v>180</v>
      </c>
      <c r="J276" s="222" t="s">
        <v>751</v>
      </c>
      <c r="K276" s="192">
        <f t="shared" si="147"/>
        <v>34</v>
      </c>
      <c r="L276" s="223">
        <f t="shared" si="148"/>
        <v>0.23448275862068965</v>
      </c>
      <c r="M276" s="219" t="s">
        <v>588</v>
      </c>
      <c r="N276" s="224">
        <v>43025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101</v>
      </c>
      <c r="B277" s="217">
        <v>43014</v>
      </c>
      <c r="C277" s="217"/>
      <c r="D277" s="218" t="s">
        <v>335</v>
      </c>
      <c r="E277" s="219" t="s">
        <v>619</v>
      </c>
      <c r="F277" s="220">
        <v>256</v>
      </c>
      <c r="G277" s="219"/>
      <c r="H277" s="219">
        <v>323</v>
      </c>
      <c r="I277" s="221">
        <v>320</v>
      </c>
      <c r="J277" s="222" t="s">
        <v>677</v>
      </c>
      <c r="K277" s="192">
        <f t="shared" si="147"/>
        <v>67</v>
      </c>
      <c r="L277" s="223">
        <f t="shared" si="148"/>
        <v>0.26171875</v>
      </c>
      <c r="M277" s="219" t="s">
        <v>588</v>
      </c>
      <c r="N277" s="224">
        <v>43067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102</v>
      </c>
      <c r="B278" s="217">
        <v>43017</v>
      </c>
      <c r="C278" s="217"/>
      <c r="D278" s="218" t="s">
        <v>351</v>
      </c>
      <c r="E278" s="219" t="s">
        <v>619</v>
      </c>
      <c r="F278" s="220">
        <v>137.5</v>
      </c>
      <c r="G278" s="219"/>
      <c r="H278" s="219">
        <v>184</v>
      </c>
      <c r="I278" s="221">
        <v>183</v>
      </c>
      <c r="J278" s="222" t="s">
        <v>752</v>
      </c>
      <c r="K278" s="192">
        <f t="shared" si="147"/>
        <v>46.5</v>
      </c>
      <c r="L278" s="223">
        <f t="shared" si="148"/>
        <v>0.33818181818181819</v>
      </c>
      <c r="M278" s="219" t="s">
        <v>588</v>
      </c>
      <c r="N278" s="224">
        <v>43108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103</v>
      </c>
      <c r="B279" s="217">
        <v>43018</v>
      </c>
      <c r="C279" s="217"/>
      <c r="D279" s="218" t="s">
        <v>753</v>
      </c>
      <c r="E279" s="219" t="s">
        <v>619</v>
      </c>
      <c r="F279" s="220">
        <v>125.5</v>
      </c>
      <c r="G279" s="219"/>
      <c r="H279" s="219">
        <v>158</v>
      </c>
      <c r="I279" s="221">
        <v>155</v>
      </c>
      <c r="J279" s="222" t="s">
        <v>754</v>
      </c>
      <c r="K279" s="192">
        <f t="shared" si="147"/>
        <v>32.5</v>
      </c>
      <c r="L279" s="223">
        <f t="shared" si="148"/>
        <v>0.25896414342629481</v>
      </c>
      <c r="M279" s="219" t="s">
        <v>588</v>
      </c>
      <c r="N279" s="224">
        <v>43067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104</v>
      </c>
      <c r="B280" s="217">
        <v>43018</v>
      </c>
      <c r="C280" s="217"/>
      <c r="D280" s="218" t="s">
        <v>755</v>
      </c>
      <c r="E280" s="219" t="s">
        <v>619</v>
      </c>
      <c r="F280" s="220">
        <v>895</v>
      </c>
      <c r="G280" s="219"/>
      <c r="H280" s="219">
        <v>1122.5</v>
      </c>
      <c r="I280" s="221">
        <v>1078</v>
      </c>
      <c r="J280" s="222" t="s">
        <v>756</v>
      </c>
      <c r="K280" s="192">
        <v>227.5</v>
      </c>
      <c r="L280" s="223">
        <v>0.25418994413407803</v>
      </c>
      <c r="M280" s="219" t="s">
        <v>588</v>
      </c>
      <c r="N280" s="224">
        <v>43117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105</v>
      </c>
      <c r="B281" s="217">
        <v>43020</v>
      </c>
      <c r="C281" s="217"/>
      <c r="D281" s="218" t="s">
        <v>344</v>
      </c>
      <c r="E281" s="219" t="s">
        <v>619</v>
      </c>
      <c r="F281" s="220">
        <v>525</v>
      </c>
      <c r="G281" s="219"/>
      <c r="H281" s="219">
        <v>629</v>
      </c>
      <c r="I281" s="221">
        <v>629</v>
      </c>
      <c r="J281" s="222" t="s">
        <v>677</v>
      </c>
      <c r="K281" s="192">
        <v>104</v>
      </c>
      <c r="L281" s="223">
        <v>0.19809523809523799</v>
      </c>
      <c r="M281" s="219" t="s">
        <v>588</v>
      </c>
      <c r="N281" s="224">
        <v>43119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106</v>
      </c>
      <c r="B282" s="217">
        <v>43046</v>
      </c>
      <c r="C282" s="217"/>
      <c r="D282" s="218" t="s">
        <v>386</v>
      </c>
      <c r="E282" s="219" t="s">
        <v>619</v>
      </c>
      <c r="F282" s="220">
        <v>740</v>
      </c>
      <c r="G282" s="219"/>
      <c r="H282" s="219">
        <v>892.5</v>
      </c>
      <c r="I282" s="221">
        <v>900</v>
      </c>
      <c r="J282" s="222" t="s">
        <v>757</v>
      </c>
      <c r="K282" s="192">
        <f>H282-F282</f>
        <v>152.5</v>
      </c>
      <c r="L282" s="223">
        <f>K282/F282</f>
        <v>0.20608108108108109</v>
      </c>
      <c r="M282" s="219" t="s">
        <v>588</v>
      </c>
      <c r="N282" s="224">
        <v>43052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107</v>
      </c>
      <c r="B283" s="186">
        <v>43073</v>
      </c>
      <c r="C283" s="186"/>
      <c r="D283" s="187" t="s">
        <v>758</v>
      </c>
      <c r="E283" s="188" t="s">
        <v>619</v>
      </c>
      <c r="F283" s="189">
        <v>118.5</v>
      </c>
      <c r="G283" s="188"/>
      <c r="H283" s="188">
        <v>143.5</v>
      </c>
      <c r="I283" s="190">
        <v>145</v>
      </c>
      <c r="J283" s="191" t="s">
        <v>609</v>
      </c>
      <c r="K283" s="192">
        <f>H283-F283</f>
        <v>25</v>
      </c>
      <c r="L283" s="193">
        <f>K283/F283</f>
        <v>0.2109704641350211</v>
      </c>
      <c r="M283" s="188" t="s">
        <v>588</v>
      </c>
      <c r="N283" s="194">
        <v>43097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5">
        <v>108</v>
      </c>
      <c r="B284" s="196">
        <v>43090</v>
      </c>
      <c r="C284" s="196"/>
      <c r="D284" s="197" t="s">
        <v>432</v>
      </c>
      <c r="E284" s="198" t="s">
        <v>619</v>
      </c>
      <c r="F284" s="199">
        <v>715</v>
      </c>
      <c r="G284" s="199"/>
      <c r="H284" s="200">
        <v>500</v>
      </c>
      <c r="I284" s="200">
        <v>872</v>
      </c>
      <c r="J284" s="201" t="s">
        <v>759</v>
      </c>
      <c r="K284" s="202">
        <f>H284-F284</f>
        <v>-215</v>
      </c>
      <c r="L284" s="203">
        <f>K284/F284</f>
        <v>-0.30069930069930068</v>
      </c>
      <c r="M284" s="199" t="s">
        <v>600</v>
      </c>
      <c r="N284" s="196">
        <v>43670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109</v>
      </c>
      <c r="B285" s="186">
        <v>43098</v>
      </c>
      <c r="C285" s="186"/>
      <c r="D285" s="187" t="s">
        <v>602</v>
      </c>
      <c r="E285" s="188" t="s">
        <v>619</v>
      </c>
      <c r="F285" s="189">
        <v>435</v>
      </c>
      <c r="G285" s="188"/>
      <c r="H285" s="188">
        <v>542.5</v>
      </c>
      <c r="I285" s="190">
        <v>539</v>
      </c>
      <c r="J285" s="191" t="s">
        <v>677</v>
      </c>
      <c r="K285" s="192">
        <v>107.5</v>
      </c>
      <c r="L285" s="193">
        <v>0.247126436781609</v>
      </c>
      <c r="M285" s="188" t="s">
        <v>588</v>
      </c>
      <c r="N285" s="194">
        <v>43206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110</v>
      </c>
      <c r="B286" s="186">
        <v>43098</v>
      </c>
      <c r="C286" s="186"/>
      <c r="D286" s="187" t="s">
        <v>560</v>
      </c>
      <c r="E286" s="188" t="s">
        <v>619</v>
      </c>
      <c r="F286" s="189">
        <v>885</v>
      </c>
      <c r="G286" s="188"/>
      <c r="H286" s="188">
        <v>1090</v>
      </c>
      <c r="I286" s="190">
        <v>1084</v>
      </c>
      <c r="J286" s="191" t="s">
        <v>677</v>
      </c>
      <c r="K286" s="192">
        <v>205</v>
      </c>
      <c r="L286" s="193">
        <v>0.23163841807909599</v>
      </c>
      <c r="M286" s="188" t="s">
        <v>588</v>
      </c>
      <c r="N286" s="194">
        <v>43213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5">
        <v>111</v>
      </c>
      <c r="B287" s="226">
        <v>43192</v>
      </c>
      <c r="C287" s="226"/>
      <c r="D287" s="204" t="s">
        <v>760</v>
      </c>
      <c r="E287" s="199" t="s">
        <v>619</v>
      </c>
      <c r="F287" s="227">
        <v>478.5</v>
      </c>
      <c r="G287" s="199"/>
      <c r="H287" s="199">
        <v>442</v>
      </c>
      <c r="I287" s="200">
        <v>613</v>
      </c>
      <c r="J287" s="201" t="s">
        <v>761</v>
      </c>
      <c r="K287" s="202">
        <f>H287-F287</f>
        <v>-36.5</v>
      </c>
      <c r="L287" s="203">
        <f>K287/F287</f>
        <v>-7.6280041797283177E-2</v>
      </c>
      <c r="M287" s="199" t="s">
        <v>600</v>
      </c>
      <c r="N287" s="196">
        <v>43762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5">
        <v>112</v>
      </c>
      <c r="B288" s="196">
        <v>43194</v>
      </c>
      <c r="C288" s="196"/>
      <c r="D288" s="197" t="s">
        <v>762</v>
      </c>
      <c r="E288" s="198" t="s">
        <v>619</v>
      </c>
      <c r="F288" s="199">
        <f>141.5-7.3</f>
        <v>134.19999999999999</v>
      </c>
      <c r="G288" s="199"/>
      <c r="H288" s="200">
        <v>77</v>
      </c>
      <c r="I288" s="200">
        <v>180</v>
      </c>
      <c r="J288" s="201" t="s">
        <v>763</v>
      </c>
      <c r="K288" s="202">
        <f>H288-F288</f>
        <v>-57.199999999999989</v>
      </c>
      <c r="L288" s="203">
        <f>K288/F288</f>
        <v>-0.42622950819672129</v>
      </c>
      <c r="M288" s="199" t="s">
        <v>600</v>
      </c>
      <c r="N288" s="196">
        <v>43522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5">
        <v>113</v>
      </c>
      <c r="B289" s="196">
        <v>43209</v>
      </c>
      <c r="C289" s="196"/>
      <c r="D289" s="197" t="s">
        <v>764</v>
      </c>
      <c r="E289" s="198" t="s">
        <v>619</v>
      </c>
      <c r="F289" s="199">
        <v>430</v>
      </c>
      <c r="G289" s="199"/>
      <c r="H289" s="200">
        <v>220</v>
      </c>
      <c r="I289" s="200">
        <v>537</v>
      </c>
      <c r="J289" s="201" t="s">
        <v>765</v>
      </c>
      <c r="K289" s="202">
        <f>H289-F289</f>
        <v>-210</v>
      </c>
      <c r="L289" s="203">
        <f>K289/F289</f>
        <v>-0.48837209302325579</v>
      </c>
      <c r="M289" s="199" t="s">
        <v>600</v>
      </c>
      <c r="N289" s="196">
        <v>43252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114</v>
      </c>
      <c r="B290" s="217">
        <v>43220</v>
      </c>
      <c r="C290" s="217"/>
      <c r="D290" s="218" t="s">
        <v>387</v>
      </c>
      <c r="E290" s="219" t="s">
        <v>619</v>
      </c>
      <c r="F290" s="219">
        <v>153.5</v>
      </c>
      <c r="G290" s="219"/>
      <c r="H290" s="219">
        <v>196</v>
      </c>
      <c r="I290" s="221">
        <v>196</v>
      </c>
      <c r="J290" s="191" t="s">
        <v>766</v>
      </c>
      <c r="K290" s="192">
        <f>H290-F290</f>
        <v>42.5</v>
      </c>
      <c r="L290" s="193">
        <f>K290/F290</f>
        <v>0.27687296416938112</v>
      </c>
      <c r="M290" s="188" t="s">
        <v>588</v>
      </c>
      <c r="N290" s="194">
        <v>43605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5">
        <v>115</v>
      </c>
      <c r="B291" s="196">
        <v>43306</v>
      </c>
      <c r="C291" s="196"/>
      <c r="D291" s="197" t="s">
        <v>736</v>
      </c>
      <c r="E291" s="198" t="s">
        <v>619</v>
      </c>
      <c r="F291" s="199">
        <v>27.5</v>
      </c>
      <c r="G291" s="199"/>
      <c r="H291" s="200">
        <v>13.1</v>
      </c>
      <c r="I291" s="200">
        <v>60</v>
      </c>
      <c r="J291" s="201" t="s">
        <v>767</v>
      </c>
      <c r="K291" s="202">
        <v>-14.4</v>
      </c>
      <c r="L291" s="203">
        <v>-0.52363636363636401</v>
      </c>
      <c r="M291" s="199" t="s">
        <v>600</v>
      </c>
      <c r="N291" s="196">
        <v>43138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5">
        <v>116</v>
      </c>
      <c r="B292" s="226">
        <v>43318</v>
      </c>
      <c r="C292" s="226"/>
      <c r="D292" s="204" t="s">
        <v>768</v>
      </c>
      <c r="E292" s="199" t="s">
        <v>619</v>
      </c>
      <c r="F292" s="199">
        <v>148.5</v>
      </c>
      <c r="G292" s="199"/>
      <c r="H292" s="199">
        <v>102</v>
      </c>
      <c r="I292" s="200">
        <v>182</v>
      </c>
      <c r="J292" s="201" t="s">
        <v>769</v>
      </c>
      <c r="K292" s="202">
        <f>H292-F292</f>
        <v>-46.5</v>
      </c>
      <c r="L292" s="203">
        <f>K292/F292</f>
        <v>-0.31313131313131315</v>
      </c>
      <c r="M292" s="199" t="s">
        <v>600</v>
      </c>
      <c r="N292" s="196">
        <v>43661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117</v>
      </c>
      <c r="B293" s="186">
        <v>43335</v>
      </c>
      <c r="C293" s="186"/>
      <c r="D293" s="187" t="s">
        <v>770</v>
      </c>
      <c r="E293" s="188" t="s">
        <v>619</v>
      </c>
      <c r="F293" s="219">
        <v>285</v>
      </c>
      <c r="G293" s="188"/>
      <c r="H293" s="188">
        <v>355</v>
      </c>
      <c r="I293" s="190">
        <v>364</v>
      </c>
      <c r="J293" s="191" t="s">
        <v>771</v>
      </c>
      <c r="K293" s="192">
        <v>70</v>
      </c>
      <c r="L293" s="193">
        <v>0.24561403508771901</v>
      </c>
      <c r="M293" s="188" t="s">
        <v>588</v>
      </c>
      <c r="N293" s="194">
        <v>43455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118</v>
      </c>
      <c r="B294" s="186">
        <v>43341</v>
      </c>
      <c r="C294" s="186"/>
      <c r="D294" s="187" t="s">
        <v>375</v>
      </c>
      <c r="E294" s="188" t="s">
        <v>619</v>
      </c>
      <c r="F294" s="219">
        <v>525</v>
      </c>
      <c r="G294" s="188"/>
      <c r="H294" s="188">
        <v>585</v>
      </c>
      <c r="I294" s="190">
        <v>635</v>
      </c>
      <c r="J294" s="191" t="s">
        <v>772</v>
      </c>
      <c r="K294" s="192">
        <f t="shared" ref="K294:K311" si="149">H294-F294</f>
        <v>60</v>
      </c>
      <c r="L294" s="193">
        <f t="shared" ref="L294:L311" si="150">K294/F294</f>
        <v>0.11428571428571428</v>
      </c>
      <c r="M294" s="188" t="s">
        <v>588</v>
      </c>
      <c r="N294" s="194">
        <v>43662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5">
        <v>119</v>
      </c>
      <c r="B295" s="186">
        <v>43395</v>
      </c>
      <c r="C295" s="186"/>
      <c r="D295" s="187" t="s">
        <v>361</v>
      </c>
      <c r="E295" s="188" t="s">
        <v>619</v>
      </c>
      <c r="F295" s="219">
        <v>475</v>
      </c>
      <c r="G295" s="188"/>
      <c r="H295" s="188">
        <v>574</v>
      </c>
      <c r="I295" s="190">
        <v>570</v>
      </c>
      <c r="J295" s="191" t="s">
        <v>677</v>
      </c>
      <c r="K295" s="192">
        <f t="shared" si="149"/>
        <v>99</v>
      </c>
      <c r="L295" s="193">
        <f t="shared" si="150"/>
        <v>0.20842105263157895</v>
      </c>
      <c r="M295" s="188" t="s">
        <v>588</v>
      </c>
      <c r="N295" s="194">
        <v>43403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120</v>
      </c>
      <c r="B296" s="217">
        <v>43397</v>
      </c>
      <c r="C296" s="217"/>
      <c r="D296" s="218" t="s">
        <v>382</v>
      </c>
      <c r="E296" s="219" t="s">
        <v>619</v>
      </c>
      <c r="F296" s="219">
        <v>707.5</v>
      </c>
      <c r="G296" s="219"/>
      <c r="H296" s="219">
        <v>872</v>
      </c>
      <c r="I296" s="221">
        <v>872</v>
      </c>
      <c r="J296" s="222" t="s">
        <v>677</v>
      </c>
      <c r="K296" s="192">
        <f t="shared" si="149"/>
        <v>164.5</v>
      </c>
      <c r="L296" s="223">
        <f t="shared" si="150"/>
        <v>0.23250883392226149</v>
      </c>
      <c r="M296" s="219" t="s">
        <v>588</v>
      </c>
      <c r="N296" s="224">
        <v>43482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121</v>
      </c>
      <c r="B297" s="217">
        <v>43398</v>
      </c>
      <c r="C297" s="217"/>
      <c r="D297" s="218" t="s">
        <v>773</v>
      </c>
      <c r="E297" s="219" t="s">
        <v>619</v>
      </c>
      <c r="F297" s="219">
        <v>162</v>
      </c>
      <c r="G297" s="219"/>
      <c r="H297" s="219">
        <v>204</v>
      </c>
      <c r="I297" s="221">
        <v>209</v>
      </c>
      <c r="J297" s="222" t="s">
        <v>774</v>
      </c>
      <c r="K297" s="192">
        <f t="shared" si="149"/>
        <v>42</v>
      </c>
      <c r="L297" s="223">
        <f t="shared" si="150"/>
        <v>0.25925925925925924</v>
      </c>
      <c r="M297" s="219" t="s">
        <v>588</v>
      </c>
      <c r="N297" s="224">
        <v>43539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122</v>
      </c>
      <c r="B298" s="217">
        <v>43399</v>
      </c>
      <c r="C298" s="217"/>
      <c r="D298" s="218" t="s">
        <v>480</v>
      </c>
      <c r="E298" s="219" t="s">
        <v>619</v>
      </c>
      <c r="F298" s="219">
        <v>240</v>
      </c>
      <c r="G298" s="219"/>
      <c r="H298" s="219">
        <v>297</v>
      </c>
      <c r="I298" s="221">
        <v>297</v>
      </c>
      <c r="J298" s="222" t="s">
        <v>677</v>
      </c>
      <c r="K298" s="228">
        <f t="shared" si="149"/>
        <v>57</v>
      </c>
      <c r="L298" s="223">
        <f t="shared" si="150"/>
        <v>0.23749999999999999</v>
      </c>
      <c r="M298" s="219" t="s">
        <v>588</v>
      </c>
      <c r="N298" s="224">
        <v>43417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123</v>
      </c>
      <c r="B299" s="186">
        <v>43439</v>
      </c>
      <c r="C299" s="186"/>
      <c r="D299" s="187" t="s">
        <v>775</v>
      </c>
      <c r="E299" s="188" t="s">
        <v>619</v>
      </c>
      <c r="F299" s="188">
        <v>202.5</v>
      </c>
      <c r="G299" s="188"/>
      <c r="H299" s="188">
        <v>255</v>
      </c>
      <c r="I299" s="190">
        <v>252</v>
      </c>
      <c r="J299" s="191" t="s">
        <v>677</v>
      </c>
      <c r="K299" s="192">
        <f t="shared" si="149"/>
        <v>52.5</v>
      </c>
      <c r="L299" s="193">
        <f t="shared" si="150"/>
        <v>0.25925925925925924</v>
      </c>
      <c r="M299" s="188" t="s">
        <v>588</v>
      </c>
      <c r="N299" s="194">
        <v>43542</v>
      </c>
      <c r="O299" s="1"/>
      <c r="P299" s="1"/>
      <c r="Q299" s="1"/>
      <c r="R299" s="6" t="s">
        <v>776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124</v>
      </c>
      <c r="B300" s="217">
        <v>43465</v>
      </c>
      <c r="C300" s="186"/>
      <c r="D300" s="218" t="s">
        <v>414</v>
      </c>
      <c r="E300" s="219" t="s">
        <v>619</v>
      </c>
      <c r="F300" s="219">
        <v>710</v>
      </c>
      <c r="G300" s="219"/>
      <c r="H300" s="219">
        <v>866</v>
      </c>
      <c r="I300" s="221">
        <v>866</v>
      </c>
      <c r="J300" s="222" t="s">
        <v>677</v>
      </c>
      <c r="K300" s="192">
        <f t="shared" si="149"/>
        <v>156</v>
      </c>
      <c r="L300" s="193">
        <f t="shared" si="150"/>
        <v>0.21971830985915494</v>
      </c>
      <c r="M300" s="188" t="s">
        <v>588</v>
      </c>
      <c r="N300" s="194">
        <v>43553</v>
      </c>
      <c r="O300" s="1"/>
      <c r="P300" s="1"/>
      <c r="Q300" s="1"/>
      <c r="R300" s="6" t="s">
        <v>776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125</v>
      </c>
      <c r="B301" s="217">
        <v>43522</v>
      </c>
      <c r="C301" s="217"/>
      <c r="D301" s="218" t="s">
        <v>152</v>
      </c>
      <c r="E301" s="219" t="s">
        <v>619</v>
      </c>
      <c r="F301" s="219">
        <v>337.25</v>
      </c>
      <c r="G301" s="219"/>
      <c r="H301" s="219">
        <v>398.5</v>
      </c>
      <c r="I301" s="221">
        <v>411</v>
      </c>
      <c r="J301" s="191" t="s">
        <v>777</v>
      </c>
      <c r="K301" s="192">
        <f t="shared" si="149"/>
        <v>61.25</v>
      </c>
      <c r="L301" s="193">
        <f t="shared" si="150"/>
        <v>0.1816160118606375</v>
      </c>
      <c r="M301" s="188" t="s">
        <v>588</v>
      </c>
      <c r="N301" s="194">
        <v>43760</v>
      </c>
      <c r="O301" s="1"/>
      <c r="P301" s="1"/>
      <c r="Q301" s="1"/>
      <c r="R301" s="6" t="s">
        <v>776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9">
        <v>126</v>
      </c>
      <c r="B302" s="230">
        <v>43559</v>
      </c>
      <c r="C302" s="230"/>
      <c r="D302" s="231" t="s">
        <v>778</v>
      </c>
      <c r="E302" s="232" t="s">
        <v>619</v>
      </c>
      <c r="F302" s="232">
        <v>130</v>
      </c>
      <c r="G302" s="232"/>
      <c r="H302" s="232">
        <v>65</v>
      </c>
      <c r="I302" s="233">
        <v>158</v>
      </c>
      <c r="J302" s="201" t="s">
        <v>779</v>
      </c>
      <c r="K302" s="202">
        <f t="shared" si="149"/>
        <v>-65</v>
      </c>
      <c r="L302" s="203">
        <f t="shared" si="150"/>
        <v>-0.5</v>
      </c>
      <c r="M302" s="199" t="s">
        <v>600</v>
      </c>
      <c r="N302" s="196">
        <v>43726</v>
      </c>
      <c r="O302" s="1"/>
      <c r="P302" s="1"/>
      <c r="Q302" s="1"/>
      <c r="R302" s="6" t="s">
        <v>780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127</v>
      </c>
      <c r="B303" s="217">
        <v>43017</v>
      </c>
      <c r="C303" s="217"/>
      <c r="D303" s="218" t="s">
        <v>185</v>
      </c>
      <c r="E303" s="219" t="s">
        <v>619</v>
      </c>
      <c r="F303" s="219">
        <v>141.5</v>
      </c>
      <c r="G303" s="219"/>
      <c r="H303" s="219">
        <v>183.5</v>
      </c>
      <c r="I303" s="221">
        <v>210</v>
      </c>
      <c r="J303" s="191" t="s">
        <v>774</v>
      </c>
      <c r="K303" s="192">
        <f t="shared" si="149"/>
        <v>42</v>
      </c>
      <c r="L303" s="193">
        <f t="shared" si="150"/>
        <v>0.29681978798586572</v>
      </c>
      <c r="M303" s="188" t="s">
        <v>588</v>
      </c>
      <c r="N303" s="194">
        <v>43042</v>
      </c>
      <c r="O303" s="1"/>
      <c r="P303" s="1"/>
      <c r="Q303" s="1"/>
      <c r="R303" s="6" t="s">
        <v>780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9">
        <v>128</v>
      </c>
      <c r="B304" s="230">
        <v>43074</v>
      </c>
      <c r="C304" s="230"/>
      <c r="D304" s="231" t="s">
        <v>781</v>
      </c>
      <c r="E304" s="232" t="s">
        <v>619</v>
      </c>
      <c r="F304" s="227">
        <v>172</v>
      </c>
      <c r="G304" s="232"/>
      <c r="H304" s="232">
        <v>155.25</v>
      </c>
      <c r="I304" s="233">
        <v>230</v>
      </c>
      <c r="J304" s="201" t="s">
        <v>782</v>
      </c>
      <c r="K304" s="202">
        <f t="shared" si="149"/>
        <v>-16.75</v>
      </c>
      <c r="L304" s="203">
        <f t="shared" si="150"/>
        <v>-9.7383720930232565E-2</v>
      </c>
      <c r="M304" s="199" t="s">
        <v>600</v>
      </c>
      <c r="N304" s="196">
        <v>43787</v>
      </c>
      <c r="O304" s="1"/>
      <c r="P304" s="1"/>
      <c r="Q304" s="1"/>
      <c r="R304" s="6" t="s">
        <v>780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129</v>
      </c>
      <c r="B305" s="217">
        <v>43398</v>
      </c>
      <c r="C305" s="217"/>
      <c r="D305" s="218" t="s">
        <v>107</v>
      </c>
      <c r="E305" s="219" t="s">
        <v>619</v>
      </c>
      <c r="F305" s="219">
        <v>698.5</v>
      </c>
      <c r="G305" s="219"/>
      <c r="H305" s="219">
        <v>890</v>
      </c>
      <c r="I305" s="221">
        <v>890</v>
      </c>
      <c r="J305" s="191" t="s">
        <v>850</v>
      </c>
      <c r="K305" s="192">
        <f t="shared" si="149"/>
        <v>191.5</v>
      </c>
      <c r="L305" s="193">
        <f t="shared" si="150"/>
        <v>0.27415891195418757</v>
      </c>
      <c r="M305" s="188" t="s">
        <v>588</v>
      </c>
      <c r="N305" s="194">
        <v>44328</v>
      </c>
      <c r="O305" s="1"/>
      <c r="P305" s="1"/>
      <c r="Q305" s="1"/>
      <c r="R305" s="6" t="s">
        <v>776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130</v>
      </c>
      <c r="B306" s="217">
        <v>42877</v>
      </c>
      <c r="C306" s="217"/>
      <c r="D306" s="218" t="s">
        <v>374</v>
      </c>
      <c r="E306" s="219" t="s">
        <v>619</v>
      </c>
      <c r="F306" s="219">
        <v>127.6</v>
      </c>
      <c r="G306" s="219"/>
      <c r="H306" s="219">
        <v>138</v>
      </c>
      <c r="I306" s="221">
        <v>190</v>
      </c>
      <c r="J306" s="191" t="s">
        <v>783</v>
      </c>
      <c r="K306" s="192">
        <f t="shared" si="149"/>
        <v>10.400000000000006</v>
      </c>
      <c r="L306" s="193">
        <f t="shared" si="150"/>
        <v>8.1504702194357417E-2</v>
      </c>
      <c r="M306" s="188" t="s">
        <v>588</v>
      </c>
      <c r="N306" s="194">
        <v>43774</v>
      </c>
      <c r="O306" s="1"/>
      <c r="P306" s="1"/>
      <c r="Q306" s="1"/>
      <c r="R306" s="6" t="s">
        <v>780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131</v>
      </c>
      <c r="B307" s="217">
        <v>43158</v>
      </c>
      <c r="C307" s="217"/>
      <c r="D307" s="218" t="s">
        <v>784</v>
      </c>
      <c r="E307" s="219" t="s">
        <v>619</v>
      </c>
      <c r="F307" s="219">
        <v>317</v>
      </c>
      <c r="G307" s="219"/>
      <c r="H307" s="219">
        <v>382.5</v>
      </c>
      <c r="I307" s="221">
        <v>398</v>
      </c>
      <c r="J307" s="191" t="s">
        <v>785</v>
      </c>
      <c r="K307" s="192">
        <f t="shared" si="149"/>
        <v>65.5</v>
      </c>
      <c r="L307" s="193">
        <f t="shared" si="150"/>
        <v>0.20662460567823343</v>
      </c>
      <c r="M307" s="188" t="s">
        <v>588</v>
      </c>
      <c r="N307" s="194">
        <v>44238</v>
      </c>
      <c r="O307" s="1"/>
      <c r="P307" s="1"/>
      <c r="Q307" s="1"/>
      <c r="R307" s="6" t="s">
        <v>780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9">
        <v>132</v>
      </c>
      <c r="B308" s="230">
        <v>43164</v>
      </c>
      <c r="C308" s="230"/>
      <c r="D308" s="231" t="s">
        <v>144</v>
      </c>
      <c r="E308" s="232" t="s">
        <v>619</v>
      </c>
      <c r="F308" s="227">
        <f>510-14.4</f>
        <v>495.6</v>
      </c>
      <c r="G308" s="232"/>
      <c r="H308" s="232">
        <v>350</v>
      </c>
      <c r="I308" s="233">
        <v>672</v>
      </c>
      <c r="J308" s="201" t="s">
        <v>786</v>
      </c>
      <c r="K308" s="202">
        <f t="shared" si="149"/>
        <v>-145.60000000000002</v>
      </c>
      <c r="L308" s="203">
        <f t="shared" si="150"/>
        <v>-0.29378531073446329</v>
      </c>
      <c r="M308" s="199" t="s">
        <v>600</v>
      </c>
      <c r="N308" s="196">
        <v>43887</v>
      </c>
      <c r="O308" s="1"/>
      <c r="P308" s="1"/>
      <c r="Q308" s="1"/>
      <c r="R308" s="6" t="s">
        <v>776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9">
        <v>133</v>
      </c>
      <c r="B309" s="230">
        <v>43237</v>
      </c>
      <c r="C309" s="230"/>
      <c r="D309" s="231" t="s">
        <v>472</v>
      </c>
      <c r="E309" s="232" t="s">
        <v>619</v>
      </c>
      <c r="F309" s="227">
        <v>230.3</v>
      </c>
      <c r="G309" s="232"/>
      <c r="H309" s="232">
        <v>102.5</v>
      </c>
      <c r="I309" s="233">
        <v>348</v>
      </c>
      <c r="J309" s="201" t="s">
        <v>787</v>
      </c>
      <c r="K309" s="202">
        <f t="shared" si="149"/>
        <v>-127.80000000000001</v>
      </c>
      <c r="L309" s="203">
        <f t="shared" si="150"/>
        <v>-0.55492835432045162</v>
      </c>
      <c r="M309" s="199" t="s">
        <v>600</v>
      </c>
      <c r="N309" s="196">
        <v>43896</v>
      </c>
      <c r="O309" s="1"/>
      <c r="P309" s="1"/>
      <c r="Q309" s="1"/>
      <c r="R309" s="6" t="s">
        <v>776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134</v>
      </c>
      <c r="B310" s="217">
        <v>43258</v>
      </c>
      <c r="C310" s="217"/>
      <c r="D310" s="218" t="s">
        <v>437</v>
      </c>
      <c r="E310" s="219" t="s">
        <v>619</v>
      </c>
      <c r="F310" s="219">
        <f>342.5-5.1</f>
        <v>337.4</v>
      </c>
      <c r="G310" s="219"/>
      <c r="H310" s="219">
        <v>412.5</v>
      </c>
      <c r="I310" s="221">
        <v>439</v>
      </c>
      <c r="J310" s="191" t="s">
        <v>788</v>
      </c>
      <c r="K310" s="192">
        <f t="shared" si="149"/>
        <v>75.100000000000023</v>
      </c>
      <c r="L310" s="193">
        <f t="shared" si="150"/>
        <v>0.22258446947243635</v>
      </c>
      <c r="M310" s="188" t="s">
        <v>588</v>
      </c>
      <c r="N310" s="194">
        <v>44230</v>
      </c>
      <c r="O310" s="1"/>
      <c r="P310" s="1"/>
      <c r="Q310" s="1"/>
      <c r="R310" s="6" t="s">
        <v>780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0">
        <v>135</v>
      </c>
      <c r="B311" s="209">
        <v>43285</v>
      </c>
      <c r="C311" s="209"/>
      <c r="D311" s="210" t="s">
        <v>55</v>
      </c>
      <c r="E311" s="211" t="s">
        <v>619</v>
      </c>
      <c r="F311" s="211">
        <f>127.5-5.53</f>
        <v>121.97</v>
      </c>
      <c r="G311" s="212"/>
      <c r="H311" s="212">
        <v>122.5</v>
      </c>
      <c r="I311" s="212">
        <v>170</v>
      </c>
      <c r="J311" s="213" t="s">
        <v>817</v>
      </c>
      <c r="K311" s="214">
        <f t="shared" si="149"/>
        <v>0.53000000000000114</v>
      </c>
      <c r="L311" s="215">
        <f t="shared" si="150"/>
        <v>4.3453308190538747E-3</v>
      </c>
      <c r="M311" s="211" t="s">
        <v>710</v>
      </c>
      <c r="N311" s="209">
        <v>44431</v>
      </c>
      <c r="O311" s="1"/>
      <c r="P311" s="1"/>
      <c r="Q311" s="1"/>
      <c r="R311" s="6" t="s">
        <v>776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136</v>
      </c>
      <c r="B312" s="230">
        <v>43294</v>
      </c>
      <c r="C312" s="230"/>
      <c r="D312" s="231" t="s">
        <v>363</v>
      </c>
      <c r="E312" s="232" t="s">
        <v>619</v>
      </c>
      <c r="F312" s="227">
        <v>46.5</v>
      </c>
      <c r="G312" s="232"/>
      <c r="H312" s="232">
        <v>17</v>
      </c>
      <c r="I312" s="233">
        <v>59</v>
      </c>
      <c r="J312" s="201" t="s">
        <v>789</v>
      </c>
      <c r="K312" s="202">
        <f t="shared" ref="K312:K320" si="151">H312-F312</f>
        <v>-29.5</v>
      </c>
      <c r="L312" s="203">
        <f t="shared" ref="L312:L320" si="152">K312/F312</f>
        <v>-0.63440860215053763</v>
      </c>
      <c r="M312" s="199" t="s">
        <v>600</v>
      </c>
      <c r="N312" s="196">
        <v>43887</v>
      </c>
      <c r="O312" s="1"/>
      <c r="P312" s="1"/>
      <c r="Q312" s="1"/>
      <c r="R312" s="6" t="s">
        <v>776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137</v>
      </c>
      <c r="B313" s="217">
        <v>43396</v>
      </c>
      <c r="C313" s="217"/>
      <c r="D313" s="218" t="s">
        <v>416</v>
      </c>
      <c r="E313" s="219" t="s">
        <v>619</v>
      </c>
      <c r="F313" s="219">
        <v>156.5</v>
      </c>
      <c r="G313" s="219"/>
      <c r="H313" s="219">
        <v>207.5</v>
      </c>
      <c r="I313" s="221">
        <v>191</v>
      </c>
      <c r="J313" s="191" t="s">
        <v>677</v>
      </c>
      <c r="K313" s="192">
        <f t="shared" si="151"/>
        <v>51</v>
      </c>
      <c r="L313" s="193">
        <f t="shared" si="152"/>
        <v>0.32587859424920129</v>
      </c>
      <c r="M313" s="188" t="s">
        <v>588</v>
      </c>
      <c r="N313" s="194">
        <v>44369</v>
      </c>
      <c r="O313" s="1"/>
      <c r="P313" s="1"/>
      <c r="Q313" s="1"/>
      <c r="R313" s="6" t="s">
        <v>776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138</v>
      </c>
      <c r="B314" s="217">
        <v>43439</v>
      </c>
      <c r="C314" s="217"/>
      <c r="D314" s="218" t="s">
        <v>325</v>
      </c>
      <c r="E314" s="219" t="s">
        <v>619</v>
      </c>
      <c r="F314" s="219">
        <v>259.5</v>
      </c>
      <c r="G314" s="219"/>
      <c r="H314" s="219">
        <v>320</v>
      </c>
      <c r="I314" s="221">
        <v>320</v>
      </c>
      <c r="J314" s="191" t="s">
        <v>677</v>
      </c>
      <c r="K314" s="192">
        <f t="shared" si="151"/>
        <v>60.5</v>
      </c>
      <c r="L314" s="193">
        <f t="shared" si="152"/>
        <v>0.23314065510597304</v>
      </c>
      <c r="M314" s="188" t="s">
        <v>588</v>
      </c>
      <c r="N314" s="194">
        <v>44323</v>
      </c>
      <c r="O314" s="1"/>
      <c r="P314" s="1"/>
      <c r="Q314" s="1"/>
      <c r="R314" s="6" t="s">
        <v>776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139</v>
      </c>
      <c r="B315" s="230">
        <v>43439</v>
      </c>
      <c r="C315" s="230"/>
      <c r="D315" s="231" t="s">
        <v>790</v>
      </c>
      <c r="E315" s="232" t="s">
        <v>619</v>
      </c>
      <c r="F315" s="232">
        <v>715</v>
      </c>
      <c r="G315" s="232"/>
      <c r="H315" s="232">
        <v>445</v>
      </c>
      <c r="I315" s="233">
        <v>840</v>
      </c>
      <c r="J315" s="201" t="s">
        <v>791</v>
      </c>
      <c r="K315" s="202">
        <f t="shared" si="151"/>
        <v>-270</v>
      </c>
      <c r="L315" s="203">
        <f t="shared" si="152"/>
        <v>-0.3776223776223776</v>
      </c>
      <c r="M315" s="199" t="s">
        <v>600</v>
      </c>
      <c r="N315" s="196">
        <v>43800</v>
      </c>
      <c r="O315" s="1"/>
      <c r="P315" s="1"/>
      <c r="Q315" s="1"/>
      <c r="R315" s="6" t="s">
        <v>776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140</v>
      </c>
      <c r="B316" s="217">
        <v>43469</v>
      </c>
      <c r="C316" s="217"/>
      <c r="D316" s="218" t="s">
        <v>157</v>
      </c>
      <c r="E316" s="219" t="s">
        <v>619</v>
      </c>
      <c r="F316" s="219">
        <v>875</v>
      </c>
      <c r="G316" s="219"/>
      <c r="H316" s="219">
        <v>1165</v>
      </c>
      <c r="I316" s="221">
        <v>1185</v>
      </c>
      <c r="J316" s="191" t="s">
        <v>792</v>
      </c>
      <c r="K316" s="192">
        <f t="shared" si="151"/>
        <v>290</v>
      </c>
      <c r="L316" s="193">
        <f t="shared" si="152"/>
        <v>0.33142857142857141</v>
      </c>
      <c r="M316" s="188" t="s">
        <v>588</v>
      </c>
      <c r="N316" s="194">
        <v>43847</v>
      </c>
      <c r="O316" s="1"/>
      <c r="P316" s="1"/>
      <c r="Q316" s="1"/>
      <c r="R316" s="6" t="s">
        <v>776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141</v>
      </c>
      <c r="B317" s="217">
        <v>43559</v>
      </c>
      <c r="C317" s="217"/>
      <c r="D317" s="218" t="s">
        <v>341</v>
      </c>
      <c r="E317" s="219" t="s">
        <v>619</v>
      </c>
      <c r="F317" s="219">
        <f>387-14.63</f>
        <v>372.37</v>
      </c>
      <c r="G317" s="219"/>
      <c r="H317" s="219">
        <v>490</v>
      </c>
      <c r="I317" s="221">
        <v>490</v>
      </c>
      <c r="J317" s="191" t="s">
        <v>677</v>
      </c>
      <c r="K317" s="192">
        <f t="shared" si="151"/>
        <v>117.63</v>
      </c>
      <c r="L317" s="193">
        <f t="shared" si="152"/>
        <v>0.31589548030185027</v>
      </c>
      <c r="M317" s="188" t="s">
        <v>588</v>
      </c>
      <c r="N317" s="194">
        <v>43850</v>
      </c>
      <c r="O317" s="1"/>
      <c r="P317" s="1"/>
      <c r="Q317" s="1"/>
      <c r="R317" s="6" t="s">
        <v>776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142</v>
      </c>
      <c r="B318" s="230">
        <v>43578</v>
      </c>
      <c r="C318" s="230"/>
      <c r="D318" s="231" t="s">
        <v>793</v>
      </c>
      <c r="E318" s="232" t="s">
        <v>590</v>
      </c>
      <c r="F318" s="232">
        <v>220</v>
      </c>
      <c r="G318" s="232"/>
      <c r="H318" s="232">
        <v>127.5</v>
      </c>
      <c r="I318" s="233">
        <v>284</v>
      </c>
      <c r="J318" s="201" t="s">
        <v>794</v>
      </c>
      <c r="K318" s="202">
        <f t="shared" si="151"/>
        <v>-92.5</v>
      </c>
      <c r="L318" s="203">
        <f t="shared" si="152"/>
        <v>-0.42045454545454547</v>
      </c>
      <c r="M318" s="199" t="s">
        <v>600</v>
      </c>
      <c r="N318" s="196">
        <v>43896</v>
      </c>
      <c r="O318" s="1"/>
      <c r="P318" s="1"/>
      <c r="Q318" s="1"/>
      <c r="R318" s="6" t="s">
        <v>776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143</v>
      </c>
      <c r="B319" s="217">
        <v>43622</v>
      </c>
      <c r="C319" s="217"/>
      <c r="D319" s="218" t="s">
        <v>481</v>
      </c>
      <c r="E319" s="219" t="s">
        <v>590</v>
      </c>
      <c r="F319" s="219">
        <v>332.8</v>
      </c>
      <c r="G319" s="219"/>
      <c r="H319" s="219">
        <v>405</v>
      </c>
      <c r="I319" s="221">
        <v>419</v>
      </c>
      <c r="J319" s="191" t="s">
        <v>795</v>
      </c>
      <c r="K319" s="192">
        <f t="shared" si="151"/>
        <v>72.199999999999989</v>
      </c>
      <c r="L319" s="193">
        <f t="shared" si="152"/>
        <v>0.21694711538461534</v>
      </c>
      <c r="M319" s="188" t="s">
        <v>588</v>
      </c>
      <c r="N319" s="194">
        <v>43860</v>
      </c>
      <c r="O319" s="1"/>
      <c r="P319" s="1"/>
      <c r="Q319" s="1"/>
      <c r="R319" s="6" t="s">
        <v>780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0">
        <v>144</v>
      </c>
      <c r="B320" s="209">
        <v>43641</v>
      </c>
      <c r="C320" s="209"/>
      <c r="D320" s="210" t="s">
        <v>150</v>
      </c>
      <c r="E320" s="211" t="s">
        <v>619</v>
      </c>
      <c r="F320" s="211">
        <v>386</v>
      </c>
      <c r="G320" s="212"/>
      <c r="H320" s="212">
        <v>395</v>
      </c>
      <c r="I320" s="212">
        <v>452</v>
      </c>
      <c r="J320" s="213" t="s">
        <v>796</v>
      </c>
      <c r="K320" s="214">
        <f t="shared" si="151"/>
        <v>9</v>
      </c>
      <c r="L320" s="215">
        <f t="shared" si="152"/>
        <v>2.3316062176165803E-2</v>
      </c>
      <c r="M320" s="211" t="s">
        <v>710</v>
      </c>
      <c r="N320" s="209">
        <v>43868</v>
      </c>
      <c r="O320" s="1"/>
      <c r="P320" s="1"/>
      <c r="Q320" s="1"/>
      <c r="R320" s="6" t="s">
        <v>780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0">
        <v>145</v>
      </c>
      <c r="B321" s="209">
        <v>43707</v>
      </c>
      <c r="C321" s="209"/>
      <c r="D321" s="210" t="s">
        <v>130</v>
      </c>
      <c r="E321" s="211" t="s">
        <v>619</v>
      </c>
      <c r="F321" s="211">
        <v>137.5</v>
      </c>
      <c r="G321" s="212"/>
      <c r="H321" s="212">
        <v>138.5</v>
      </c>
      <c r="I321" s="212">
        <v>190</v>
      </c>
      <c r="J321" s="213" t="s">
        <v>816</v>
      </c>
      <c r="K321" s="214">
        <f>H321-F321</f>
        <v>1</v>
      </c>
      <c r="L321" s="215">
        <f>K321/F321</f>
        <v>7.2727272727272727E-3</v>
      </c>
      <c r="M321" s="211" t="s">
        <v>710</v>
      </c>
      <c r="N321" s="209">
        <v>44432</v>
      </c>
      <c r="O321" s="1"/>
      <c r="P321" s="1"/>
      <c r="Q321" s="1"/>
      <c r="R321" s="6" t="s">
        <v>776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146</v>
      </c>
      <c r="B322" s="217">
        <v>43731</v>
      </c>
      <c r="C322" s="217"/>
      <c r="D322" s="218" t="s">
        <v>428</v>
      </c>
      <c r="E322" s="219" t="s">
        <v>619</v>
      </c>
      <c r="F322" s="219">
        <v>235</v>
      </c>
      <c r="G322" s="219"/>
      <c r="H322" s="219">
        <v>295</v>
      </c>
      <c r="I322" s="221">
        <v>296</v>
      </c>
      <c r="J322" s="191" t="s">
        <v>797</v>
      </c>
      <c r="K322" s="192">
        <f t="shared" ref="K322:K328" si="153">H322-F322</f>
        <v>60</v>
      </c>
      <c r="L322" s="193">
        <f t="shared" ref="L322:L328" si="154">K322/F322</f>
        <v>0.25531914893617019</v>
      </c>
      <c r="M322" s="188" t="s">
        <v>588</v>
      </c>
      <c r="N322" s="194">
        <v>43844</v>
      </c>
      <c r="O322" s="1"/>
      <c r="P322" s="1"/>
      <c r="Q322" s="1"/>
      <c r="R322" s="6" t="s">
        <v>780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147</v>
      </c>
      <c r="B323" s="217">
        <v>43752</v>
      </c>
      <c r="C323" s="217"/>
      <c r="D323" s="218" t="s">
        <v>798</v>
      </c>
      <c r="E323" s="219" t="s">
        <v>619</v>
      </c>
      <c r="F323" s="219">
        <v>277.5</v>
      </c>
      <c r="G323" s="219"/>
      <c r="H323" s="219">
        <v>333</v>
      </c>
      <c r="I323" s="221">
        <v>333</v>
      </c>
      <c r="J323" s="191" t="s">
        <v>799</v>
      </c>
      <c r="K323" s="192">
        <f t="shared" si="153"/>
        <v>55.5</v>
      </c>
      <c r="L323" s="193">
        <f t="shared" si="154"/>
        <v>0.2</v>
      </c>
      <c r="M323" s="188" t="s">
        <v>588</v>
      </c>
      <c r="N323" s="194">
        <v>43846</v>
      </c>
      <c r="O323" s="1"/>
      <c r="P323" s="1"/>
      <c r="Q323" s="1"/>
      <c r="R323" s="6" t="s">
        <v>776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148</v>
      </c>
      <c r="B324" s="217">
        <v>43752</v>
      </c>
      <c r="C324" s="217"/>
      <c r="D324" s="218" t="s">
        <v>800</v>
      </c>
      <c r="E324" s="219" t="s">
        <v>619</v>
      </c>
      <c r="F324" s="219">
        <v>930</v>
      </c>
      <c r="G324" s="219"/>
      <c r="H324" s="219">
        <v>1165</v>
      </c>
      <c r="I324" s="221">
        <v>1200</v>
      </c>
      <c r="J324" s="191" t="s">
        <v>801</v>
      </c>
      <c r="K324" s="192">
        <f t="shared" si="153"/>
        <v>235</v>
      </c>
      <c r="L324" s="193">
        <f t="shared" si="154"/>
        <v>0.25268817204301075</v>
      </c>
      <c r="M324" s="188" t="s">
        <v>588</v>
      </c>
      <c r="N324" s="194">
        <v>43847</v>
      </c>
      <c r="O324" s="1"/>
      <c r="P324" s="1"/>
      <c r="Q324" s="1"/>
      <c r="R324" s="6" t="s">
        <v>780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149</v>
      </c>
      <c r="B325" s="217">
        <v>43753</v>
      </c>
      <c r="C325" s="217"/>
      <c r="D325" s="218" t="s">
        <v>802</v>
      </c>
      <c r="E325" s="219" t="s">
        <v>619</v>
      </c>
      <c r="F325" s="189">
        <v>111</v>
      </c>
      <c r="G325" s="219"/>
      <c r="H325" s="219">
        <v>141</v>
      </c>
      <c r="I325" s="221">
        <v>141</v>
      </c>
      <c r="J325" s="191" t="s">
        <v>603</v>
      </c>
      <c r="K325" s="192">
        <f t="shared" si="153"/>
        <v>30</v>
      </c>
      <c r="L325" s="193">
        <f t="shared" si="154"/>
        <v>0.27027027027027029</v>
      </c>
      <c r="M325" s="188" t="s">
        <v>588</v>
      </c>
      <c r="N325" s="194">
        <v>44328</v>
      </c>
      <c r="O325" s="1"/>
      <c r="P325" s="1"/>
      <c r="Q325" s="1"/>
      <c r="R325" s="6" t="s">
        <v>780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150</v>
      </c>
      <c r="B326" s="217">
        <v>43753</v>
      </c>
      <c r="C326" s="217"/>
      <c r="D326" s="218" t="s">
        <v>803</v>
      </c>
      <c r="E326" s="219" t="s">
        <v>619</v>
      </c>
      <c r="F326" s="189">
        <v>296</v>
      </c>
      <c r="G326" s="219"/>
      <c r="H326" s="219">
        <v>370</v>
      </c>
      <c r="I326" s="221">
        <v>370</v>
      </c>
      <c r="J326" s="191" t="s">
        <v>677</v>
      </c>
      <c r="K326" s="192">
        <f t="shared" si="153"/>
        <v>74</v>
      </c>
      <c r="L326" s="193">
        <f t="shared" si="154"/>
        <v>0.25</v>
      </c>
      <c r="M326" s="188" t="s">
        <v>588</v>
      </c>
      <c r="N326" s="194">
        <v>43853</v>
      </c>
      <c r="O326" s="1"/>
      <c r="P326" s="1"/>
      <c r="Q326" s="1"/>
      <c r="R326" s="6" t="s">
        <v>780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151</v>
      </c>
      <c r="B327" s="217">
        <v>43754</v>
      </c>
      <c r="C327" s="217"/>
      <c r="D327" s="218" t="s">
        <v>804</v>
      </c>
      <c r="E327" s="219" t="s">
        <v>619</v>
      </c>
      <c r="F327" s="189">
        <v>300</v>
      </c>
      <c r="G327" s="219"/>
      <c r="H327" s="219">
        <v>382.5</v>
      </c>
      <c r="I327" s="221">
        <v>344</v>
      </c>
      <c r="J327" s="191" t="s">
        <v>855</v>
      </c>
      <c r="K327" s="192">
        <f t="shared" si="153"/>
        <v>82.5</v>
      </c>
      <c r="L327" s="193">
        <f t="shared" si="154"/>
        <v>0.27500000000000002</v>
      </c>
      <c r="M327" s="188" t="s">
        <v>588</v>
      </c>
      <c r="N327" s="194">
        <v>44238</v>
      </c>
      <c r="O327" s="1"/>
      <c r="P327" s="1"/>
      <c r="Q327" s="1"/>
      <c r="R327" s="6" t="s">
        <v>780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152</v>
      </c>
      <c r="B328" s="217">
        <v>43832</v>
      </c>
      <c r="C328" s="217"/>
      <c r="D328" s="218" t="s">
        <v>805</v>
      </c>
      <c r="E328" s="219" t="s">
        <v>619</v>
      </c>
      <c r="F328" s="189">
        <v>495</v>
      </c>
      <c r="G328" s="219"/>
      <c r="H328" s="219">
        <v>595</v>
      </c>
      <c r="I328" s="221">
        <v>590</v>
      </c>
      <c r="J328" s="191" t="s">
        <v>854</v>
      </c>
      <c r="K328" s="192">
        <f t="shared" si="153"/>
        <v>100</v>
      </c>
      <c r="L328" s="193">
        <f t="shared" si="154"/>
        <v>0.20202020202020202</v>
      </c>
      <c r="M328" s="188" t="s">
        <v>588</v>
      </c>
      <c r="N328" s="194">
        <v>44589</v>
      </c>
      <c r="O328" s="1"/>
      <c r="P328" s="1"/>
      <c r="Q328" s="1"/>
      <c r="R328" s="6" t="s">
        <v>780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153</v>
      </c>
      <c r="B329" s="217">
        <v>43966</v>
      </c>
      <c r="C329" s="217"/>
      <c r="D329" s="218" t="s">
        <v>71</v>
      </c>
      <c r="E329" s="219" t="s">
        <v>619</v>
      </c>
      <c r="F329" s="189">
        <v>67.5</v>
      </c>
      <c r="G329" s="219"/>
      <c r="H329" s="219">
        <v>86</v>
      </c>
      <c r="I329" s="221">
        <v>86</v>
      </c>
      <c r="J329" s="191" t="s">
        <v>806</v>
      </c>
      <c r="K329" s="192">
        <f t="shared" ref="K329:K336" si="155">H329-F329</f>
        <v>18.5</v>
      </c>
      <c r="L329" s="193">
        <f t="shared" ref="L329:L336" si="156">K329/F329</f>
        <v>0.27407407407407408</v>
      </c>
      <c r="M329" s="188" t="s">
        <v>588</v>
      </c>
      <c r="N329" s="194">
        <v>44008</v>
      </c>
      <c r="O329" s="1"/>
      <c r="P329" s="1"/>
      <c r="Q329" s="1"/>
      <c r="R329" s="6" t="s">
        <v>780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154</v>
      </c>
      <c r="B330" s="217">
        <v>44035</v>
      </c>
      <c r="C330" s="217"/>
      <c r="D330" s="218" t="s">
        <v>480</v>
      </c>
      <c r="E330" s="219" t="s">
        <v>619</v>
      </c>
      <c r="F330" s="189">
        <v>231</v>
      </c>
      <c r="G330" s="219"/>
      <c r="H330" s="219">
        <v>281</v>
      </c>
      <c r="I330" s="221">
        <v>281</v>
      </c>
      <c r="J330" s="191" t="s">
        <v>677</v>
      </c>
      <c r="K330" s="192">
        <f t="shared" si="155"/>
        <v>50</v>
      </c>
      <c r="L330" s="193">
        <f t="shared" si="156"/>
        <v>0.21645021645021645</v>
      </c>
      <c r="M330" s="188" t="s">
        <v>588</v>
      </c>
      <c r="N330" s="194">
        <v>44358</v>
      </c>
      <c r="O330" s="1"/>
      <c r="P330" s="1"/>
      <c r="Q330" s="1"/>
      <c r="R330" s="6" t="s">
        <v>780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155</v>
      </c>
      <c r="B331" s="217">
        <v>44092</v>
      </c>
      <c r="C331" s="217"/>
      <c r="D331" s="218" t="s">
        <v>405</v>
      </c>
      <c r="E331" s="219" t="s">
        <v>619</v>
      </c>
      <c r="F331" s="219">
        <v>206</v>
      </c>
      <c r="G331" s="219"/>
      <c r="H331" s="219">
        <v>248</v>
      </c>
      <c r="I331" s="221">
        <v>248</v>
      </c>
      <c r="J331" s="191" t="s">
        <v>677</v>
      </c>
      <c r="K331" s="192">
        <f t="shared" si="155"/>
        <v>42</v>
      </c>
      <c r="L331" s="193">
        <f t="shared" si="156"/>
        <v>0.20388349514563106</v>
      </c>
      <c r="M331" s="188" t="s">
        <v>588</v>
      </c>
      <c r="N331" s="194">
        <v>44214</v>
      </c>
      <c r="O331" s="1"/>
      <c r="P331" s="1"/>
      <c r="Q331" s="1"/>
      <c r="R331" s="6" t="s">
        <v>780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156</v>
      </c>
      <c r="B332" s="217">
        <v>44140</v>
      </c>
      <c r="C332" s="217"/>
      <c r="D332" s="218" t="s">
        <v>405</v>
      </c>
      <c r="E332" s="219" t="s">
        <v>619</v>
      </c>
      <c r="F332" s="219">
        <v>182.5</v>
      </c>
      <c r="G332" s="219"/>
      <c r="H332" s="219">
        <v>248</v>
      </c>
      <c r="I332" s="221">
        <v>248</v>
      </c>
      <c r="J332" s="191" t="s">
        <v>677</v>
      </c>
      <c r="K332" s="192">
        <f t="shared" si="155"/>
        <v>65.5</v>
      </c>
      <c r="L332" s="193">
        <f t="shared" si="156"/>
        <v>0.35890410958904112</v>
      </c>
      <c r="M332" s="188" t="s">
        <v>588</v>
      </c>
      <c r="N332" s="194">
        <v>44214</v>
      </c>
      <c r="O332" s="1"/>
      <c r="P332" s="1"/>
      <c r="Q332" s="1"/>
      <c r="R332" s="6" t="s">
        <v>780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157</v>
      </c>
      <c r="B333" s="217">
        <v>44140</v>
      </c>
      <c r="C333" s="217"/>
      <c r="D333" s="218" t="s">
        <v>325</v>
      </c>
      <c r="E333" s="219" t="s">
        <v>619</v>
      </c>
      <c r="F333" s="219">
        <v>247.5</v>
      </c>
      <c r="G333" s="219"/>
      <c r="H333" s="219">
        <v>320</v>
      </c>
      <c r="I333" s="221">
        <v>320</v>
      </c>
      <c r="J333" s="191" t="s">
        <v>677</v>
      </c>
      <c r="K333" s="192">
        <f t="shared" si="155"/>
        <v>72.5</v>
      </c>
      <c r="L333" s="193">
        <f t="shared" si="156"/>
        <v>0.29292929292929293</v>
      </c>
      <c r="M333" s="188" t="s">
        <v>588</v>
      </c>
      <c r="N333" s="194">
        <v>44323</v>
      </c>
      <c r="O333" s="1"/>
      <c r="P333" s="1"/>
      <c r="Q333" s="1"/>
      <c r="R333" s="6" t="s">
        <v>780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158</v>
      </c>
      <c r="B334" s="217">
        <v>44140</v>
      </c>
      <c r="C334" s="217"/>
      <c r="D334" s="218" t="s">
        <v>271</v>
      </c>
      <c r="E334" s="219" t="s">
        <v>619</v>
      </c>
      <c r="F334" s="189">
        <v>925</v>
      </c>
      <c r="G334" s="219"/>
      <c r="H334" s="219">
        <v>1095</v>
      </c>
      <c r="I334" s="221">
        <v>1093</v>
      </c>
      <c r="J334" s="191" t="s">
        <v>807</v>
      </c>
      <c r="K334" s="192">
        <f t="shared" si="155"/>
        <v>170</v>
      </c>
      <c r="L334" s="193">
        <f t="shared" si="156"/>
        <v>0.18378378378378379</v>
      </c>
      <c r="M334" s="188" t="s">
        <v>588</v>
      </c>
      <c r="N334" s="194">
        <v>44201</v>
      </c>
      <c r="O334" s="1"/>
      <c r="P334" s="1"/>
      <c r="Q334" s="1"/>
      <c r="R334" s="6" t="s">
        <v>780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159</v>
      </c>
      <c r="B335" s="217">
        <v>44140</v>
      </c>
      <c r="C335" s="217"/>
      <c r="D335" s="218" t="s">
        <v>341</v>
      </c>
      <c r="E335" s="219" t="s">
        <v>619</v>
      </c>
      <c r="F335" s="189">
        <v>332.5</v>
      </c>
      <c r="G335" s="219"/>
      <c r="H335" s="219">
        <v>393</v>
      </c>
      <c r="I335" s="221">
        <v>406</v>
      </c>
      <c r="J335" s="191" t="s">
        <v>808</v>
      </c>
      <c r="K335" s="192">
        <f t="shared" si="155"/>
        <v>60.5</v>
      </c>
      <c r="L335" s="193">
        <f t="shared" si="156"/>
        <v>0.18195488721804512</v>
      </c>
      <c r="M335" s="188" t="s">
        <v>588</v>
      </c>
      <c r="N335" s="194">
        <v>44256</v>
      </c>
      <c r="O335" s="1"/>
      <c r="P335" s="1"/>
      <c r="Q335" s="1"/>
      <c r="R335" s="6" t="s">
        <v>780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160</v>
      </c>
      <c r="B336" s="217">
        <v>44141</v>
      </c>
      <c r="C336" s="217"/>
      <c r="D336" s="218" t="s">
        <v>480</v>
      </c>
      <c r="E336" s="219" t="s">
        <v>619</v>
      </c>
      <c r="F336" s="189">
        <v>231</v>
      </c>
      <c r="G336" s="219"/>
      <c r="H336" s="219">
        <v>281</v>
      </c>
      <c r="I336" s="221">
        <v>281</v>
      </c>
      <c r="J336" s="191" t="s">
        <v>677</v>
      </c>
      <c r="K336" s="192">
        <f t="shared" si="155"/>
        <v>50</v>
      </c>
      <c r="L336" s="193">
        <f t="shared" si="156"/>
        <v>0.21645021645021645</v>
      </c>
      <c r="M336" s="188" t="s">
        <v>588</v>
      </c>
      <c r="N336" s="194">
        <v>44358</v>
      </c>
      <c r="O336" s="1"/>
      <c r="P336" s="1"/>
      <c r="Q336" s="1"/>
      <c r="R336" s="6" t="s">
        <v>780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42">
        <v>161</v>
      </c>
      <c r="B337" s="235">
        <v>44187</v>
      </c>
      <c r="C337" s="235"/>
      <c r="D337" s="236" t="s">
        <v>453</v>
      </c>
      <c r="E337" s="53" t="s">
        <v>619</v>
      </c>
      <c r="F337" s="237" t="s">
        <v>809</v>
      </c>
      <c r="G337" s="53"/>
      <c r="H337" s="53"/>
      <c r="I337" s="238">
        <v>239</v>
      </c>
      <c r="J337" s="234" t="s">
        <v>591</v>
      </c>
      <c r="K337" s="234"/>
      <c r="L337" s="239"/>
      <c r="M337" s="240"/>
      <c r="N337" s="241"/>
      <c r="O337" s="1"/>
      <c r="P337" s="1"/>
      <c r="Q337" s="1"/>
      <c r="R337" s="6" t="s">
        <v>780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162</v>
      </c>
      <c r="B338" s="217">
        <v>44258</v>
      </c>
      <c r="C338" s="217"/>
      <c r="D338" s="218" t="s">
        <v>805</v>
      </c>
      <c r="E338" s="219" t="s">
        <v>619</v>
      </c>
      <c r="F338" s="189">
        <v>495</v>
      </c>
      <c r="G338" s="219"/>
      <c r="H338" s="219">
        <v>595</v>
      </c>
      <c r="I338" s="221">
        <v>590</v>
      </c>
      <c r="J338" s="191" t="s">
        <v>854</v>
      </c>
      <c r="K338" s="192">
        <f>H338-F338</f>
        <v>100</v>
      </c>
      <c r="L338" s="193">
        <f>K338/F338</f>
        <v>0.20202020202020202</v>
      </c>
      <c r="M338" s="188" t="s">
        <v>588</v>
      </c>
      <c r="N338" s="194">
        <v>44589</v>
      </c>
      <c r="O338" s="1"/>
      <c r="P338" s="1"/>
      <c r="R338" s="6" t="s">
        <v>780</v>
      </c>
    </row>
    <row r="339" spans="1:26" ht="12.75" customHeight="1">
      <c r="A339" s="216">
        <v>163</v>
      </c>
      <c r="B339" s="217">
        <v>44274</v>
      </c>
      <c r="C339" s="217"/>
      <c r="D339" s="218" t="s">
        <v>341</v>
      </c>
      <c r="E339" s="219" t="s">
        <v>619</v>
      </c>
      <c r="F339" s="189">
        <v>355</v>
      </c>
      <c r="G339" s="219"/>
      <c r="H339" s="219">
        <v>422.5</v>
      </c>
      <c r="I339" s="221">
        <v>420</v>
      </c>
      <c r="J339" s="191" t="s">
        <v>810</v>
      </c>
      <c r="K339" s="192">
        <f>H339-F339</f>
        <v>67.5</v>
      </c>
      <c r="L339" s="193">
        <f>K339/F339</f>
        <v>0.19014084507042253</v>
      </c>
      <c r="M339" s="188" t="s">
        <v>588</v>
      </c>
      <c r="N339" s="194">
        <v>44361</v>
      </c>
      <c r="O339" s="1"/>
      <c r="R339" s="243" t="s">
        <v>780</v>
      </c>
    </row>
    <row r="340" spans="1:26" ht="12.75" customHeight="1">
      <c r="A340" s="216">
        <v>164</v>
      </c>
      <c r="B340" s="217">
        <v>44295</v>
      </c>
      <c r="C340" s="217"/>
      <c r="D340" s="218" t="s">
        <v>811</v>
      </c>
      <c r="E340" s="219" t="s">
        <v>619</v>
      </c>
      <c r="F340" s="189">
        <v>555</v>
      </c>
      <c r="G340" s="219"/>
      <c r="H340" s="219">
        <v>663</v>
      </c>
      <c r="I340" s="221">
        <v>663</v>
      </c>
      <c r="J340" s="191" t="s">
        <v>812</v>
      </c>
      <c r="K340" s="192">
        <f>H340-F340</f>
        <v>108</v>
      </c>
      <c r="L340" s="193">
        <f>K340/F340</f>
        <v>0.19459459459459461</v>
      </c>
      <c r="M340" s="188" t="s">
        <v>588</v>
      </c>
      <c r="N340" s="194">
        <v>44321</v>
      </c>
      <c r="O340" s="1"/>
      <c r="P340" s="1"/>
      <c r="Q340" s="1"/>
      <c r="R340" s="243" t="s">
        <v>780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6">
        <v>165</v>
      </c>
      <c r="B341" s="217">
        <v>44308</v>
      </c>
      <c r="C341" s="217"/>
      <c r="D341" s="218" t="s">
        <v>374</v>
      </c>
      <c r="E341" s="219" t="s">
        <v>619</v>
      </c>
      <c r="F341" s="189">
        <v>126.5</v>
      </c>
      <c r="G341" s="219"/>
      <c r="H341" s="219">
        <v>155</v>
      </c>
      <c r="I341" s="221">
        <v>155</v>
      </c>
      <c r="J341" s="191" t="s">
        <v>677</v>
      </c>
      <c r="K341" s="192">
        <f>H341-F341</f>
        <v>28.5</v>
      </c>
      <c r="L341" s="193">
        <f>K341/F341</f>
        <v>0.22529644268774704</v>
      </c>
      <c r="M341" s="188" t="s">
        <v>588</v>
      </c>
      <c r="N341" s="194">
        <v>44362</v>
      </c>
      <c r="O341" s="1"/>
      <c r="R341" s="243" t="s">
        <v>780</v>
      </c>
    </row>
    <row r="342" spans="1:26" ht="12.75" customHeight="1">
      <c r="A342" s="286">
        <v>166</v>
      </c>
      <c r="B342" s="287">
        <v>44368</v>
      </c>
      <c r="C342" s="287"/>
      <c r="D342" s="288" t="s">
        <v>392</v>
      </c>
      <c r="E342" s="289" t="s">
        <v>619</v>
      </c>
      <c r="F342" s="290">
        <v>287.5</v>
      </c>
      <c r="G342" s="289"/>
      <c r="H342" s="289">
        <v>245</v>
      </c>
      <c r="I342" s="291">
        <v>344</v>
      </c>
      <c r="J342" s="201" t="s">
        <v>848</v>
      </c>
      <c r="K342" s="202">
        <f>H342-F342</f>
        <v>-42.5</v>
      </c>
      <c r="L342" s="203">
        <f>K342/F342</f>
        <v>-0.14782608695652175</v>
      </c>
      <c r="M342" s="199" t="s">
        <v>600</v>
      </c>
      <c r="N342" s="196">
        <v>44508</v>
      </c>
      <c r="O342" s="1"/>
      <c r="R342" s="243" t="s">
        <v>780</v>
      </c>
    </row>
    <row r="343" spans="1:26" ht="12.75" customHeight="1">
      <c r="A343" s="242">
        <v>167</v>
      </c>
      <c r="B343" s="235">
        <v>44368</v>
      </c>
      <c r="C343" s="235"/>
      <c r="D343" s="236" t="s">
        <v>480</v>
      </c>
      <c r="E343" s="53" t="s">
        <v>619</v>
      </c>
      <c r="F343" s="237" t="s">
        <v>813</v>
      </c>
      <c r="G343" s="53"/>
      <c r="H343" s="53"/>
      <c r="I343" s="238">
        <v>320</v>
      </c>
      <c r="J343" s="234" t="s">
        <v>591</v>
      </c>
      <c r="K343" s="242"/>
      <c r="L343" s="235"/>
      <c r="M343" s="235"/>
      <c r="N343" s="236"/>
      <c r="O343" s="41"/>
      <c r="R343" s="243" t="s">
        <v>780</v>
      </c>
    </row>
    <row r="344" spans="1:26" ht="12.75" customHeight="1">
      <c r="A344" s="216">
        <v>168</v>
      </c>
      <c r="B344" s="217">
        <v>44406</v>
      </c>
      <c r="C344" s="217"/>
      <c r="D344" s="218" t="s">
        <v>374</v>
      </c>
      <c r="E344" s="219" t="s">
        <v>619</v>
      </c>
      <c r="F344" s="189">
        <v>162.5</v>
      </c>
      <c r="G344" s="219"/>
      <c r="H344" s="219">
        <v>200</v>
      </c>
      <c r="I344" s="221">
        <v>200</v>
      </c>
      <c r="J344" s="191" t="s">
        <v>677</v>
      </c>
      <c r="K344" s="192">
        <f>H344-F344</f>
        <v>37.5</v>
      </c>
      <c r="L344" s="193">
        <f>K344/F344</f>
        <v>0.23076923076923078</v>
      </c>
      <c r="M344" s="188" t="s">
        <v>588</v>
      </c>
      <c r="N344" s="194">
        <v>44571</v>
      </c>
      <c r="O344" s="1"/>
      <c r="R344" s="243" t="s">
        <v>780</v>
      </c>
    </row>
    <row r="345" spans="1:26" ht="12.75" customHeight="1">
      <c r="A345" s="216">
        <v>169</v>
      </c>
      <c r="B345" s="217">
        <v>44462</v>
      </c>
      <c r="C345" s="217"/>
      <c r="D345" s="218" t="s">
        <v>818</v>
      </c>
      <c r="E345" s="219" t="s">
        <v>619</v>
      </c>
      <c r="F345" s="189">
        <v>1235</v>
      </c>
      <c r="G345" s="219"/>
      <c r="H345" s="219">
        <v>1505</v>
      </c>
      <c r="I345" s="221">
        <v>1500</v>
      </c>
      <c r="J345" s="191" t="s">
        <v>677</v>
      </c>
      <c r="K345" s="192">
        <f>H345-F345</f>
        <v>270</v>
      </c>
      <c r="L345" s="193">
        <f>K345/F345</f>
        <v>0.21862348178137653</v>
      </c>
      <c r="M345" s="188" t="s">
        <v>588</v>
      </c>
      <c r="N345" s="194">
        <v>44564</v>
      </c>
      <c r="O345" s="1"/>
      <c r="R345" s="243" t="s">
        <v>780</v>
      </c>
    </row>
    <row r="346" spans="1:26" ht="12.75" customHeight="1">
      <c r="A346" s="258">
        <v>170</v>
      </c>
      <c r="B346" s="259">
        <v>44480</v>
      </c>
      <c r="C346" s="259"/>
      <c r="D346" s="260" t="s">
        <v>820</v>
      </c>
      <c r="E346" s="261" t="s">
        <v>619</v>
      </c>
      <c r="F346" s="262" t="s">
        <v>825</v>
      </c>
      <c r="G346" s="261"/>
      <c r="H346" s="261"/>
      <c r="I346" s="261">
        <v>145</v>
      </c>
      <c r="J346" s="263" t="s">
        <v>591</v>
      </c>
      <c r="K346" s="258"/>
      <c r="L346" s="259"/>
      <c r="M346" s="259"/>
      <c r="N346" s="260"/>
      <c r="O346" s="41"/>
      <c r="R346" s="243" t="s">
        <v>780</v>
      </c>
    </row>
    <row r="347" spans="1:26" ht="12.75" customHeight="1">
      <c r="A347" s="264">
        <v>171</v>
      </c>
      <c r="B347" s="265">
        <v>44481</v>
      </c>
      <c r="C347" s="265"/>
      <c r="D347" s="266" t="s">
        <v>260</v>
      </c>
      <c r="E347" s="267" t="s">
        <v>619</v>
      </c>
      <c r="F347" s="268" t="s">
        <v>822</v>
      </c>
      <c r="G347" s="267"/>
      <c r="H347" s="267"/>
      <c r="I347" s="267">
        <v>380</v>
      </c>
      <c r="J347" s="269" t="s">
        <v>591</v>
      </c>
      <c r="K347" s="264"/>
      <c r="L347" s="265"/>
      <c r="M347" s="265"/>
      <c r="N347" s="266"/>
      <c r="O347" s="41"/>
      <c r="R347" s="243" t="s">
        <v>780</v>
      </c>
    </row>
    <row r="348" spans="1:26" ht="12.75" customHeight="1">
      <c r="A348" s="264">
        <v>172</v>
      </c>
      <c r="B348" s="265">
        <v>44481</v>
      </c>
      <c r="C348" s="265"/>
      <c r="D348" s="266" t="s">
        <v>400</v>
      </c>
      <c r="E348" s="267" t="s">
        <v>619</v>
      </c>
      <c r="F348" s="268" t="s">
        <v>823</v>
      </c>
      <c r="G348" s="267"/>
      <c r="H348" s="267"/>
      <c r="I348" s="267">
        <v>56</v>
      </c>
      <c r="J348" s="269" t="s">
        <v>591</v>
      </c>
      <c r="K348" s="264"/>
      <c r="L348" s="265"/>
      <c r="M348" s="265"/>
      <c r="N348" s="266"/>
      <c r="O348" s="41"/>
      <c r="R348" s="243"/>
    </row>
    <row r="349" spans="1:26" ht="12.75" customHeight="1">
      <c r="A349" s="216">
        <v>173</v>
      </c>
      <c r="B349" s="217">
        <v>44551</v>
      </c>
      <c r="C349" s="217"/>
      <c r="D349" s="218" t="s">
        <v>118</v>
      </c>
      <c r="E349" s="219" t="s">
        <v>619</v>
      </c>
      <c r="F349" s="189">
        <v>2300</v>
      </c>
      <c r="G349" s="219"/>
      <c r="H349" s="219">
        <f>(2820+2200)/2</f>
        <v>2510</v>
      </c>
      <c r="I349" s="221">
        <v>3000</v>
      </c>
      <c r="J349" s="191" t="s">
        <v>878</v>
      </c>
      <c r="K349" s="192">
        <f>H349-F349</f>
        <v>210</v>
      </c>
      <c r="L349" s="193">
        <f>K349/F349</f>
        <v>9.1304347826086957E-2</v>
      </c>
      <c r="M349" s="188" t="s">
        <v>588</v>
      </c>
      <c r="N349" s="194">
        <v>44649</v>
      </c>
      <c r="O349" s="1"/>
      <c r="R349" s="243"/>
    </row>
    <row r="350" spans="1:26" ht="12.75" customHeight="1">
      <c r="A350" s="270">
        <v>174</v>
      </c>
      <c r="B350" s="265">
        <v>44606</v>
      </c>
      <c r="C350" s="270"/>
      <c r="D350" s="270" t="s">
        <v>426</v>
      </c>
      <c r="E350" s="267" t="s">
        <v>619</v>
      </c>
      <c r="F350" s="267" t="s">
        <v>857</v>
      </c>
      <c r="G350" s="267"/>
      <c r="H350" s="267"/>
      <c r="I350" s="267">
        <v>764</v>
      </c>
      <c r="J350" s="267" t="s">
        <v>591</v>
      </c>
      <c r="K350" s="267"/>
      <c r="L350" s="267"/>
      <c r="M350" s="267"/>
      <c r="N350" s="270"/>
      <c r="O350" s="41"/>
      <c r="R350" s="243"/>
    </row>
    <row r="351" spans="1:26" ht="12.75" customHeight="1">
      <c r="A351" s="270">
        <v>175</v>
      </c>
      <c r="B351" s="265">
        <v>44613</v>
      </c>
      <c r="C351" s="270"/>
      <c r="D351" s="270" t="s">
        <v>818</v>
      </c>
      <c r="E351" s="267" t="s">
        <v>619</v>
      </c>
      <c r="F351" s="267" t="s">
        <v>858</v>
      </c>
      <c r="G351" s="267"/>
      <c r="H351" s="267"/>
      <c r="I351" s="267">
        <v>1510</v>
      </c>
      <c r="J351" s="267" t="s">
        <v>591</v>
      </c>
      <c r="K351" s="267"/>
      <c r="L351" s="267"/>
      <c r="M351" s="267"/>
      <c r="N351" s="270"/>
      <c r="O351" s="41"/>
      <c r="R351" s="243"/>
    </row>
    <row r="352" spans="1:26" ht="12.75" customHeight="1">
      <c r="A352">
        <v>176</v>
      </c>
      <c r="B352" s="265">
        <v>44670</v>
      </c>
      <c r="C352" s="265"/>
      <c r="D352" s="270" t="s">
        <v>552</v>
      </c>
      <c r="E352" s="450" t="s">
        <v>619</v>
      </c>
      <c r="F352" s="267" t="s">
        <v>1026</v>
      </c>
      <c r="G352" s="267"/>
      <c r="H352" s="267"/>
      <c r="I352" s="267">
        <v>553</v>
      </c>
      <c r="J352" s="267" t="s">
        <v>591</v>
      </c>
      <c r="K352" s="267"/>
      <c r="L352" s="267"/>
      <c r="M352" s="267"/>
      <c r="N352" s="267"/>
      <c r="O352" s="41"/>
      <c r="R352" s="243"/>
    </row>
    <row r="353" spans="1:18" ht="12.75" customHeight="1">
      <c r="A353" s="242"/>
      <c r="F353" s="56"/>
      <c r="G353" s="56"/>
      <c r="H353" s="56"/>
      <c r="I353" s="56"/>
      <c r="J353" s="41"/>
      <c r="K353" s="56"/>
      <c r="L353" s="56"/>
      <c r="M353" s="56"/>
      <c r="O353" s="41"/>
      <c r="R353" s="243"/>
    </row>
    <row r="354" spans="1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B356" s="244" t="s">
        <v>814</v>
      </c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A363" s="245"/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A364" s="245"/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A365" s="53"/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</sheetData>
  <autoFilter ref="R1:R361"/>
  <mergeCells count="13">
    <mergeCell ref="O133:O134"/>
    <mergeCell ref="P133:P134"/>
    <mergeCell ref="N133:N134"/>
    <mergeCell ref="M133:M134"/>
    <mergeCell ref="A85:A86"/>
    <mergeCell ref="B85:B86"/>
    <mergeCell ref="J85:J86"/>
    <mergeCell ref="A133:A134"/>
    <mergeCell ref="B133:B134"/>
    <mergeCell ref="M85:M86"/>
    <mergeCell ref="N85:N86"/>
    <mergeCell ref="O85:O86"/>
    <mergeCell ref="P85:P86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7 K8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2022-04-25T02:41:09Z</dcterms:modified>
</cp:coreProperties>
</file>